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 defaultThemeVersion="124226"/>
  <bookViews>
    <workbookView xWindow="120" yWindow="30" windowWidth="12690" windowHeight="11760" tabRatio="897"/>
  </bookViews>
  <sheets>
    <sheet name="Прилож" sheetId="4" r:id="rId1"/>
  </sheets>
  <externalReferences>
    <externalReference r:id="rId2"/>
    <externalReference r:id="rId3"/>
    <externalReference r:id="rId4"/>
    <externalReference r:id="rId5"/>
  </externalReferences>
  <definedNames>
    <definedName name="_GoBack" localSheetId="0">Прилож!$B$413</definedName>
    <definedName name="_xlnm.Print_Titles" localSheetId="0">Прилож!$11:$11</definedName>
    <definedName name="мп" localSheetId="0">#REF!</definedName>
    <definedName name="_xlnm.Print_Area" localSheetId="0">Прилож!$A$1:$R$1428</definedName>
    <definedName name="Перечень" localSheetId="0">#REF!</definedName>
    <definedName name="Перечень2" localSheetId="0">#REF!</definedName>
    <definedName name="Перечень3" localSheetId="0">#REF!</definedName>
  </definedNames>
  <calcPr calcId="145621" refMode="R1C1"/>
  <customWorkbookViews>
    <customWorkbookView name="Gorbachev - Личное представление" guid="{9872BAE3-55C4-497B-A21D-C80B61179128}" mergeInterval="0" personalView="1" maximized="1" xWindow="1" yWindow="1" windowWidth="1916" windowHeight="859" tabRatio="897" activeSheetId="1"/>
  </customWorkbookViews>
  <fileRecoveryPr autoRecover="0"/>
</workbook>
</file>

<file path=xl/calcChain.xml><?xml version="1.0" encoding="utf-8"?>
<calcChain xmlns="http://schemas.openxmlformats.org/spreadsheetml/2006/main">
  <c r="O1081" i="4" l="1"/>
  <c r="K1081" i="4" s="1"/>
  <c r="P1081" i="4" s="1"/>
  <c r="O950" i="4"/>
  <c r="K950" i="4" s="1"/>
  <c r="P950" i="4" s="1"/>
  <c r="N1417" i="4" l="1"/>
  <c r="M1417" i="4"/>
  <c r="L1417" i="4"/>
  <c r="J1417" i="4"/>
  <c r="I1417" i="4"/>
  <c r="H1417" i="4"/>
  <c r="N1346" i="4"/>
  <c r="M1346" i="4"/>
  <c r="L1346" i="4"/>
  <c r="J1346" i="4"/>
  <c r="I1346" i="4"/>
  <c r="H1346" i="4"/>
  <c r="N1272" i="4"/>
  <c r="M1272" i="4"/>
  <c r="L1272" i="4"/>
  <c r="J1272" i="4"/>
  <c r="I1272" i="4"/>
  <c r="H1272" i="4"/>
  <c r="N1264" i="4"/>
  <c r="M1264" i="4"/>
  <c r="L1264" i="4"/>
  <c r="J1264" i="4"/>
  <c r="I1264" i="4"/>
  <c r="H1264" i="4"/>
  <c r="N1247" i="4"/>
  <c r="M1247" i="4"/>
  <c r="L1247" i="4"/>
  <c r="J1247" i="4"/>
  <c r="I1247" i="4"/>
  <c r="H1247" i="4"/>
  <c r="N1199" i="4"/>
  <c r="M1199" i="4"/>
  <c r="L1199" i="4"/>
  <c r="J1199" i="4"/>
  <c r="I1199" i="4"/>
  <c r="H1199" i="4"/>
  <c r="N1193" i="4"/>
  <c r="M1193" i="4"/>
  <c r="L1193" i="4"/>
  <c r="J1193" i="4"/>
  <c r="I1193" i="4"/>
  <c r="H1193" i="4"/>
  <c r="N1180" i="4"/>
  <c r="M1180" i="4"/>
  <c r="L1180" i="4"/>
  <c r="J1180" i="4"/>
  <c r="I1180" i="4"/>
  <c r="H1180" i="4"/>
  <c r="O751" i="4"/>
  <c r="N735" i="4"/>
  <c r="M735" i="4"/>
  <c r="L735" i="4"/>
  <c r="J735" i="4"/>
  <c r="I735" i="4"/>
  <c r="H735" i="4"/>
  <c r="N652" i="4"/>
  <c r="M652" i="4"/>
  <c r="L652" i="4"/>
  <c r="I652" i="4"/>
  <c r="H652" i="4"/>
  <c r="N373" i="4"/>
  <c r="M373" i="4"/>
  <c r="L373" i="4"/>
  <c r="J373" i="4"/>
  <c r="I373" i="4"/>
  <c r="H373" i="4"/>
  <c r="N191" i="4"/>
  <c r="M191" i="4"/>
  <c r="L191" i="4"/>
  <c r="J191" i="4"/>
  <c r="I191" i="4"/>
  <c r="H191" i="4"/>
  <c r="O906" i="4" l="1"/>
  <c r="K906" i="4" s="1"/>
  <c r="P906" i="4" s="1"/>
  <c r="O688" i="4" l="1"/>
  <c r="K688" i="4" s="1"/>
  <c r="P688" i="4" s="1"/>
  <c r="O466" i="4" l="1"/>
  <c r="K466" i="4" s="1"/>
  <c r="O202" i="4" l="1"/>
  <c r="K202" i="4" s="1"/>
  <c r="P202" i="4" s="1"/>
  <c r="O146" i="4" l="1"/>
  <c r="O982" i="4" l="1"/>
  <c r="O354" i="4" l="1"/>
  <c r="K354" i="4" s="1"/>
  <c r="P354" i="4" s="1"/>
  <c r="O687" i="4" l="1"/>
  <c r="O650" i="4" l="1"/>
  <c r="O201" i="4" l="1"/>
  <c r="O465" i="4" l="1"/>
  <c r="O145" i="4" l="1"/>
  <c r="O712" i="4" l="1"/>
  <c r="K712" i="4" s="1"/>
  <c r="P712" i="4" s="1"/>
  <c r="O711" i="4"/>
  <c r="O531" i="4" l="1"/>
  <c r="K531" i="4" s="1"/>
  <c r="P531" i="4" s="1"/>
  <c r="K751" i="4" l="1"/>
  <c r="P751" i="4" s="1"/>
  <c r="N1164" i="4" l="1"/>
  <c r="M1164" i="4"/>
  <c r="L1164" i="4"/>
  <c r="J1164" i="4"/>
  <c r="I1164" i="4"/>
  <c r="H1164" i="4"/>
  <c r="N642" i="4" l="1"/>
  <c r="M642" i="4"/>
  <c r="L642" i="4"/>
  <c r="J642" i="4"/>
  <c r="I642" i="4"/>
  <c r="H642" i="4"/>
  <c r="N1214" i="4"/>
  <c r="M1214" i="4"/>
  <c r="L1214" i="4"/>
  <c r="J1214" i="4"/>
  <c r="I1214" i="4"/>
  <c r="H1214" i="4"/>
  <c r="N776" i="4"/>
  <c r="M776" i="4"/>
  <c r="L776" i="4"/>
  <c r="J776" i="4"/>
  <c r="I776" i="4"/>
  <c r="N637" i="4"/>
  <c r="M637" i="4"/>
  <c r="L637" i="4"/>
  <c r="J637" i="4"/>
  <c r="I637" i="4"/>
  <c r="H637" i="4"/>
  <c r="N626" i="4"/>
  <c r="M626" i="4"/>
  <c r="L626" i="4"/>
  <c r="J626" i="4"/>
  <c r="I626" i="4"/>
  <c r="H626" i="4"/>
  <c r="N486" i="4"/>
  <c r="M486" i="4"/>
  <c r="L486" i="4"/>
  <c r="J486" i="4"/>
  <c r="I486" i="4"/>
  <c r="H486" i="4"/>
  <c r="N399" i="4"/>
  <c r="M399" i="4"/>
  <c r="L399" i="4"/>
  <c r="J399" i="4"/>
  <c r="I399" i="4"/>
  <c r="H399" i="4"/>
  <c r="N254" i="4"/>
  <c r="M254" i="4"/>
  <c r="L254" i="4"/>
  <c r="J254" i="4"/>
  <c r="I254" i="4"/>
  <c r="H254" i="4"/>
  <c r="N249" i="4"/>
  <c r="M249" i="4"/>
  <c r="L249" i="4"/>
  <c r="J249" i="4"/>
  <c r="I249" i="4"/>
  <c r="N213" i="4"/>
  <c r="M213" i="4"/>
  <c r="L213" i="4"/>
  <c r="J213" i="4"/>
  <c r="I213" i="4"/>
  <c r="H213" i="4"/>
  <c r="N200" i="4"/>
  <c r="M200" i="4"/>
  <c r="L200" i="4"/>
  <c r="J200" i="4"/>
  <c r="I200" i="4"/>
  <c r="H200" i="4"/>
  <c r="N156" i="4"/>
  <c r="M156" i="4"/>
  <c r="L156" i="4"/>
  <c r="J156" i="4"/>
  <c r="I156" i="4"/>
  <c r="H156" i="4"/>
  <c r="N29" i="4"/>
  <c r="M29" i="4"/>
  <c r="L29" i="4"/>
  <c r="J29" i="4"/>
  <c r="I29" i="4"/>
  <c r="H29" i="4"/>
  <c r="N1360" i="4" l="1"/>
  <c r="M1360" i="4"/>
  <c r="L1360" i="4"/>
  <c r="J1360" i="4"/>
  <c r="I1360" i="4"/>
  <c r="H1360" i="4"/>
  <c r="N755" i="4" l="1"/>
  <c r="M755" i="4"/>
  <c r="L755" i="4"/>
  <c r="J755" i="4"/>
  <c r="I755" i="4"/>
  <c r="H755" i="4"/>
  <c r="N352" i="4" l="1"/>
  <c r="M352" i="4"/>
  <c r="L352" i="4"/>
  <c r="J352" i="4"/>
  <c r="I352" i="4"/>
  <c r="H352" i="4"/>
  <c r="J676" i="4" l="1"/>
  <c r="V1075" i="4" l="1"/>
  <c r="N1427" i="4" l="1"/>
  <c r="M1427" i="4"/>
  <c r="L1427" i="4"/>
  <c r="J1427" i="4"/>
  <c r="I1427" i="4"/>
  <c r="H1427" i="4"/>
  <c r="N1422" i="4"/>
  <c r="M1422" i="4"/>
  <c r="L1422" i="4"/>
  <c r="J1422" i="4"/>
  <c r="I1422" i="4"/>
  <c r="H1422" i="4"/>
  <c r="I1415" i="4"/>
  <c r="I1413" i="4"/>
  <c r="I1407" i="4"/>
  <c r="I1398" i="4"/>
  <c r="I1397" i="4"/>
  <c r="I1388" i="4"/>
  <c r="I1387" i="4"/>
  <c r="J1382" i="4"/>
  <c r="I1382" i="4"/>
  <c r="I1380" i="4"/>
  <c r="J1379" i="4"/>
  <c r="I1379" i="4"/>
  <c r="I1377" i="4"/>
  <c r="I1376" i="4"/>
  <c r="I1372" i="4"/>
  <c r="N1369" i="4"/>
  <c r="M1369" i="4"/>
  <c r="L1369" i="4"/>
  <c r="H1369" i="4"/>
  <c r="N1366" i="4"/>
  <c r="M1366" i="4"/>
  <c r="L1366" i="4"/>
  <c r="J1366" i="4"/>
  <c r="I1366" i="4"/>
  <c r="H1366" i="4"/>
  <c r="N1363" i="4"/>
  <c r="M1363" i="4"/>
  <c r="L1363" i="4"/>
  <c r="J1363" i="4"/>
  <c r="I1363" i="4"/>
  <c r="H1363" i="4"/>
  <c r="N1357" i="4"/>
  <c r="M1357" i="4"/>
  <c r="L1357" i="4"/>
  <c r="J1357" i="4"/>
  <c r="I1357" i="4"/>
  <c r="H1357" i="4"/>
  <c r="N1352" i="4"/>
  <c r="M1352" i="4"/>
  <c r="L1352" i="4"/>
  <c r="J1352" i="4"/>
  <c r="I1352" i="4"/>
  <c r="H1352" i="4"/>
  <c r="N1342" i="4"/>
  <c r="M1342" i="4"/>
  <c r="L1342" i="4"/>
  <c r="J1342" i="4"/>
  <c r="I1342" i="4"/>
  <c r="H1342" i="4"/>
  <c r="N1337" i="4"/>
  <c r="M1337" i="4"/>
  <c r="L1337" i="4"/>
  <c r="J1337" i="4"/>
  <c r="I1337" i="4"/>
  <c r="H1337" i="4"/>
  <c r="N1332" i="4"/>
  <c r="M1332" i="4"/>
  <c r="L1332" i="4"/>
  <c r="J1332" i="4"/>
  <c r="I1332" i="4"/>
  <c r="H1332" i="4"/>
  <c r="N1323" i="4"/>
  <c r="M1323" i="4"/>
  <c r="L1323" i="4"/>
  <c r="J1323" i="4"/>
  <c r="I1323" i="4"/>
  <c r="H1323" i="4"/>
  <c r="N1319" i="4"/>
  <c r="M1319" i="4"/>
  <c r="L1319" i="4"/>
  <c r="J1319" i="4"/>
  <c r="I1319" i="4"/>
  <c r="H1319" i="4"/>
  <c r="N1315" i="4"/>
  <c r="M1315" i="4"/>
  <c r="L1315" i="4"/>
  <c r="J1315" i="4"/>
  <c r="I1315" i="4"/>
  <c r="H1315" i="4"/>
  <c r="N1305" i="4"/>
  <c r="M1305" i="4"/>
  <c r="L1305" i="4"/>
  <c r="J1305" i="4"/>
  <c r="I1305" i="4"/>
  <c r="H1305" i="4"/>
  <c r="N1302" i="4"/>
  <c r="M1302" i="4"/>
  <c r="L1302" i="4"/>
  <c r="J1302" i="4"/>
  <c r="I1302" i="4"/>
  <c r="H1302" i="4"/>
  <c r="N1299" i="4"/>
  <c r="M1299" i="4"/>
  <c r="L1299" i="4"/>
  <c r="J1299" i="4"/>
  <c r="I1299" i="4"/>
  <c r="H1299" i="4"/>
  <c r="N1238" i="4"/>
  <c r="M1238" i="4"/>
  <c r="L1238" i="4"/>
  <c r="J1238" i="4"/>
  <c r="I1238" i="4"/>
  <c r="H1238" i="4"/>
  <c r="N1231" i="4"/>
  <c r="M1231" i="4"/>
  <c r="L1231" i="4"/>
  <c r="J1231" i="4"/>
  <c r="I1231" i="4"/>
  <c r="H1231" i="4"/>
  <c r="N1225" i="4"/>
  <c r="M1225" i="4"/>
  <c r="L1225" i="4"/>
  <c r="J1225" i="4"/>
  <c r="I1225" i="4"/>
  <c r="H1225" i="4"/>
  <c r="N1219" i="4"/>
  <c r="M1219" i="4"/>
  <c r="L1219" i="4"/>
  <c r="J1219" i="4"/>
  <c r="I1219" i="4"/>
  <c r="H1219" i="4"/>
  <c r="N1211" i="4"/>
  <c r="M1211" i="4"/>
  <c r="L1211" i="4"/>
  <c r="J1211" i="4"/>
  <c r="I1211" i="4"/>
  <c r="H1211" i="4"/>
  <c r="N1206" i="4"/>
  <c r="M1206" i="4"/>
  <c r="L1206" i="4"/>
  <c r="J1206" i="4"/>
  <c r="I1206" i="4"/>
  <c r="H1206" i="4"/>
  <c r="N1177" i="4"/>
  <c r="M1177" i="4"/>
  <c r="L1177" i="4"/>
  <c r="J1177" i="4"/>
  <c r="I1177" i="4"/>
  <c r="H1177" i="4"/>
  <c r="N1167" i="4"/>
  <c r="M1167" i="4"/>
  <c r="L1167" i="4"/>
  <c r="J1167" i="4"/>
  <c r="I1167" i="4"/>
  <c r="H1167" i="4"/>
  <c r="N1157" i="4"/>
  <c r="M1157" i="4"/>
  <c r="L1157" i="4"/>
  <c r="J1157" i="4"/>
  <c r="I1157" i="4"/>
  <c r="H1157" i="4"/>
  <c r="N1151" i="4"/>
  <c r="M1151" i="4"/>
  <c r="L1151" i="4"/>
  <c r="J1151" i="4"/>
  <c r="I1151" i="4"/>
  <c r="H1151" i="4"/>
  <c r="H1149" i="4"/>
  <c r="H1146" i="4"/>
  <c r="H1145" i="4"/>
  <c r="H1144" i="4"/>
  <c r="H1140" i="4"/>
  <c r="H1139" i="4"/>
  <c r="H1138" i="4"/>
  <c r="H1136" i="4"/>
  <c r="H1135" i="4"/>
  <c r="H1134" i="4"/>
  <c r="H1132" i="4"/>
  <c r="H1131" i="4"/>
  <c r="H1130" i="4"/>
  <c r="H1127" i="4"/>
  <c r="H1126" i="4"/>
  <c r="H1125" i="4"/>
  <c r="H1123" i="4"/>
  <c r="H1122" i="4"/>
  <c r="H1115" i="4"/>
  <c r="H1104" i="4"/>
  <c r="H1101" i="4"/>
  <c r="H1096" i="4"/>
  <c r="H1095" i="4"/>
  <c r="H1093" i="4"/>
  <c r="H1092" i="4"/>
  <c r="H1091" i="4"/>
  <c r="H1090" i="4"/>
  <c r="H1088" i="4"/>
  <c r="H1087" i="4"/>
  <c r="H1085" i="4"/>
  <c r="H1084" i="4"/>
  <c r="H1078" i="4"/>
  <c r="H1077" i="4"/>
  <c r="H1073" i="4"/>
  <c r="H1072" i="4"/>
  <c r="H1071" i="4"/>
  <c r="H1070" i="4"/>
  <c r="H1069" i="4"/>
  <c r="H1068" i="4"/>
  <c r="H1067" i="4"/>
  <c r="H1066" i="4"/>
  <c r="H1065" i="4"/>
  <c r="H1064" i="4"/>
  <c r="H1060" i="4"/>
  <c r="H1059" i="4"/>
  <c r="H1058" i="4"/>
  <c r="H1057" i="4"/>
  <c r="H1056" i="4"/>
  <c r="H1055" i="4"/>
  <c r="H1054" i="4"/>
  <c r="H1053" i="4"/>
  <c r="H1052" i="4"/>
  <c r="H1051" i="4"/>
  <c r="H1050" i="4"/>
  <c r="H1045" i="4"/>
  <c r="H1044" i="4"/>
  <c r="H1038" i="4"/>
  <c r="H1035" i="4"/>
  <c r="H1034" i="4"/>
  <c r="H1033" i="4"/>
  <c r="H1032" i="4"/>
  <c r="H1030" i="4"/>
  <c r="H1029" i="4"/>
  <c r="H1028" i="4"/>
  <c r="H1027" i="4"/>
  <c r="H1026" i="4"/>
  <c r="H1025" i="4"/>
  <c r="H1022" i="4"/>
  <c r="H1020" i="4"/>
  <c r="H1019" i="4"/>
  <c r="H1018" i="4"/>
  <c r="H1017" i="4"/>
  <c r="H1016" i="4"/>
  <c r="H1015" i="4"/>
  <c r="H1011" i="4"/>
  <c r="H1009" i="4"/>
  <c r="H1007" i="4"/>
  <c r="H1006" i="4"/>
  <c r="H1004" i="4"/>
  <c r="H1002" i="4"/>
  <c r="H1000" i="4"/>
  <c r="H999" i="4"/>
  <c r="H995" i="4"/>
  <c r="H994" i="4"/>
  <c r="H993" i="4"/>
  <c r="H992" i="4"/>
  <c r="H991" i="4"/>
  <c r="H990" i="4"/>
  <c r="H989" i="4"/>
  <c r="H987" i="4"/>
  <c r="H979" i="4"/>
  <c r="H978" i="4"/>
  <c r="H977" i="4"/>
  <c r="H976" i="4"/>
  <c r="H974" i="4"/>
  <c r="H973" i="4"/>
  <c r="H972" i="4"/>
  <c r="H971" i="4"/>
  <c r="H970" i="4"/>
  <c r="H969" i="4"/>
  <c r="H968" i="4"/>
  <c r="H967" i="4"/>
  <c r="H966" i="4"/>
  <c r="H965" i="4"/>
  <c r="H964" i="4"/>
  <c r="H963" i="4"/>
  <c r="H962" i="4"/>
  <c r="H961" i="4"/>
  <c r="H960" i="4"/>
  <c r="H959" i="4"/>
  <c r="H957" i="4"/>
  <c r="H951" i="4"/>
  <c r="H949" i="4"/>
  <c r="H948" i="4"/>
  <c r="H946" i="4"/>
  <c r="H945" i="4"/>
  <c r="H944" i="4"/>
  <c r="H943" i="4"/>
  <c r="H941" i="4"/>
  <c r="H940" i="4"/>
  <c r="H939" i="4"/>
  <c r="H938" i="4"/>
  <c r="H937" i="4"/>
  <c r="H936" i="4"/>
  <c r="H935" i="4"/>
  <c r="H934" i="4"/>
  <c r="H932" i="4"/>
  <c r="H928" i="4"/>
  <c r="H925" i="4"/>
  <c r="H924" i="4"/>
  <c r="H923" i="4"/>
  <c r="H922" i="4"/>
  <c r="H920" i="4"/>
  <c r="H918" i="4"/>
  <c r="H917" i="4"/>
  <c r="H916" i="4"/>
  <c r="H915" i="4"/>
  <c r="H914" i="4"/>
  <c r="H912" i="4"/>
  <c r="H911" i="4"/>
  <c r="H910" i="4"/>
  <c r="H908" i="4"/>
  <c r="H902" i="4"/>
  <c r="H901" i="4"/>
  <c r="H897" i="4"/>
  <c r="H892" i="4"/>
  <c r="H889" i="4"/>
  <c r="H886" i="4"/>
  <c r="H884" i="4"/>
  <c r="H872" i="4"/>
  <c r="H871" i="4"/>
  <c r="H870" i="4"/>
  <c r="H868" i="4"/>
  <c r="H867" i="4"/>
  <c r="H866" i="4"/>
  <c r="H865" i="4"/>
  <c r="H864" i="4"/>
  <c r="H863" i="4"/>
  <c r="H862" i="4"/>
  <c r="H860" i="4"/>
  <c r="H859" i="4"/>
  <c r="H858" i="4"/>
  <c r="H856" i="4"/>
  <c r="H854" i="4"/>
  <c r="H853" i="4"/>
  <c r="H850" i="4"/>
  <c r="H849" i="4"/>
  <c r="H848" i="4"/>
  <c r="H845" i="4"/>
  <c r="H844" i="4"/>
  <c r="H843" i="4"/>
  <c r="H842" i="4"/>
  <c r="H841" i="4"/>
  <c r="H840" i="4"/>
  <c r="H838" i="4"/>
  <c r="H837" i="4"/>
  <c r="H832" i="4"/>
  <c r="H831" i="4"/>
  <c r="H828" i="4"/>
  <c r="H824" i="4"/>
  <c r="H823" i="4"/>
  <c r="H822" i="4"/>
  <c r="H821" i="4"/>
  <c r="H820" i="4"/>
  <c r="H818" i="4"/>
  <c r="H810" i="4"/>
  <c r="H809" i="4"/>
  <c r="H806" i="4"/>
  <c r="H800" i="4"/>
  <c r="H797" i="4"/>
  <c r="H796" i="4"/>
  <c r="H795" i="4"/>
  <c r="H789" i="4"/>
  <c r="H788" i="4"/>
  <c r="H783" i="4"/>
  <c r="H781" i="4"/>
  <c r="H780" i="4"/>
  <c r="H779" i="4"/>
  <c r="H778" i="4"/>
  <c r="H777" i="4"/>
  <c r="N772" i="4"/>
  <c r="M772" i="4"/>
  <c r="L772" i="4"/>
  <c r="J772" i="4"/>
  <c r="I772" i="4"/>
  <c r="H772" i="4"/>
  <c r="N768" i="4"/>
  <c r="M768" i="4"/>
  <c r="L768" i="4"/>
  <c r="J768" i="4"/>
  <c r="I768" i="4"/>
  <c r="H768" i="4"/>
  <c r="N761" i="4"/>
  <c r="M761" i="4"/>
  <c r="L761" i="4"/>
  <c r="J761" i="4"/>
  <c r="I761" i="4"/>
  <c r="H761" i="4"/>
  <c r="N748" i="4"/>
  <c r="M748" i="4"/>
  <c r="L748" i="4"/>
  <c r="J748" i="4"/>
  <c r="I748" i="4"/>
  <c r="H748" i="4"/>
  <c r="N743" i="4"/>
  <c r="M743" i="4"/>
  <c r="L743" i="4"/>
  <c r="J743" i="4"/>
  <c r="I743" i="4"/>
  <c r="H743" i="4"/>
  <c r="N731" i="4"/>
  <c r="M731" i="4"/>
  <c r="L731" i="4"/>
  <c r="J731" i="4"/>
  <c r="I731" i="4"/>
  <c r="H731" i="4"/>
  <c r="N723" i="4"/>
  <c r="M723" i="4"/>
  <c r="L723" i="4"/>
  <c r="J723" i="4"/>
  <c r="I723" i="4"/>
  <c r="H723" i="4"/>
  <c r="J721" i="4"/>
  <c r="J720" i="4"/>
  <c r="J719" i="4"/>
  <c r="J718" i="4"/>
  <c r="J717" i="4"/>
  <c r="J716" i="4"/>
  <c r="J715" i="4"/>
  <c r="J714" i="4"/>
  <c r="J713" i="4"/>
  <c r="J711" i="4"/>
  <c r="J710" i="4"/>
  <c r="J709" i="4"/>
  <c r="J708" i="4"/>
  <c r="J707" i="4"/>
  <c r="J706" i="4"/>
  <c r="J705" i="4"/>
  <c r="J704" i="4"/>
  <c r="J703" i="4"/>
  <c r="J702" i="4"/>
  <c r="J701" i="4"/>
  <c r="J700" i="4"/>
  <c r="J699" i="4"/>
  <c r="J698" i="4"/>
  <c r="J697" i="4"/>
  <c r="J696" i="4"/>
  <c r="J694" i="4"/>
  <c r="J693" i="4"/>
  <c r="J691" i="4"/>
  <c r="J690" i="4"/>
  <c r="J686" i="4"/>
  <c r="J685" i="4"/>
  <c r="J684" i="4"/>
  <c r="J683" i="4"/>
  <c r="J682" i="4"/>
  <c r="J681" i="4"/>
  <c r="J680" i="4"/>
  <c r="J679" i="4"/>
  <c r="J678" i="4"/>
  <c r="J677" i="4"/>
  <c r="J674" i="4"/>
  <c r="J673" i="4"/>
  <c r="J672" i="4"/>
  <c r="J671" i="4"/>
  <c r="J670" i="4"/>
  <c r="N631" i="4"/>
  <c r="M631" i="4"/>
  <c r="L631" i="4"/>
  <c r="J631" i="4"/>
  <c r="I631" i="4"/>
  <c r="H631" i="4"/>
  <c r="N603" i="4"/>
  <c r="M603" i="4"/>
  <c r="L603" i="4"/>
  <c r="J603" i="4"/>
  <c r="I603" i="4"/>
  <c r="H603" i="4"/>
  <c r="N597" i="4"/>
  <c r="M597" i="4"/>
  <c r="L597" i="4"/>
  <c r="J597" i="4"/>
  <c r="I597" i="4"/>
  <c r="H597" i="4"/>
  <c r="N593" i="4"/>
  <c r="M593" i="4"/>
  <c r="L593" i="4"/>
  <c r="J593" i="4"/>
  <c r="I593" i="4"/>
  <c r="H593" i="4"/>
  <c r="N590" i="4"/>
  <c r="M590" i="4"/>
  <c r="L590" i="4"/>
  <c r="J590" i="4"/>
  <c r="I590" i="4"/>
  <c r="H590" i="4"/>
  <c r="N587" i="4"/>
  <c r="M587" i="4"/>
  <c r="L587" i="4"/>
  <c r="J587" i="4"/>
  <c r="I587" i="4"/>
  <c r="H587" i="4"/>
  <c r="N571" i="4"/>
  <c r="M571" i="4"/>
  <c r="L571" i="4"/>
  <c r="J571" i="4"/>
  <c r="I571" i="4"/>
  <c r="H571" i="4"/>
  <c r="N561" i="4"/>
  <c r="M561" i="4"/>
  <c r="L561" i="4"/>
  <c r="J561" i="4"/>
  <c r="I561" i="4"/>
  <c r="H561" i="4"/>
  <c r="N556" i="4"/>
  <c r="M556" i="4"/>
  <c r="L556" i="4"/>
  <c r="J556" i="4"/>
  <c r="I556" i="4"/>
  <c r="H556" i="4"/>
  <c r="H484" i="4"/>
  <c r="H482" i="4"/>
  <c r="H481" i="4"/>
  <c r="H480" i="4"/>
  <c r="H479" i="4"/>
  <c r="H478" i="4"/>
  <c r="N477" i="4"/>
  <c r="M477" i="4"/>
  <c r="L477" i="4"/>
  <c r="J477" i="4"/>
  <c r="I477" i="4"/>
  <c r="H475" i="4"/>
  <c r="H474" i="4"/>
  <c r="H473" i="4"/>
  <c r="H472" i="4"/>
  <c r="N469" i="4"/>
  <c r="M469" i="4"/>
  <c r="L469" i="4"/>
  <c r="J469" i="4"/>
  <c r="I469" i="4"/>
  <c r="H467" i="4"/>
  <c r="H465" i="4"/>
  <c r="P466" i="4" s="1"/>
  <c r="N464" i="4"/>
  <c r="M464" i="4"/>
  <c r="L464" i="4"/>
  <c r="J464" i="4"/>
  <c r="I464" i="4"/>
  <c r="H462" i="4"/>
  <c r="H461" i="4"/>
  <c r="H460" i="4"/>
  <c r="H459" i="4"/>
  <c r="H458" i="4"/>
  <c r="H457" i="4"/>
  <c r="H456" i="4"/>
  <c r="H455" i="4"/>
  <c r="N453" i="4"/>
  <c r="M453" i="4"/>
  <c r="L453" i="4"/>
  <c r="J453" i="4"/>
  <c r="I453" i="4"/>
  <c r="H451" i="4"/>
  <c r="H448" i="4"/>
  <c r="H445" i="4"/>
  <c r="H443" i="4"/>
  <c r="H442" i="4"/>
  <c r="H441" i="4"/>
  <c r="H440" i="4"/>
  <c r="H439" i="4"/>
  <c r="N437" i="4"/>
  <c r="M437" i="4"/>
  <c r="L437" i="4"/>
  <c r="J437" i="4"/>
  <c r="I437" i="4"/>
  <c r="H435" i="4"/>
  <c r="H434" i="4"/>
  <c r="H433" i="4"/>
  <c r="H432" i="4"/>
  <c r="H431" i="4"/>
  <c r="H430" i="4"/>
  <c r="H429" i="4"/>
  <c r="H428" i="4"/>
  <c r="H425" i="4"/>
  <c r="H424" i="4"/>
  <c r="H423" i="4"/>
  <c r="N418" i="4"/>
  <c r="M418" i="4"/>
  <c r="L418" i="4"/>
  <c r="J418" i="4"/>
  <c r="I418" i="4"/>
  <c r="N415" i="4"/>
  <c r="M415" i="4"/>
  <c r="L415" i="4"/>
  <c r="J415" i="4"/>
  <c r="I415" i="4"/>
  <c r="H415" i="4"/>
  <c r="N409" i="4"/>
  <c r="M409" i="4"/>
  <c r="L409" i="4"/>
  <c r="J409" i="4"/>
  <c r="I409" i="4"/>
  <c r="H409" i="4"/>
  <c r="N391" i="4"/>
  <c r="M391" i="4"/>
  <c r="L391" i="4"/>
  <c r="J391" i="4"/>
  <c r="I391" i="4"/>
  <c r="H391" i="4"/>
  <c r="N381" i="4"/>
  <c r="M381" i="4"/>
  <c r="L381" i="4"/>
  <c r="J381" i="4"/>
  <c r="I381" i="4"/>
  <c r="H381" i="4"/>
  <c r="N369" i="4"/>
  <c r="M369" i="4"/>
  <c r="L369" i="4"/>
  <c r="J369" i="4"/>
  <c r="I369" i="4"/>
  <c r="H369" i="4"/>
  <c r="N363" i="4"/>
  <c r="M363" i="4"/>
  <c r="L363" i="4"/>
  <c r="J363" i="4"/>
  <c r="I363" i="4"/>
  <c r="H363" i="4"/>
  <c r="N360" i="4"/>
  <c r="M360" i="4"/>
  <c r="L360" i="4"/>
  <c r="J360" i="4"/>
  <c r="I360" i="4"/>
  <c r="H360" i="4"/>
  <c r="N356" i="4"/>
  <c r="M356" i="4"/>
  <c r="L356" i="4"/>
  <c r="J356" i="4"/>
  <c r="I356" i="4"/>
  <c r="H356" i="4"/>
  <c r="N331" i="4"/>
  <c r="M331" i="4"/>
  <c r="L331" i="4"/>
  <c r="J331" i="4"/>
  <c r="I331" i="4"/>
  <c r="H331" i="4"/>
  <c r="N325" i="4"/>
  <c r="M325" i="4"/>
  <c r="L325" i="4"/>
  <c r="J325" i="4"/>
  <c r="I325" i="4"/>
  <c r="H325" i="4"/>
  <c r="N319" i="4"/>
  <c r="M319" i="4"/>
  <c r="L319" i="4"/>
  <c r="J319" i="4"/>
  <c r="I319" i="4"/>
  <c r="H319" i="4"/>
  <c r="N308" i="4"/>
  <c r="M308" i="4"/>
  <c r="L308" i="4"/>
  <c r="J308" i="4"/>
  <c r="I308" i="4"/>
  <c r="H308" i="4"/>
  <c r="N304" i="4"/>
  <c r="M304" i="4"/>
  <c r="L304" i="4"/>
  <c r="J304" i="4"/>
  <c r="I304" i="4"/>
  <c r="H304" i="4"/>
  <c r="N297" i="4"/>
  <c r="M297" i="4"/>
  <c r="L297" i="4"/>
  <c r="J297" i="4"/>
  <c r="I297" i="4"/>
  <c r="H297" i="4"/>
  <c r="N264" i="4"/>
  <c r="M264" i="4"/>
  <c r="L264" i="4"/>
  <c r="J264" i="4"/>
  <c r="I264" i="4"/>
  <c r="H264" i="4"/>
  <c r="H250" i="4"/>
  <c r="H249" i="4" s="1"/>
  <c r="N246" i="4"/>
  <c r="M246" i="4"/>
  <c r="L246" i="4"/>
  <c r="J246" i="4"/>
  <c r="I246" i="4"/>
  <c r="H246" i="4"/>
  <c r="N227" i="4"/>
  <c r="M227" i="4"/>
  <c r="L227" i="4"/>
  <c r="J227" i="4"/>
  <c r="I227" i="4"/>
  <c r="H227" i="4"/>
  <c r="N222" i="4"/>
  <c r="M222" i="4"/>
  <c r="L222" i="4"/>
  <c r="J222" i="4"/>
  <c r="I222" i="4"/>
  <c r="H222" i="4"/>
  <c r="N150" i="4"/>
  <c r="M150" i="4"/>
  <c r="L150" i="4"/>
  <c r="J150" i="4"/>
  <c r="I150" i="4"/>
  <c r="H150" i="4"/>
  <c r="N135" i="4"/>
  <c r="M135" i="4"/>
  <c r="L135" i="4"/>
  <c r="J135" i="4"/>
  <c r="I135" i="4"/>
  <c r="H135" i="4"/>
  <c r="L133" i="4"/>
  <c r="N129" i="4"/>
  <c r="M129" i="4"/>
  <c r="J129" i="4"/>
  <c r="I129" i="4"/>
  <c r="H129" i="4"/>
  <c r="N122" i="4"/>
  <c r="M122" i="4"/>
  <c r="L122" i="4"/>
  <c r="J122" i="4"/>
  <c r="I122" i="4"/>
  <c r="H122" i="4"/>
  <c r="N115" i="4"/>
  <c r="M115" i="4"/>
  <c r="L115" i="4"/>
  <c r="J115" i="4"/>
  <c r="I115" i="4"/>
  <c r="H115" i="4"/>
  <c r="N109" i="4"/>
  <c r="M109" i="4"/>
  <c r="L109" i="4"/>
  <c r="J109" i="4"/>
  <c r="I109" i="4"/>
  <c r="H109" i="4"/>
  <c r="N94" i="4"/>
  <c r="M94" i="4"/>
  <c r="L94" i="4"/>
  <c r="J94" i="4"/>
  <c r="I94" i="4"/>
  <c r="H94" i="4"/>
  <c r="N14" i="4"/>
  <c r="M14" i="4"/>
  <c r="L14" i="4"/>
  <c r="J14" i="4"/>
  <c r="I14" i="4"/>
  <c r="H14" i="4"/>
  <c r="S13" i="4"/>
  <c r="J652" i="4" l="1"/>
  <c r="M12" i="4"/>
  <c r="N12" i="4"/>
  <c r="H776" i="4"/>
  <c r="L129" i="4"/>
  <c r="L12" i="4" s="1"/>
  <c r="H437" i="4"/>
  <c r="H477" i="4"/>
  <c r="H453" i="4"/>
  <c r="H464" i="4"/>
  <c r="J1369" i="4"/>
  <c r="H418" i="4"/>
  <c r="H469" i="4"/>
  <c r="I1369" i="4"/>
  <c r="I12" i="4" s="1"/>
  <c r="H12" i="4" l="1"/>
  <c r="P12" i="4" s="1"/>
  <c r="J12" i="4"/>
  <c r="O757" i="4" l="1"/>
  <c r="K757" i="4" s="1"/>
  <c r="P757" i="4" s="1"/>
  <c r="O27" i="4" l="1"/>
  <c r="K27" i="4" s="1"/>
  <c r="O808" i="4"/>
  <c r="K808" i="4" s="1"/>
  <c r="P808" i="4" s="1"/>
  <c r="O24" i="4" l="1"/>
  <c r="K24" i="4" s="1"/>
  <c r="O752" i="4" l="1"/>
  <c r="K752" i="4" s="1"/>
  <c r="P752" i="4" s="1"/>
  <c r="K146" i="4"/>
  <c r="P146" i="4" s="1"/>
  <c r="O140" i="4"/>
  <c r="K140" i="4" s="1"/>
  <c r="P140" i="4" s="1"/>
  <c r="O345" i="4" l="1"/>
  <c r="K345" i="4" s="1"/>
  <c r="P345" i="4" s="1"/>
  <c r="K982" i="4" l="1"/>
  <c r="P982" i="4" s="1"/>
  <c r="O889" i="4" l="1"/>
  <c r="K889" i="4" s="1"/>
  <c r="P889" i="4" s="1"/>
  <c r="O1165" i="4" l="1"/>
  <c r="O1164" i="4" l="1"/>
  <c r="K1165" i="4"/>
  <c r="O665" i="4"/>
  <c r="K665" i="4" s="1"/>
  <c r="P665" i="4" s="1"/>
  <c r="K711" i="4"/>
  <c r="P711" i="4" s="1"/>
  <c r="K1164" i="4" l="1"/>
  <c r="P1164" i="4" s="1"/>
  <c r="P1165" i="4"/>
  <c r="O210" i="4" l="1"/>
  <c r="K210" i="4" s="1"/>
  <c r="P210" i="4" s="1"/>
  <c r="O41" i="4" l="1"/>
  <c r="P41" i="4" l="1"/>
  <c r="K41" i="4"/>
  <c r="O204" i="4"/>
  <c r="K204" i="4" s="1"/>
  <c r="P204" i="4" s="1"/>
  <c r="O490" i="4"/>
  <c r="K490" i="4" s="1"/>
  <c r="P490" i="4" s="1"/>
  <c r="O627" i="4"/>
  <c r="O491" i="4"/>
  <c r="K491" i="4" s="1"/>
  <c r="P491" i="4" s="1"/>
  <c r="O404" i="4"/>
  <c r="K404" i="4" s="1"/>
  <c r="P404" i="4" s="1"/>
  <c r="O403" i="4"/>
  <c r="K403" i="4" s="1"/>
  <c r="P403" i="4" s="1"/>
  <c r="O220" i="4"/>
  <c r="K220" i="4" s="1"/>
  <c r="P220" i="4" s="1"/>
  <c r="O158" i="4"/>
  <c r="K158" i="4" s="1"/>
  <c r="P158" i="4" s="1"/>
  <c r="O43" i="4"/>
  <c r="O92" i="4"/>
  <c r="O81" i="4"/>
  <c r="O57" i="4"/>
  <c r="P57" i="4" l="1"/>
  <c r="K57" i="4"/>
  <c r="K627" i="4"/>
  <c r="P43" i="4"/>
  <c r="K43" i="4"/>
  <c r="P81" i="4"/>
  <c r="K81" i="4"/>
  <c r="K92" i="4"/>
  <c r="P92" i="4"/>
  <c r="O639" i="4"/>
  <c r="K639" i="4" s="1"/>
  <c r="P639" i="4" s="1"/>
  <c r="P627" i="4" l="1"/>
  <c r="O987" i="4"/>
  <c r="K987" i="4" s="1"/>
  <c r="P987" i="4" s="1"/>
  <c r="O1361" i="4" l="1"/>
  <c r="O901" i="4"/>
  <c r="K901" i="4" s="1"/>
  <c r="P901" i="4" s="1"/>
  <c r="O529" i="4"/>
  <c r="K529" i="4" s="1"/>
  <c r="P529" i="4" s="1"/>
  <c r="O495" i="4"/>
  <c r="K495" i="4" s="1"/>
  <c r="P495" i="4" s="1"/>
  <c r="O256" i="4" l="1"/>
  <c r="K256" i="4" s="1"/>
  <c r="P256" i="4" s="1"/>
  <c r="O257" i="4"/>
  <c r="K257" i="4" s="1"/>
  <c r="P257" i="4" s="1"/>
  <c r="K1361" i="4"/>
  <c r="O1360" i="4"/>
  <c r="O534" i="4"/>
  <c r="K534" i="4" s="1"/>
  <c r="P534" i="4" s="1"/>
  <c r="O1063" i="4"/>
  <c r="K1063" i="4" s="1"/>
  <c r="P1063" i="4" s="1"/>
  <c r="O788" i="4"/>
  <c r="K788" i="4" s="1"/>
  <c r="P788" i="4" s="1"/>
  <c r="P1361" i="4" l="1"/>
  <c r="P1360" i="4"/>
  <c r="K1360" i="4"/>
  <c r="O340" i="4" l="1"/>
  <c r="K340" i="4" s="1"/>
  <c r="P340" i="4" s="1"/>
  <c r="O350" i="4" l="1"/>
  <c r="K350" i="4" s="1"/>
  <c r="P350" i="4" s="1"/>
  <c r="O353" i="4" l="1"/>
  <c r="O352" i="4" l="1"/>
  <c r="K353" i="4"/>
  <c r="P353" i="4" l="1"/>
  <c r="K352" i="4"/>
  <c r="P352" i="4" s="1"/>
  <c r="O1311" i="4"/>
  <c r="K1311" i="4" s="1"/>
  <c r="P1311" i="4" s="1"/>
  <c r="O54" i="4" l="1"/>
  <c r="K54" i="4" s="1"/>
  <c r="P54" i="4" s="1"/>
  <c r="O1120" i="4" l="1"/>
  <c r="K1120" i="4" s="1"/>
  <c r="P1120" i="4" s="1"/>
  <c r="O737" i="4" l="1"/>
  <c r="K737" i="4" l="1"/>
  <c r="O77" i="4"/>
  <c r="K77" i="4" s="1"/>
  <c r="P77" i="4" s="1"/>
  <c r="P737" i="4" l="1"/>
  <c r="O1411" i="4" l="1"/>
  <c r="K1411" i="4" s="1"/>
  <c r="P1411" i="4" s="1"/>
  <c r="O1389" i="4"/>
  <c r="K1389" i="4" s="1"/>
  <c r="P1389" i="4" s="1"/>
  <c r="O1375" i="4"/>
  <c r="K1375" i="4" s="1"/>
  <c r="P1375" i="4" s="1"/>
  <c r="O1381" i="4" l="1"/>
  <c r="K1381" i="4" s="1"/>
  <c r="P1381" i="4" s="1"/>
  <c r="O1392" i="4"/>
  <c r="K1392" i="4" s="1"/>
  <c r="P1392" i="4" s="1"/>
  <c r="O1260" i="4"/>
  <c r="K1260" i="4" s="1"/>
  <c r="P1260" i="4" s="1"/>
  <c r="O1309" i="4"/>
  <c r="K1309" i="4" s="1"/>
  <c r="P1309" i="4" s="1"/>
  <c r="O1312" i="4"/>
  <c r="O1297" i="4"/>
  <c r="K1297" i="4" s="1"/>
  <c r="P1297" i="4" s="1"/>
  <c r="K1312" i="4" l="1"/>
  <c r="P1312" i="4" s="1"/>
  <c r="S1312" i="4"/>
  <c r="O1143" i="4"/>
  <c r="K1143" i="4" s="1"/>
  <c r="P1143" i="4" s="1"/>
  <c r="O1142" i="4"/>
  <c r="K1142" i="4" s="1"/>
  <c r="P1142" i="4" s="1"/>
  <c r="O1182" i="4"/>
  <c r="K1182" i="4" s="1"/>
  <c r="P1182" i="4" s="1"/>
  <c r="O1133" i="4"/>
  <c r="K1133" i="4" s="1"/>
  <c r="P1133" i="4" s="1"/>
  <c r="O1141" i="4"/>
  <c r="K1141" i="4" s="1"/>
  <c r="P1141" i="4" s="1"/>
  <c r="O1094" i="4"/>
  <c r="K1094" i="4" s="1"/>
  <c r="P1094" i="4" s="1"/>
  <c r="O1002" i="4"/>
  <c r="K1002" i="4" s="1"/>
  <c r="P1002" i="4" s="1"/>
  <c r="O1012" i="4"/>
  <c r="K1012" i="4" s="1"/>
  <c r="P1012" i="4" s="1"/>
  <c r="O981" i="4"/>
  <c r="K981" i="4" s="1"/>
  <c r="P981" i="4" s="1"/>
  <c r="O975" i="4"/>
  <c r="K975" i="4" s="1"/>
  <c r="P975" i="4" s="1"/>
  <c r="O955" i="4"/>
  <c r="K955" i="4" s="1"/>
  <c r="P955" i="4" s="1"/>
  <c r="O1010" i="4" l="1"/>
  <c r="K1010" i="4" s="1"/>
  <c r="P1010" i="4" s="1"/>
  <c r="O1194" i="4"/>
  <c r="O1117" i="4"/>
  <c r="K1117" i="4" s="1"/>
  <c r="P1117" i="4" s="1"/>
  <c r="O1102" i="4"/>
  <c r="K1102" i="4" s="1"/>
  <c r="P1102" i="4" s="1"/>
  <c r="O1105" i="4"/>
  <c r="K1105" i="4" s="1"/>
  <c r="P1105" i="4" s="1"/>
  <c r="O1098" i="4"/>
  <c r="K1098" i="4" s="1"/>
  <c r="P1098" i="4" s="1"/>
  <c r="O1111" i="4"/>
  <c r="K1111" i="4" s="1"/>
  <c r="P1111" i="4" s="1"/>
  <c r="O1103" i="4"/>
  <c r="K1103" i="4" s="1"/>
  <c r="P1103" i="4" s="1"/>
  <c r="O1099" i="4"/>
  <c r="K1099" i="4" s="1"/>
  <c r="P1099" i="4" s="1"/>
  <c r="O1061" i="4"/>
  <c r="K1061" i="4" s="1"/>
  <c r="P1061" i="4" s="1"/>
  <c r="O1074" i="4"/>
  <c r="K1074" i="4" s="1"/>
  <c r="P1074" i="4" s="1"/>
  <c r="O1049" i="4"/>
  <c r="K1049" i="4" s="1"/>
  <c r="P1049" i="4" s="1"/>
  <c r="O905" i="4"/>
  <c r="K905" i="4" s="1"/>
  <c r="P905" i="4" s="1"/>
  <c r="O980" i="4"/>
  <c r="K980" i="4" s="1"/>
  <c r="P980" i="4" s="1"/>
  <c r="O1062" i="4"/>
  <c r="K1062" i="4" s="1"/>
  <c r="P1062" i="4" s="1"/>
  <c r="O1048" i="4"/>
  <c r="K1048" i="4" s="1"/>
  <c r="P1048" i="4" s="1"/>
  <c r="O985" i="4"/>
  <c r="K985" i="4" s="1"/>
  <c r="P985" i="4" s="1"/>
  <c r="O997" i="4"/>
  <c r="K997" i="4" s="1"/>
  <c r="P997" i="4" s="1"/>
  <c r="O996" i="4"/>
  <c r="K996" i="4" s="1"/>
  <c r="P996" i="4" s="1"/>
  <c r="O929" i="4"/>
  <c r="K929" i="4" s="1"/>
  <c r="P929" i="4" s="1"/>
  <c r="O953" i="4"/>
  <c r="K953" i="4" s="1"/>
  <c r="P953" i="4" s="1"/>
  <c r="O958" i="4"/>
  <c r="K958" i="4" s="1"/>
  <c r="P958" i="4" s="1"/>
  <c r="O903" i="4"/>
  <c r="K903" i="4" s="1"/>
  <c r="P903" i="4" s="1"/>
  <c r="O900" i="4"/>
  <c r="K900" i="4" s="1"/>
  <c r="P900" i="4" s="1"/>
  <c r="O881" i="4"/>
  <c r="K881" i="4" s="1"/>
  <c r="P881" i="4" s="1"/>
  <c r="O852" i="4"/>
  <c r="K852" i="4" s="1"/>
  <c r="P852" i="4" s="1"/>
  <c r="K1194" i="4" l="1"/>
  <c r="O876" i="4"/>
  <c r="K876" i="4" s="1"/>
  <c r="P876" i="4" s="1"/>
  <c r="O890" i="4"/>
  <c r="K890" i="4" s="1"/>
  <c r="P890" i="4" s="1"/>
  <c r="O885" i="4"/>
  <c r="K885" i="4" s="1"/>
  <c r="P885" i="4" s="1"/>
  <c r="P1194" i="4" l="1"/>
  <c r="O802" i="4"/>
  <c r="K802" i="4" s="1"/>
  <c r="P802" i="4" s="1"/>
  <c r="O803" i="4"/>
  <c r="K803" i="4" s="1"/>
  <c r="P803" i="4" s="1"/>
  <c r="O786" i="4" l="1"/>
  <c r="K786" i="4" s="1"/>
  <c r="P786" i="4" s="1"/>
  <c r="O701" i="4"/>
  <c r="K701" i="4" s="1"/>
  <c r="P701" i="4" s="1"/>
  <c r="O692" i="4"/>
  <c r="K692" i="4" s="1"/>
  <c r="P692" i="4" s="1"/>
  <c r="O782" i="4"/>
  <c r="K782" i="4" s="1"/>
  <c r="P782" i="4" s="1"/>
  <c r="O662" i="4"/>
  <c r="K662" i="4" s="1"/>
  <c r="P662" i="4" s="1"/>
  <c r="O520" i="4" l="1"/>
  <c r="K520" i="4" s="1"/>
  <c r="P520" i="4" s="1"/>
  <c r="O583" i="4"/>
  <c r="K583" i="4" s="1"/>
  <c r="P583" i="4" s="1"/>
  <c r="O616" i="4"/>
  <c r="K616" i="4" s="1"/>
  <c r="P616" i="4" s="1"/>
  <c r="O612" i="4"/>
  <c r="K612" i="4" s="1"/>
  <c r="P612" i="4" s="1"/>
  <c r="O240" i="4"/>
  <c r="K240" i="4" s="1"/>
  <c r="P240" i="4" s="1"/>
  <c r="O579" i="4"/>
  <c r="K579" i="4" s="1"/>
  <c r="P579" i="4" s="1"/>
  <c r="O575" i="4"/>
  <c r="K575" i="4" s="1"/>
  <c r="P575" i="4" s="1"/>
  <c r="O314" i="4"/>
  <c r="K314" i="4" s="1"/>
  <c r="P314" i="4" s="1"/>
  <c r="O192" i="4" l="1"/>
  <c r="O132" i="4"/>
  <c r="K132" i="4" s="1"/>
  <c r="P132" i="4" s="1"/>
  <c r="K192" i="4" l="1"/>
  <c r="O139" i="4"/>
  <c r="K139" i="4" s="1"/>
  <c r="P139" i="4" s="1"/>
  <c r="O141" i="4"/>
  <c r="K141" i="4" s="1"/>
  <c r="P141" i="4" s="1"/>
  <c r="O36" i="4"/>
  <c r="P192" i="4" l="1"/>
  <c r="K36" i="4"/>
  <c r="P36" i="4" l="1"/>
  <c r="O251" i="4"/>
  <c r="K251" i="4" s="1"/>
  <c r="P251" i="4" s="1"/>
  <c r="O774" i="4" l="1"/>
  <c r="K774" i="4" s="1"/>
  <c r="P774" i="4" s="1"/>
  <c r="O653" i="4"/>
  <c r="K687" i="4"/>
  <c r="P687" i="4" s="1"/>
  <c r="K653" i="4" l="1"/>
  <c r="O252" i="4"/>
  <c r="K252" i="4" s="1"/>
  <c r="P252" i="4" s="1"/>
  <c r="P653" i="4" l="1"/>
  <c r="O358" i="4"/>
  <c r="K358" i="4" s="1"/>
  <c r="P358" i="4" s="1"/>
  <c r="O261" i="4" l="1"/>
  <c r="K261" i="4" s="1"/>
  <c r="P261" i="4" s="1"/>
  <c r="O239" i="4"/>
  <c r="K239" i="4" s="1"/>
  <c r="P239" i="4" s="1"/>
  <c r="O1396" i="4"/>
  <c r="K1396" i="4" s="1"/>
  <c r="P1396" i="4" s="1"/>
  <c r="O1391" i="4" l="1"/>
  <c r="K1391" i="4" s="1"/>
  <c r="P1391" i="4" s="1"/>
  <c r="O1338" i="4" l="1"/>
  <c r="O1386" i="4"/>
  <c r="K1386" i="4" s="1"/>
  <c r="P1386" i="4" s="1"/>
  <c r="O1364" i="4"/>
  <c r="S1364" i="4" l="1"/>
  <c r="K1364" i="4"/>
  <c r="O1363" i="4"/>
  <c r="K1338" i="4"/>
  <c r="O983" i="4"/>
  <c r="K983" i="4" s="1"/>
  <c r="P983" i="4" s="1"/>
  <c r="O932" i="4"/>
  <c r="K932" i="4" s="1"/>
  <c r="P932" i="4" s="1"/>
  <c r="P1338" i="4" l="1"/>
  <c r="K1363" i="4"/>
  <c r="P1363" i="4" s="1"/>
  <c r="P1364" i="4"/>
  <c r="O1339" i="4"/>
  <c r="O1009" i="4"/>
  <c r="K1009" i="4" s="1"/>
  <c r="P1009" i="4" s="1"/>
  <c r="K1339" i="4" l="1"/>
  <c r="P1339" i="4"/>
  <c r="O618" i="4" l="1"/>
  <c r="K618" i="4" s="1"/>
  <c r="P618" i="4" s="1"/>
  <c r="O160" i="4" l="1"/>
  <c r="K160" i="4" s="1"/>
  <c r="P160" i="4" s="1"/>
  <c r="O161" i="4"/>
  <c r="K161" i="4" s="1"/>
  <c r="P161" i="4" s="1"/>
  <c r="O83" i="4"/>
  <c r="O76" i="4"/>
  <c r="K76" i="4" s="1"/>
  <c r="P76" i="4" s="1"/>
  <c r="P83" i="4" l="1"/>
  <c r="K83" i="4"/>
  <c r="O773" i="4"/>
  <c r="O62" i="4"/>
  <c r="K62" i="4" s="1"/>
  <c r="P62" i="4" s="1"/>
  <c r="O26" i="4"/>
  <c r="K26" i="4" s="1"/>
  <c r="P26" i="4" s="1"/>
  <c r="O59" i="4"/>
  <c r="K59" i="4" s="1"/>
  <c r="P59" i="4" s="1"/>
  <c r="O23" i="4"/>
  <c r="K23" i="4" s="1"/>
  <c r="P23" i="4" s="1"/>
  <c r="K773" i="4" l="1"/>
  <c r="O772" i="4"/>
  <c r="P773" i="4" l="1"/>
  <c r="K772" i="4"/>
  <c r="P772" i="4" s="1"/>
  <c r="O546" i="4"/>
  <c r="K546" i="4" s="1"/>
  <c r="P546" i="4" s="1"/>
  <c r="O877" i="4"/>
  <c r="K877" i="4" s="1"/>
  <c r="P877" i="4" s="1"/>
  <c r="O422" i="4" l="1"/>
  <c r="K422" i="4" s="1"/>
  <c r="P422" i="4" s="1"/>
  <c r="O421" i="4"/>
  <c r="K421" i="4" s="1"/>
  <c r="P421" i="4" s="1"/>
  <c r="O420" i="4"/>
  <c r="K420" i="4" s="1"/>
  <c r="P420" i="4" s="1"/>
  <c r="O548" i="4" l="1"/>
  <c r="K548" i="4" s="1"/>
  <c r="P548" i="4" s="1"/>
  <c r="K650" i="4"/>
  <c r="P650" i="4" s="1"/>
  <c r="O1390" i="4"/>
  <c r="K1390" i="4" s="1"/>
  <c r="P1390" i="4" s="1"/>
  <c r="O1414" i="4" l="1"/>
  <c r="K1414" i="4" s="1"/>
  <c r="P1414" i="4" s="1"/>
  <c r="O873" i="4" l="1"/>
  <c r="K873" i="4" s="1"/>
  <c r="P873" i="4" s="1"/>
  <c r="O956" i="4" l="1"/>
  <c r="K956" i="4" s="1"/>
  <c r="P956" i="4" s="1"/>
  <c r="O321" i="4" l="1"/>
  <c r="K321" i="4" s="1"/>
  <c r="P321" i="4" s="1"/>
  <c r="O807" i="4"/>
  <c r="K807" i="4" s="1"/>
  <c r="P807" i="4" s="1"/>
  <c r="O1340" i="4" l="1"/>
  <c r="O741" i="4"/>
  <c r="K741" i="4" s="1"/>
  <c r="P741" i="4" s="1"/>
  <c r="K1340" i="4" l="1"/>
  <c r="O1337" i="4"/>
  <c r="P1340" i="4" l="1"/>
  <c r="K1337" i="4"/>
  <c r="P1337" i="4" s="1"/>
  <c r="O532" i="4"/>
  <c r="K532" i="4" s="1"/>
  <c r="P532" i="4" s="1"/>
  <c r="O1347" i="4" l="1"/>
  <c r="O1348" i="4"/>
  <c r="K1348" i="4" s="1"/>
  <c r="P1348" i="4" s="1"/>
  <c r="K1347" i="4" l="1"/>
  <c r="O379" i="4"/>
  <c r="K379" i="4" s="1"/>
  <c r="P379" i="4" s="1"/>
  <c r="P1347" i="4" l="1"/>
  <c r="O377" i="4"/>
  <c r="K377" i="4" s="1"/>
  <c r="P377" i="4" s="1"/>
  <c r="O832" i="4"/>
  <c r="K832" i="4" s="1"/>
  <c r="P832" i="4" s="1"/>
  <c r="O1147" i="4" l="1"/>
  <c r="K1147" i="4" s="1"/>
  <c r="P1147" i="4" s="1"/>
  <c r="O65" i="4" l="1"/>
  <c r="K65" i="4" l="1"/>
  <c r="P65" i="4"/>
  <c r="O60" i="4"/>
  <c r="P60" i="4" l="1"/>
  <c r="K60" i="4"/>
  <c r="O51" i="4" l="1"/>
  <c r="K51" i="4" s="1"/>
  <c r="P51" i="4" s="1"/>
  <c r="O551" i="4"/>
  <c r="K551" i="4" s="1"/>
  <c r="P551" i="4" s="1"/>
  <c r="O203" i="4" l="1"/>
  <c r="K203" i="4" s="1"/>
  <c r="P203" i="4" s="1"/>
  <c r="O550" i="4"/>
  <c r="K550" i="4" s="1"/>
  <c r="P550" i="4" s="1"/>
  <c r="O219" i="4"/>
  <c r="K219" i="4" s="1"/>
  <c r="P219" i="4" s="1"/>
  <c r="O178" i="4"/>
  <c r="K178" i="4" s="1"/>
  <c r="P178" i="4" s="1"/>
  <c r="O205" i="4"/>
  <c r="K205" i="4" s="1"/>
  <c r="P205" i="4" s="1"/>
  <c r="O1374" i="4"/>
  <c r="K1374" i="4" s="1"/>
  <c r="P1374" i="4" s="1"/>
  <c r="O1112" i="4" l="1"/>
  <c r="K1112" i="4" s="1"/>
  <c r="P1112" i="4" s="1"/>
  <c r="O1400" i="4" l="1"/>
  <c r="K1400" i="4" s="1"/>
  <c r="P1400" i="4" s="1"/>
  <c r="O1397" i="4"/>
  <c r="K1397" i="4" s="1"/>
  <c r="P1397" i="4" s="1"/>
  <c r="O1395" i="4"/>
  <c r="K1395" i="4" s="1"/>
  <c r="P1395" i="4" s="1"/>
  <c r="O855" i="4"/>
  <c r="K855" i="4" s="1"/>
  <c r="P855" i="4" s="1"/>
  <c r="O1084" i="4"/>
  <c r="K1084" i="4" s="1"/>
  <c r="P1084" i="4" s="1"/>
  <c r="O375" i="4" l="1"/>
  <c r="K375" i="4" l="1"/>
  <c r="O1420" i="4"/>
  <c r="K1420" i="4" s="1"/>
  <c r="P1420" i="4" s="1"/>
  <c r="O1371" i="4"/>
  <c r="K1371" i="4" s="1"/>
  <c r="P1371" i="4" s="1"/>
  <c r="O1114" i="4"/>
  <c r="K1114" i="4" s="1"/>
  <c r="P1114" i="4" s="1"/>
  <c r="O1418" i="4" l="1"/>
  <c r="P375" i="4"/>
  <c r="K1418" i="4" l="1"/>
  <c r="O655" i="4"/>
  <c r="K655" i="4" s="1"/>
  <c r="P655" i="4" s="1"/>
  <c r="O657" i="4"/>
  <c r="K657" i="4" s="1"/>
  <c r="P657" i="4" s="1"/>
  <c r="O658" i="4"/>
  <c r="K658" i="4" s="1"/>
  <c r="P658" i="4" s="1"/>
  <c r="O654" i="4"/>
  <c r="P1418" i="4" l="1"/>
  <c r="K654" i="4"/>
  <c r="O611" i="4"/>
  <c r="K611" i="4" s="1"/>
  <c r="P611" i="4" s="1"/>
  <c r="P654" i="4" l="1"/>
  <c r="O1358" i="4" l="1"/>
  <c r="O33" i="4"/>
  <c r="O32" i="4"/>
  <c r="P32" i="4" l="1"/>
  <c r="K32" i="4"/>
  <c r="K33" i="4"/>
  <c r="P33" i="4"/>
  <c r="O1357" i="4"/>
  <c r="S1358" i="4"/>
  <c r="K1358" i="4"/>
  <c r="O31" i="4"/>
  <c r="O88" i="4"/>
  <c r="P88" i="4" l="1"/>
  <c r="K88" i="4"/>
  <c r="P31" i="4"/>
  <c r="K31" i="4"/>
  <c r="P1358" i="4"/>
  <c r="P1357" i="4"/>
  <c r="K1357" i="4"/>
  <c r="O837" i="4"/>
  <c r="K837" i="4" s="1"/>
  <c r="P837" i="4" s="1"/>
  <c r="O643" i="4" l="1"/>
  <c r="O830" i="4"/>
  <c r="K830" i="4" s="1"/>
  <c r="P830" i="4" s="1"/>
  <c r="O1109" i="4"/>
  <c r="K1109" i="4" s="1"/>
  <c r="P1109" i="4" s="1"/>
  <c r="K643" i="4" l="1"/>
  <c r="O798" i="4"/>
  <c r="K798" i="4" s="1"/>
  <c r="P798" i="4" s="1"/>
  <c r="O1108" i="4"/>
  <c r="K1108" i="4" s="1"/>
  <c r="P1108" i="4" s="1"/>
  <c r="O1107" i="4"/>
  <c r="K1107" i="4" s="1"/>
  <c r="P1107" i="4" s="1"/>
  <c r="O617" i="4"/>
  <c r="K617" i="4" s="1"/>
  <c r="P617" i="4" s="1"/>
  <c r="O605" i="4"/>
  <c r="K605" i="4" s="1"/>
  <c r="P605" i="4" s="1"/>
  <c r="O801" i="4"/>
  <c r="K801" i="4" s="1"/>
  <c r="P801" i="4" s="1"/>
  <c r="O879" i="4"/>
  <c r="K879" i="4" s="1"/>
  <c r="P879" i="4" s="1"/>
  <c r="O614" i="4"/>
  <c r="K614" i="4" s="1"/>
  <c r="P614" i="4" s="1"/>
  <c r="P643" i="4" l="1"/>
  <c r="O1424" i="4"/>
  <c r="K1424" i="4" s="1"/>
  <c r="P1424" i="4" s="1"/>
  <c r="O604" i="4"/>
  <c r="O998" i="4"/>
  <c r="K998" i="4" s="1"/>
  <c r="P998" i="4" s="1"/>
  <c r="O934" i="4"/>
  <c r="K934" i="4" s="1"/>
  <c r="P934" i="4" s="1"/>
  <c r="K604" i="4" l="1"/>
  <c r="P604" i="4" l="1"/>
  <c r="O401" i="4"/>
  <c r="K401" i="4" s="1"/>
  <c r="P401" i="4" s="1"/>
  <c r="O880" i="4" l="1"/>
  <c r="K880" i="4" s="1"/>
  <c r="P880" i="4" s="1"/>
  <c r="O1255" i="4" l="1"/>
  <c r="K1255" i="4" s="1"/>
  <c r="P1255" i="4" s="1"/>
  <c r="O224" i="4"/>
  <c r="K224" i="4" s="1"/>
  <c r="P224" i="4" s="1"/>
  <c r="O1046" i="4" l="1"/>
  <c r="K1046" i="4" s="1"/>
  <c r="P1046" i="4" s="1"/>
  <c r="O1308" i="4"/>
  <c r="K1308" i="4" s="1"/>
  <c r="P1308" i="4" s="1"/>
  <c r="O1306" i="4" l="1"/>
  <c r="O1110" i="4"/>
  <c r="K1110" i="4" s="1"/>
  <c r="P1110" i="4" s="1"/>
  <c r="O666" i="4"/>
  <c r="K666" i="4" s="1"/>
  <c r="P666" i="4" s="1"/>
  <c r="O809" i="4"/>
  <c r="K809" i="4" s="1"/>
  <c r="P809" i="4" s="1"/>
  <c r="O896" i="4"/>
  <c r="K896" i="4" s="1"/>
  <c r="P896" i="4" s="1"/>
  <c r="K1306" i="4" l="1"/>
  <c r="O1266" i="4"/>
  <c r="K1266" i="4" s="1"/>
  <c r="P1266" i="4" s="1"/>
  <c r="O1265" i="4" l="1"/>
  <c r="P1306" i="4"/>
  <c r="O197" i="4"/>
  <c r="K197" i="4" s="1"/>
  <c r="P197" i="4" s="1"/>
  <c r="O196" i="4"/>
  <c r="K196" i="4" s="1"/>
  <c r="P196" i="4" s="1"/>
  <c r="O237" i="4"/>
  <c r="K237" i="4" s="1"/>
  <c r="P237" i="4" s="1"/>
  <c r="O22" i="4"/>
  <c r="K22" i="4" s="1"/>
  <c r="O138" i="4"/>
  <c r="K138" i="4" s="1"/>
  <c r="P138" i="4" s="1"/>
  <c r="O241" i="4"/>
  <c r="K241" i="4" s="1"/>
  <c r="P241" i="4" s="1"/>
  <c r="O357" i="4"/>
  <c r="O131" i="4"/>
  <c r="O25" i="4"/>
  <c r="K25" i="4" s="1"/>
  <c r="O143" i="4"/>
  <c r="K143" i="4" s="1"/>
  <c r="P143" i="4" s="1"/>
  <c r="O244" i="4"/>
  <c r="K244" i="4" s="1"/>
  <c r="P244" i="4" s="1"/>
  <c r="O107" i="4"/>
  <c r="O133" i="4"/>
  <c r="O397" i="4"/>
  <c r="K397" i="4" s="1"/>
  <c r="P397" i="4" s="1"/>
  <c r="O413" i="4"/>
  <c r="K413" i="4" s="1"/>
  <c r="P413" i="4" s="1"/>
  <c r="O216" i="4"/>
  <c r="K216" i="4" s="1"/>
  <c r="P216" i="4" s="1"/>
  <c r="O258" i="4"/>
  <c r="K258" i="4" s="1"/>
  <c r="P258" i="4" s="1"/>
  <c r="O327" i="4"/>
  <c r="K327" i="4" s="1"/>
  <c r="P327" i="4" s="1"/>
  <c r="O395" i="4"/>
  <c r="K395" i="4" s="1"/>
  <c r="P395" i="4" s="1"/>
  <c r="O207" i="4"/>
  <c r="K207" i="4" s="1"/>
  <c r="P207" i="4" s="1"/>
  <c r="O342" i="4"/>
  <c r="K342" i="4" s="1"/>
  <c r="P342" i="4" s="1"/>
  <c r="O328" i="4"/>
  <c r="K328" i="4" s="1"/>
  <c r="P328" i="4" s="1"/>
  <c r="O180" i="4"/>
  <c r="K180" i="4" s="1"/>
  <c r="P180" i="4" s="1"/>
  <c r="O383" i="4"/>
  <c r="K383" i="4" s="1"/>
  <c r="P383" i="4" s="1"/>
  <c r="O238" i="4"/>
  <c r="K238" i="4" s="1"/>
  <c r="P238" i="4" s="1"/>
  <c r="O329" i="4"/>
  <c r="K329" i="4" s="1"/>
  <c r="P329" i="4" s="1"/>
  <c r="O181" i="4"/>
  <c r="K181" i="4" s="1"/>
  <c r="P181" i="4" s="1"/>
  <c r="O211" i="4"/>
  <c r="K211" i="4" s="1"/>
  <c r="P211" i="4" s="1"/>
  <c r="O337" i="4"/>
  <c r="K337" i="4" s="1"/>
  <c r="P337" i="4" s="1"/>
  <c r="O388" i="4"/>
  <c r="K388" i="4" s="1"/>
  <c r="P388" i="4" s="1"/>
  <c r="O407" i="4"/>
  <c r="K407" i="4" s="1"/>
  <c r="P407" i="4" s="1"/>
  <c r="O68" i="4"/>
  <c r="O280" i="4"/>
  <c r="K280" i="4" s="1"/>
  <c r="P280" i="4" s="1"/>
  <c r="O371" i="4"/>
  <c r="K371" i="4" s="1"/>
  <c r="P371" i="4" s="1"/>
  <c r="O389" i="4"/>
  <c r="K389" i="4" s="1"/>
  <c r="P389" i="4" s="1"/>
  <c r="O346" i="4"/>
  <c r="K346" i="4" s="1"/>
  <c r="P346" i="4" s="1"/>
  <c r="O313" i="4"/>
  <c r="K313" i="4" s="1"/>
  <c r="P313" i="4" s="1"/>
  <c r="O295" i="4"/>
  <c r="K295" i="4" s="1"/>
  <c r="P295" i="4" s="1"/>
  <c r="O294" i="4"/>
  <c r="K294" i="4" s="1"/>
  <c r="P294" i="4" s="1"/>
  <c r="O293" i="4"/>
  <c r="K293" i="4" s="1"/>
  <c r="P293" i="4" s="1"/>
  <c r="O292" i="4"/>
  <c r="K292" i="4" s="1"/>
  <c r="P292" i="4" s="1"/>
  <c r="O290" i="4"/>
  <c r="K290" i="4" s="1"/>
  <c r="P290" i="4" s="1"/>
  <c r="O289" i="4"/>
  <c r="K289" i="4" s="1"/>
  <c r="P289" i="4" s="1"/>
  <c r="O288" i="4"/>
  <c r="K288" i="4" s="1"/>
  <c r="P288" i="4" s="1"/>
  <c r="O243" i="4"/>
  <c r="K243" i="4" s="1"/>
  <c r="P243" i="4" s="1"/>
  <c r="O242" i="4"/>
  <c r="K242" i="4" s="1"/>
  <c r="P242" i="4" s="1"/>
  <c r="O198" i="4"/>
  <c r="K198" i="4" s="1"/>
  <c r="P198" i="4" s="1"/>
  <c r="O185" i="4"/>
  <c r="K185" i="4" s="1"/>
  <c r="P185" i="4" s="1"/>
  <c r="O177" i="4"/>
  <c r="K177" i="4" s="1"/>
  <c r="P177" i="4" s="1"/>
  <c r="O175" i="4"/>
  <c r="K175" i="4" s="1"/>
  <c r="P175" i="4" s="1"/>
  <c r="O174" i="4"/>
  <c r="K174" i="4" s="1"/>
  <c r="P174" i="4" s="1"/>
  <c r="O164" i="4"/>
  <c r="K164" i="4" s="1"/>
  <c r="P164" i="4" s="1"/>
  <c r="O163" i="4"/>
  <c r="K163" i="4" s="1"/>
  <c r="P163" i="4" s="1"/>
  <c r="O106" i="4"/>
  <c r="O87" i="4"/>
  <c r="O86" i="4"/>
  <c r="O85" i="4"/>
  <c r="O84" i="4"/>
  <c r="O78" i="4"/>
  <c r="O75" i="4"/>
  <c r="O74" i="4"/>
  <c r="O72" i="4"/>
  <c r="O52" i="4"/>
  <c r="O58" i="4"/>
  <c r="O91" i="4"/>
  <c r="O366" i="4"/>
  <c r="K366" i="4" s="1"/>
  <c r="P366" i="4" s="1"/>
  <c r="O338" i="4"/>
  <c r="K338" i="4" s="1"/>
  <c r="P338" i="4" s="1"/>
  <c r="O336" i="4"/>
  <c r="K336" i="4" s="1"/>
  <c r="P336" i="4" s="1"/>
  <c r="O341" i="4"/>
  <c r="K341" i="4" s="1"/>
  <c r="P341" i="4" s="1"/>
  <c r="O334" i="4"/>
  <c r="K334" i="4" s="1"/>
  <c r="P334" i="4" s="1"/>
  <c r="O315" i="4"/>
  <c r="K315" i="4" s="1"/>
  <c r="P315" i="4" s="1"/>
  <c r="O300" i="4"/>
  <c r="K300" i="4" s="1"/>
  <c r="P300" i="4" s="1"/>
  <c r="O285" i="4"/>
  <c r="K285" i="4" s="1"/>
  <c r="P285" i="4" s="1"/>
  <c r="O284" i="4"/>
  <c r="K284" i="4" s="1"/>
  <c r="P284" i="4" s="1"/>
  <c r="O283" i="4"/>
  <c r="K283" i="4" s="1"/>
  <c r="P283" i="4" s="1"/>
  <c r="O282" i="4"/>
  <c r="K282" i="4" s="1"/>
  <c r="P282" i="4" s="1"/>
  <c r="O281" i="4"/>
  <c r="K281" i="4" s="1"/>
  <c r="P281" i="4" s="1"/>
  <c r="O279" i="4"/>
  <c r="K279" i="4" s="1"/>
  <c r="P279" i="4" s="1"/>
  <c r="O278" i="4"/>
  <c r="K278" i="4" s="1"/>
  <c r="P278" i="4" s="1"/>
  <c r="O277" i="4"/>
  <c r="K277" i="4" s="1"/>
  <c r="P277" i="4" s="1"/>
  <c r="O236" i="4"/>
  <c r="K236" i="4" s="1"/>
  <c r="P236" i="4" s="1"/>
  <c r="O234" i="4"/>
  <c r="K234" i="4" s="1"/>
  <c r="P234" i="4" s="1"/>
  <c r="K1265" i="4" l="1"/>
  <c r="K85" i="4"/>
  <c r="P85" i="4"/>
  <c r="P107" i="4"/>
  <c r="K107" i="4"/>
  <c r="P86" i="4"/>
  <c r="K86" i="4"/>
  <c r="P58" i="4"/>
  <c r="K58" i="4"/>
  <c r="K72" i="4"/>
  <c r="P72" i="4"/>
  <c r="K84" i="4"/>
  <c r="P84" i="4"/>
  <c r="K68" i="4"/>
  <c r="P68" i="4"/>
  <c r="P74" i="4"/>
  <c r="K74" i="4"/>
  <c r="P106" i="4"/>
  <c r="K106" i="4"/>
  <c r="P131" i="4"/>
  <c r="K131" i="4"/>
  <c r="P75" i="4"/>
  <c r="K75" i="4"/>
  <c r="O356" i="4"/>
  <c r="K357" i="4"/>
  <c r="K91" i="4"/>
  <c r="P91" i="4"/>
  <c r="P52" i="4"/>
  <c r="K52" i="4"/>
  <c r="P78" i="4"/>
  <c r="K78" i="4"/>
  <c r="P87" i="4"/>
  <c r="K87" i="4"/>
  <c r="P133" i="4"/>
  <c r="K133" i="4"/>
  <c r="O112" i="4"/>
  <c r="O374" i="4"/>
  <c r="O306" i="4"/>
  <c r="K306" i="4" s="1"/>
  <c r="P306" i="4" s="1"/>
  <c r="O250" i="4"/>
  <c r="O335" i="4"/>
  <c r="K335" i="4" s="1"/>
  <c r="P335" i="4" s="1"/>
  <c r="O225" i="4"/>
  <c r="K225" i="4" s="1"/>
  <c r="P225" i="4" s="1"/>
  <c r="O378" i="4"/>
  <c r="K378" i="4" s="1"/>
  <c r="P378" i="4" s="1"/>
  <c r="O396" i="4"/>
  <c r="K396" i="4" s="1"/>
  <c r="P396" i="4" s="1"/>
  <c r="O130" i="4"/>
  <c r="O137" i="4"/>
  <c r="K137" i="4" s="1"/>
  <c r="P137" i="4" s="1"/>
  <c r="O412" i="4"/>
  <c r="K412" i="4" s="1"/>
  <c r="P412" i="4" s="1"/>
  <c r="O287" i="4"/>
  <c r="K287" i="4" s="1"/>
  <c r="P287" i="4" s="1"/>
  <c r="O311" i="4"/>
  <c r="K311" i="4" s="1"/>
  <c r="P311" i="4" s="1"/>
  <c r="O386" i="4"/>
  <c r="K386" i="4" s="1"/>
  <c r="P386" i="4" s="1"/>
  <c r="O302" i="4"/>
  <c r="K302" i="4" s="1"/>
  <c r="P302" i="4" s="1"/>
  <c r="O233" i="4"/>
  <c r="K233" i="4" s="1"/>
  <c r="P233" i="4" s="1"/>
  <c r="O370" i="4"/>
  <c r="O193" i="4"/>
  <c r="O365" i="4"/>
  <c r="K365" i="4" s="1"/>
  <c r="P365" i="4" s="1"/>
  <c r="O21" i="4"/>
  <c r="K21" i="4" s="1"/>
  <c r="O406" i="4"/>
  <c r="K406" i="4" s="1"/>
  <c r="P406" i="4" s="1"/>
  <c r="O153" i="4"/>
  <c r="K153" i="4" s="1"/>
  <c r="P153" i="4" s="1"/>
  <c r="O195" i="4"/>
  <c r="K195" i="4" s="1"/>
  <c r="P195" i="4" s="1"/>
  <c r="O103" i="4"/>
  <c r="O276" i="4"/>
  <c r="K276" i="4" s="1"/>
  <c r="P276" i="4" s="1"/>
  <c r="O312" i="4"/>
  <c r="K312" i="4" s="1"/>
  <c r="P312" i="4" s="1"/>
  <c r="O206" i="4"/>
  <c r="K206" i="4" s="1"/>
  <c r="P206" i="4" s="1"/>
  <c r="O235" i="4"/>
  <c r="K235" i="4" s="1"/>
  <c r="P235" i="4" s="1"/>
  <c r="O332" i="4"/>
  <c r="O49" i="4"/>
  <c r="O159" i="4"/>
  <c r="K159" i="4" s="1"/>
  <c r="P159" i="4" s="1"/>
  <c r="O394" i="4"/>
  <c r="K394" i="4" s="1"/>
  <c r="P394" i="4" s="1"/>
  <c r="O209" i="4"/>
  <c r="K209" i="4" s="1"/>
  <c r="P209" i="4" s="1"/>
  <c r="O382" i="4"/>
  <c r="O217" i="4"/>
  <c r="K217" i="4" s="1"/>
  <c r="P217" i="4" s="1"/>
  <c r="O326" i="4"/>
  <c r="O405" i="4"/>
  <c r="K405" i="4" s="1"/>
  <c r="P405" i="4" s="1"/>
  <c r="P1265" i="4" l="1"/>
  <c r="K374" i="4"/>
  <c r="O129" i="4"/>
  <c r="P130" i="4"/>
  <c r="K130" i="4"/>
  <c r="K129" i="4" s="1"/>
  <c r="P129" i="4" s="1"/>
  <c r="O249" i="4"/>
  <c r="K250" i="4"/>
  <c r="P112" i="4"/>
  <c r="K112" i="4"/>
  <c r="O325" i="4"/>
  <c r="K326" i="4"/>
  <c r="K382" i="4"/>
  <c r="K103" i="4"/>
  <c r="P103" i="4"/>
  <c r="K49" i="4"/>
  <c r="P49" i="4"/>
  <c r="K193" i="4"/>
  <c r="K356" i="4"/>
  <c r="P356" i="4" s="1"/>
  <c r="P357" i="4"/>
  <c r="K332" i="4"/>
  <c r="O369" i="4"/>
  <c r="K370" i="4"/>
  <c r="O214" i="4"/>
  <c r="O194" i="4"/>
  <c r="K194" i="4" s="1"/>
  <c r="P194" i="4" s="1"/>
  <c r="O96" i="4"/>
  <c r="O151" i="4"/>
  <c r="O367" i="4"/>
  <c r="K367" i="4" s="1"/>
  <c r="P367" i="4" s="1"/>
  <c r="O402" i="4"/>
  <c r="K402" i="4" s="1"/>
  <c r="P402" i="4" s="1"/>
  <c r="O361" i="4"/>
  <c r="O384" i="4"/>
  <c r="K384" i="4" s="1"/>
  <c r="P384" i="4" s="1"/>
  <c r="O223" i="4"/>
  <c r="O116" i="4"/>
  <c r="O157" i="4"/>
  <c r="O301" i="4"/>
  <c r="K301" i="4" s="1"/>
  <c r="P301" i="4" s="1"/>
  <c r="O310" i="4"/>
  <c r="K310" i="4" s="1"/>
  <c r="P310" i="4" s="1"/>
  <c r="O333" i="4"/>
  <c r="K333" i="4" s="1"/>
  <c r="P333" i="4" s="1"/>
  <c r="O162" i="4"/>
  <c r="K162" i="4" s="1"/>
  <c r="P162" i="4" s="1"/>
  <c r="O189" i="4"/>
  <c r="K189" i="4" s="1"/>
  <c r="P189" i="4" s="1"/>
  <c r="O126" i="4"/>
  <c r="O173" i="4"/>
  <c r="K173" i="4" s="1"/>
  <c r="P173" i="4" s="1"/>
  <c r="O142" i="4"/>
  <c r="K142" i="4" s="1"/>
  <c r="P142" i="4" s="1"/>
  <c r="O186" i="4"/>
  <c r="K186" i="4" s="1"/>
  <c r="P186" i="4" s="1"/>
  <c r="O127" i="4"/>
  <c r="O147" i="4"/>
  <c r="K147" i="4" s="1"/>
  <c r="P147" i="4" s="1"/>
  <c r="O187" i="4"/>
  <c r="K187" i="4" s="1"/>
  <c r="P187" i="4" s="1"/>
  <c r="O118" i="4"/>
  <c r="O99" i="4"/>
  <c r="O170" i="4"/>
  <c r="K170" i="4" s="1"/>
  <c r="P170" i="4" s="1"/>
  <c r="O100" i="4"/>
  <c r="O171" i="4"/>
  <c r="K171" i="4" s="1"/>
  <c r="P171" i="4" s="1"/>
  <c r="O169" i="4"/>
  <c r="K169" i="4" s="1"/>
  <c r="P169" i="4" s="1"/>
  <c r="O184" i="4"/>
  <c r="K184" i="4" s="1"/>
  <c r="P184" i="4" s="1"/>
  <c r="O179" i="4"/>
  <c r="K179" i="4" s="1"/>
  <c r="P179" i="4" s="1"/>
  <c r="O154" i="4"/>
  <c r="K154" i="4" s="1"/>
  <c r="P154" i="4" s="1"/>
  <c r="O101" i="4"/>
  <c r="K191" i="4" l="1"/>
  <c r="P191" i="4" s="1"/>
  <c r="P374" i="4"/>
  <c r="O191" i="4"/>
  <c r="P332" i="4"/>
  <c r="K99" i="4"/>
  <c r="P99" i="4"/>
  <c r="K127" i="4"/>
  <c r="P127" i="4"/>
  <c r="K151" i="4"/>
  <c r="K101" i="4"/>
  <c r="P101" i="4"/>
  <c r="K100" i="4"/>
  <c r="P100" i="4"/>
  <c r="K118" i="4"/>
  <c r="P118" i="4"/>
  <c r="K157" i="4"/>
  <c r="K361" i="4"/>
  <c r="O360" i="4"/>
  <c r="P96" i="4"/>
  <c r="K96" i="4"/>
  <c r="P382" i="4"/>
  <c r="K223" i="4"/>
  <c r="O222" i="4"/>
  <c r="K214" i="4"/>
  <c r="P193" i="4"/>
  <c r="P126" i="4"/>
  <c r="K126" i="4"/>
  <c r="K369" i="4"/>
  <c r="P369" i="4" s="1"/>
  <c r="P370" i="4"/>
  <c r="P116" i="4"/>
  <c r="K116" i="4"/>
  <c r="K325" i="4"/>
  <c r="P325" i="4" s="1"/>
  <c r="P326" i="4"/>
  <c r="P250" i="4"/>
  <c r="K249" i="4"/>
  <c r="P249" i="4" s="1"/>
  <c r="O113" i="4"/>
  <c r="O152" i="4"/>
  <c r="K152" i="4" s="1"/>
  <c r="P152" i="4" s="1"/>
  <c r="O98" i="4"/>
  <c r="O136" i="4"/>
  <c r="O117" i="4"/>
  <c r="O125" i="4"/>
  <c r="O150" i="4" l="1"/>
  <c r="P113" i="4"/>
  <c r="K113" i="4"/>
  <c r="P223" i="4"/>
  <c r="K222" i="4"/>
  <c r="P222" i="4" s="1"/>
  <c r="P157" i="4"/>
  <c r="P151" i="4"/>
  <c r="K150" i="4"/>
  <c r="P150" i="4" s="1"/>
  <c r="K125" i="4"/>
  <c r="P125" i="4"/>
  <c r="K136" i="4"/>
  <c r="P136" i="4" s="1"/>
  <c r="K98" i="4"/>
  <c r="P98" i="4"/>
  <c r="P117" i="4"/>
  <c r="K117" i="4"/>
  <c r="P214" i="4"/>
  <c r="P361" i="4"/>
  <c r="K360" i="4"/>
  <c r="P360" i="4" s="1"/>
  <c r="O79" i="4"/>
  <c r="O90" i="4"/>
  <c r="P90" i="4" l="1"/>
  <c r="K90" i="4"/>
  <c r="K79" i="4"/>
  <c r="P79" i="4"/>
  <c r="O320" i="4"/>
  <c r="O344" i="4"/>
  <c r="K344" i="4" s="1"/>
  <c r="P344" i="4" s="1"/>
  <c r="O104" i="4"/>
  <c r="O232" i="4"/>
  <c r="K232" i="4" s="1"/>
  <c r="P232" i="4" s="1"/>
  <c r="O309" i="4"/>
  <c r="O323" i="4"/>
  <c r="K323" i="4" s="1"/>
  <c r="P323" i="4" s="1"/>
  <c r="O80" i="4"/>
  <c r="O18" i="4"/>
  <c r="K18" i="4" s="1"/>
  <c r="O393" i="4"/>
  <c r="K393" i="4" s="1"/>
  <c r="P393" i="4" s="1"/>
  <c r="O37" i="4"/>
  <c r="O105" i="4"/>
  <c r="O215" i="4"/>
  <c r="O19" i="4"/>
  <c r="K19" i="4" s="1"/>
  <c r="O35" i="4"/>
  <c r="O64" i="4"/>
  <c r="O218" i="4"/>
  <c r="K218" i="4" s="1"/>
  <c r="P218" i="4" s="1"/>
  <c r="O347" i="4"/>
  <c r="K347" i="4" s="1"/>
  <c r="P347" i="4" s="1"/>
  <c r="O69" i="4"/>
  <c r="O102" i="4"/>
  <c r="O392" i="4"/>
  <c r="O89" i="4"/>
  <c r="O70" i="4"/>
  <c r="O228" i="4"/>
  <c r="O270" i="4"/>
  <c r="K270" i="4" s="1"/>
  <c r="P270" i="4" s="1"/>
  <c r="O97" i="4"/>
  <c r="O322" i="4"/>
  <c r="K322" i="4" s="1"/>
  <c r="P322" i="4" s="1"/>
  <c r="O45" i="4"/>
  <c r="O44" i="4"/>
  <c r="O20" i="4"/>
  <c r="K20" i="4" s="1"/>
  <c r="O387" i="4"/>
  <c r="K387" i="4" s="1"/>
  <c r="P387" i="4" s="1"/>
  <c r="O349" i="4"/>
  <c r="K349" i="4" s="1"/>
  <c r="P349" i="4" s="1"/>
  <c r="O348" i="4"/>
  <c r="K348" i="4" s="1"/>
  <c r="P348" i="4" s="1"/>
  <c r="O343" i="4"/>
  <c r="K343" i="4" s="1"/>
  <c r="P343" i="4" s="1"/>
  <c r="O317" i="4"/>
  <c r="K317" i="4" s="1"/>
  <c r="P317" i="4" s="1"/>
  <c r="O316" i="4"/>
  <c r="K316" i="4" s="1"/>
  <c r="P316" i="4" s="1"/>
  <c r="O299" i="4"/>
  <c r="K299" i="4" s="1"/>
  <c r="P299" i="4" s="1"/>
  <c r="O275" i="4"/>
  <c r="K275" i="4" s="1"/>
  <c r="P275" i="4" s="1"/>
  <c r="O274" i="4"/>
  <c r="K274" i="4" s="1"/>
  <c r="P274" i="4" s="1"/>
  <c r="O273" i="4"/>
  <c r="K273" i="4" s="1"/>
  <c r="P273" i="4" s="1"/>
  <c r="O272" i="4"/>
  <c r="K272" i="4" s="1"/>
  <c r="P272" i="4" s="1"/>
  <c r="O271" i="4"/>
  <c r="K271" i="4" s="1"/>
  <c r="P271" i="4" s="1"/>
  <c r="O269" i="4"/>
  <c r="K269" i="4" s="1"/>
  <c r="P269" i="4" s="1"/>
  <c r="O268" i="4"/>
  <c r="K268" i="4" s="1"/>
  <c r="P268" i="4" s="1"/>
  <c r="O267" i="4"/>
  <c r="K267" i="4" s="1"/>
  <c r="P267" i="4" s="1"/>
  <c r="O266" i="4"/>
  <c r="K266" i="4" s="1"/>
  <c r="P266" i="4" s="1"/>
  <c r="O260" i="4"/>
  <c r="K260" i="4" s="1"/>
  <c r="P260" i="4" s="1"/>
  <c r="O259" i="4"/>
  <c r="K259" i="4" s="1"/>
  <c r="P259" i="4" s="1"/>
  <c r="O230" i="4"/>
  <c r="K230" i="4" s="1"/>
  <c r="P230" i="4" s="1"/>
  <c r="O231" i="4"/>
  <c r="K231" i="4" s="1"/>
  <c r="P231" i="4" s="1"/>
  <c r="O208" i="4"/>
  <c r="K208" i="4" s="1"/>
  <c r="P208" i="4" s="1"/>
  <c r="K70" i="4" l="1"/>
  <c r="P70" i="4"/>
  <c r="P64" i="4"/>
  <c r="K64" i="4"/>
  <c r="K80" i="4"/>
  <c r="P80" i="4"/>
  <c r="P69" i="4"/>
  <c r="K69" i="4"/>
  <c r="K37" i="4"/>
  <c r="P37" i="4"/>
  <c r="K228" i="4"/>
  <c r="O308" i="4"/>
  <c r="K309" i="4"/>
  <c r="O319" i="4"/>
  <c r="K320" i="4"/>
  <c r="P45" i="4"/>
  <c r="K45" i="4"/>
  <c r="P102" i="4"/>
  <c r="K102" i="4"/>
  <c r="P105" i="4"/>
  <c r="K105" i="4"/>
  <c r="P104" i="4"/>
  <c r="K104" i="4"/>
  <c r="P97" i="4"/>
  <c r="K97" i="4"/>
  <c r="K89" i="4"/>
  <c r="P89" i="4"/>
  <c r="P35" i="4"/>
  <c r="K35" i="4"/>
  <c r="P44" i="4"/>
  <c r="K44" i="4"/>
  <c r="O391" i="4"/>
  <c r="K392" i="4"/>
  <c r="K215" i="4"/>
  <c r="O213" i="4"/>
  <c r="O247" i="4"/>
  <c r="O376" i="4"/>
  <c r="O373" i="4" s="1"/>
  <c r="O416" i="4"/>
  <c r="O305" i="4"/>
  <c r="O364" i="4"/>
  <c r="O298" i="4"/>
  <c r="O385" i="4"/>
  <c r="O95" i="4"/>
  <c r="O265" i="4"/>
  <c r="O339" i="4"/>
  <c r="O229" i="4"/>
  <c r="K229" i="4" s="1"/>
  <c r="P229" i="4" s="1"/>
  <c r="O400" i="4"/>
  <c r="O71" i="4"/>
  <c r="P215" i="4" l="1"/>
  <c r="K213" i="4"/>
  <c r="P213" i="4" s="1"/>
  <c r="P309" i="4"/>
  <c r="K308" i="4"/>
  <c r="P308" i="4" s="1"/>
  <c r="P71" i="4"/>
  <c r="K71" i="4"/>
  <c r="K400" i="4"/>
  <c r="O399" i="4"/>
  <c r="K265" i="4"/>
  <c r="O415" i="4"/>
  <c r="K416" i="4"/>
  <c r="K247" i="4"/>
  <c r="O246" i="4"/>
  <c r="K319" i="4"/>
  <c r="P319" i="4" s="1"/>
  <c r="P320" i="4"/>
  <c r="O227" i="4"/>
  <c r="O200" i="4"/>
  <c r="K201" i="4"/>
  <c r="K385" i="4"/>
  <c r="O381" i="4"/>
  <c r="K305" i="4"/>
  <c r="O304" i="4"/>
  <c r="P228" i="4"/>
  <c r="K227" i="4"/>
  <c r="P227" i="4" s="1"/>
  <c r="K339" i="4"/>
  <c r="O331" i="4"/>
  <c r="K376" i="4"/>
  <c r="K373" i="4" s="1"/>
  <c r="P392" i="4"/>
  <c r="K391" i="4"/>
  <c r="P391" i="4" s="1"/>
  <c r="O94" i="4"/>
  <c r="P95" i="4"/>
  <c r="K95" i="4"/>
  <c r="K94" i="4" s="1"/>
  <c r="P94" i="4" s="1"/>
  <c r="K298" i="4"/>
  <c r="O297" i="4"/>
  <c r="O363" i="4"/>
  <c r="K364" i="4"/>
  <c r="K363" i="4" s="1"/>
  <c r="P363" i="4" s="1"/>
  <c r="O63" i="4"/>
  <c r="O17" i="4"/>
  <c r="K17" i="4" s="1"/>
  <c r="O1403" i="4"/>
  <c r="K1403" i="4" s="1"/>
  <c r="P1403" i="4" s="1"/>
  <c r="O48" i="4"/>
  <c r="O1419" i="4"/>
  <c r="O1417" i="4" s="1"/>
  <c r="O1413" i="4"/>
  <c r="K1413" i="4" s="1"/>
  <c r="P1413" i="4" s="1"/>
  <c r="O30" i="4"/>
  <c r="O1373" i="4"/>
  <c r="K1373" i="4" s="1"/>
  <c r="P1373" i="4" s="1"/>
  <c r="O34" i="4"/>
  <c r="O16" i="4"/>
  <c r="K16" i="4" s="1"/>
  <c r="O1398" i="4"/>
  <c r="K1398" i="4" s="1"/>
  <c r="P1398" i="4" s="1"/>
  <c r="O1408" i="4"/>
  <c r="K1408" i="4" s="1"/>
  <c r="P1408" i="4" s="1"/>
  <c r="O1406" i="4"/>
  <c r="K1406" i="4" s="1"/>
  <c r="P1406" i="4" s="1"/>
  <c r="O1399" i="4"/>
  <c r="K1399" i="4" s="1"/>
  <c r="P1399" i="4" s="1"/>
  <c r="O1402" i="4"/>
  <c r="K1402" i="4" s="1"/>
  <c r="P1402" i="4" s="1"/>
  <c r="O1409" i="4"/>
  <c r="K1409" i="4" s="1"/>
  <c r="P1409" i="4" s="1"/>
  <c r="O39" i="4"/>
  <c r="O1415" i="4"/>
  <c r="K1415" i="4" s="1"/>
  <c r="P1415" i="4" s="1"/>
  <c r="O56" i="4"/>
  <c r="O53" i="4"/>
  <c r="O66" i="4"/>
  <c r="O67" i="4"/>
  <c r="O61" i="4"/>
  <c r="O42" i="4"/>
  <c r="O40" i="4"/>
  <c r="O38" i="4"/>
  <c r="O1412" i="4"/>
  <c r="K1412" i="4" s="1"/>
  <c r="P1412" i="4" s="1"/>
  <c r="O1407" i="4"/>
  <c r="K1407" i="4" s="1"/>
  <c r="P1407" i="4" s="1"/>
  <c r="O1404" i="4"/>
  <c r="K1404" i="4" s="1"/>
  <c r="P1404" i="4" s="1"/>
  <c r="O1394" i="4"/>
  <c r="K1394" i="4" s="1"/>
  <c r="P1394" i="4" s="1"/>
  <c r="O1385" i="4"/>
  <c r="K1385" i="4" s="1"/>
  <c r="P1385" i="4" s="1"/>
  <c r="O1378" i="4"/>
  <c r="K1378" i="4" s="1"/>
  <c r="P1378" i="4" s="1"/>
  <c r="O1410" i="4"/>
  <c r="K1410" i="4" s="1"/>
  <c r="P1410" i="4" s="1"/>
  <c r="O1405" i="4"/>
  <c r="K1405" i="4" s="1"/>
  <c r="P1405" i="4" s="1"/>
  <c r="O1401" i="4"/>
  <c r="K1401" i="4" s="1"/>
  <c r="P1401" i="4" s="1"/>
  <c r="O1393" i="4"/>
  <c r="K1393" i="4" s="1"/>
  <c r="P1393" i="4" s="1"/>
  <c r="O1383" i="4"/>
  <c r="K1383" i="4" s="1"/>
  <c r="P1383" i="4" s="1"/>
  <c r="O1382" i="4"/>
  <c r="K1382" i="4" s="1"/>
  <c r="P1382" i="4" s="1"/>
  <c r="P67" i="4" l="1"/>
  <c r="K67" i="4"/>
  <c r="K48" i="4"/>
  <c r="P48" i="4"/>
  <c r="P339" i="4"/>
  <c r="K331" i="4"/>
  <c r="P331" i="4" s="1"/>
  <c r="P42" i="4"/>
  <c r="K42" i="4"/>
  <c r="P247" i="4"/>
  <c r="K246" i="4"/>
  <c r="P246" i="4" s="1"/>
  <c r="P265" i="4"/>
  <c r="P53" i="4"/>
  <c r="K53" i="4"/>
  <c r="P376" i="4"/>
  <c r="P373" i="4"/>
  <c r="P385" i="4"/>
  <c r="K381" i="4"/>
  <c r="P381" i="4" s="1"/>
  <c r="P416" i="4"/>
  <c r="K415" i="4"/>
  <c r="P415" i="4" s="1"/>
  <c r="P40" i="4"/>
  <c r="K40" i="4"/>
  <c r="P305" i="4"/>
  <c r="K304" i="4"/>
  <c r="P304" i="4" s="1"/>
  <c r="P66" i="4"/>
  <c r="K66" i="4"/>
  <c r="K30" i="4"/>
  <c r="P30" i="4"/>
  <c r="K38" i="4"/>
  <c r="P38" i="4"/>
  <c r="P61" i="4"/>
  <c r="K61" i="4"/>
  <c r="K56" i="4"/>
  <c r="P56" i="4"/>
  <c r="P39" i="4"/>
  <c r="K39" i="4"/>
  <c r="K34" i="4"/>
  <c r="P34" i="4"/>
  <c r="K1419" i="4"/>
  <c r="K1417" i="4" s="1"/>
  <c r="K63" i="4"/>
  <c r="P63" i="4"/>
  <c r="P298" i="4"/>
  <c r="K297" i="4"/>
  <c r="P297" i="4" s="1"/>
  <c r="K200" i="4"/>
  <c r="P200" i="4" s="1"/>
  <c r="P201" i="4"/>
  <c r="P400" i="4"/>
  <c r="K399" i="4"/>
  <c r="P399" i="4" s="1"/>
  <c r="O15" i="4"/>
  <c r="O1370" i="4"/>
  <c r="O1380" i="4"/>
  <c r="K1380" i="4" s="1"/>
  <c r="P1380" i="4" s="1"/>
  <c r="O1425" i="4"/>
  <c r="K1425" i="4" s="1"/>
  <c r="P1425" i="4" s="1"/>
  <c r="O1276" i="4"/>
  <c r="K1276" i="4" s="1"/>
  <c r="P1276" i="4" s="1"/>
  <c r="O1335" i="4"/>
  <c r="K1335" i="4" s="1"/>
  <c r="P1335" i="4" s="1"/>
  <c r="O1372" i="4"/>
  <c r="K1372" i="4" s="1"/>
  <c r="P1372" i="4" s="1"/>
  <c r="O1376" i="4"/>
  <c r="K1376" i="4" s="1"/>
  <c r="P1376" i="4" s="1"/>
  <c r="O1344" i="4"/>
  <c r="K1344" i="4" s="1"/>
  <c r="P1344" i="4" s="1"/>
  <c r="O1273" i="4"/>
  <c r="O1283" i="4"/>
  <c r="K1283" i="4" s="1"/>
  <c r="P1283" i="4" s="1"/>
  <c r="O1321" i="4"/>
  <c r="K1321" i="4" s="1"/>
  <c r="P1321" i="4" s="1"/>
  <c r="O1286" i="4"/>
  <c r="K1286" i="4" s="1"/>
  <c r="P1286" i="4" s="1"/>
  <c r="O1317" i="4"/>
  <c r="K1317" i="4" s="1"/>
  <c r="P1317" i="4" s="1"/>
  <c r="O1334" i="4"/>
  <c r="K1334" i="4" s="1"/>
  <c r="P1334" i="4" s="1"/>
  <c r="O1343" i="4"/>
  <c r="O1350" i="4"/>
  <c r="K1350" i="4" s="1"/>
  <c r="P1350" i="4" s="1"/>
  <c r="O1327" i="4"/>
  <c r="K1327" i="4" s="1"/>
  <c r="P1327" i="4" s="1"/>
  <c r="O1377" i="4"/>
  <c r="K1377" i="4" s="1"/>
  <c r="P1377" i="4" s="1"/>
  <c r="O1388" i="4"/>
  <c r="K1388" i="4" s="1"/>
  <c r="P1388" i="4" s="1"/>
  <c r="O1387" i="4"/>
  <c r="K1387" i="4" s="1"/>
  <c r="P1387" i="4" s="1"/>
  <c r="O1384" i="4"/>
  <c r="K1384" i="4" s="1"/>
  <c r="P1384" i="4" s="1"/>
  <c r="O1330" i="4"/>
  <c r="K1330" i="4" s="1"/>
  <c r="P1330" i="4" s="1"/>
  <c r="O1292" i="4"/>
  <c r="K1292" i="4" s="1"/>
  <c r="P1292" i="4" s="1"/>
  <c r="O1290" i="4"/>
  <c r="K1290" i="4" s="1"/>
  <c r="P1290" i="4" s="1"/>
  <c r="K1273" i="4" l="1"/>
  <c r="K1370" i="4"/>
  <c r="P1417" i="4"/>
  <c r="P1419" i="4"/>
  <c r="K1343" i="4"/>
  <c r="O1342" i="4"/>
  <c r="O14" i="4"/>
  <c r="K15" i="4"/>
  <c r="K14" i="4" s="1"/>
  <c r="P14" i="4" s="1"/>
  <c r="O1320" i="4"/>
  <c r="O1379" i="4"/>
  <c r="K1379" i="4" s="1"/>
  <c r="P1379" i="4" s="1"/>
  <c r="P1369" i="4" s="1"/>
  <c r="O1428" i="4"/>
  <c r="O1355" i="4"/>
  <c r="K1355" i="4" s="1"/>
  <c r="P1355" i="4" s="1"/>
  <c r="O1423" i="4"/>
  <c r="O1354" i="4"/>
  <c r="K1354" i="4" s="1"/>
  <c r="P1354" i="4" s="1"/>
  <c r="O1329" i="4"/>
  <c r="K1329" i="4" s="1"/>
  <c r="P1329" i="4" s="1"/>
  <c r="O1326" i="4"/>
  <c r="K1326" i="4" s="1"/>
  <c r="P1326" i="4" s="1"/>
  <c r="O1349" i="4"/>
  <c r="O1346" i="4" s="1"/>
  <c r="O1333" i="4"/>
  <c r="O1328" i="4"/>
  <c r="K1328" i="4" s="1"/>
  <c r="P1328" i="4" s="1"/>
  <c r="O1203" i="4"/>
  <c r="K1203" i="4" s="1"/>
  <c r="P1203" i="4" s="1"/>
  <c r="O1216" i="4"/>
  <c r="K1216" i="4" s="1"/>
  <c r="P1216" i="4" s="1"/>
  <c r="O1259" i="4"/>
  <c r="K1259" i="4" s="1"/>
  <c r="P1259" i="4" s="1"/>
  <c r="O1285" i="4"/>
  <c r="K1285" i="4" s="1"/>
  <c r="P1285" i="4" s="1"/>
  <c r="O1217" i="4"/>
  <c r="K1217" i="4" s="1"/>
  <c r="P1217" i="4" s="1"/>
  <c r="O1287" i="4"/>
  <c r="K1287" i="4" s="1"/>
  <c r="P1287" i="4" s="1"/>
  <c r="O1289" i="4"/>
  <c r="K1289" i="4" s="1"/>
  <c r="P1289" i="4" s="1"/>
  <c r="O1278" i="4"/>
  <c r="K1278" i="4" s="1"/>
  <c r="P1278" i="4" s="1"/>
  <c r="O1282" i="4"/>
  <c r="K1282" i="4" s="1"/>
  <c r="P1282" i="4" s="1"/>
  <c r="O1296" i="4"/>
  <c r="K1296" i="4" s="1"/>
  <c r="P1296" i="4" s="1"/>
  <c r="O1307" i="4"/>
  <c r="O1367" i="4"/>
  <c r="O1291" i="4"/>
  <c r="K1291" i="4" s="1"/>
  <c r="P1291" i="4" s="1"/>
  <c r="O1279" i="4"/>
  <c r="K1279" i="4" s="1"/>
  <c r="P1279" i="4" s="1"/>
  <c r="O1284" i="4"/>
  <c r="K1284" i="4" s="1"/>
  <c r="P1284" i="4" s="1"/>
  <c r="O1295" i="4"/>
  <c r="K1295" i="4" s="1"/>
  <c r="P1295" i="4" s="1"/>
  <c r="O1293" i="4"/>
  <c r="K1293" i="4" s="1"/>
  <c r="P1293" i="4" s="1"/>
  <c r="O1280" i="4"/>
  <c r="K1280" i="4" s="1"/>
  <c r="P1280" i="4" s="1"/>
  <c r="O1353" i="4"/>
  <c r="O1288" i="4"/>
  <c r="K1288" i="4" s="1"/>
  <c r="P1288" i="4" s="1"/>
  <c r="O1294" i="4"/>
  <c r="K1294" i="4" s="1"/>
  <c r="P1294" i="4" s="1"/>
  <c r="O1281" i="4"/>
  <c r="K1281" i="4" s="1"/>
  <c r="P1281" i="4" s="1"/>
  <c r="O1300" i="4"/>
  <c r="O1187" i="4"/>
  <c r="K1187" i="4" s="1"/>
  <c r="P1187" i="4" s="1"/>
  <c r="O1262" i="4"/>
  <c r="K1262" i="4" s="1"/>
  <c r="P1262" i="4" s="1"/>
  <c r="O1261" i="4"/>
  <c r="K1261" i="4" s="1"/>
  <c r="P1261" i="4" s="1"/>
  <c r="O1258" i="4"/>
  <c r="K1258" i="4" s="1"/>
  <c r="P1258" i="4" s="1"/>
  <c r="O1236" i="4"/>
  <c r="K1236" i="4" s="1"/>
  <c r="P1236" i="4" s="1"/>
  <c r="O1235" i="4"/>
  <c r="K1235" i="4" s="1"/>
  <c r="P1235" i="4" s="1"/>
  <c r="O1234" i="4"/>
  <c r="K1234" i="4" s="1"/>
  <c r="P1234" i="4" s="1"/>
  <c r="O1186" i="4"/>
  <c r="K1186" i="4" s="1"/>
  <c r="P1186" i="4" s="1"/>
  <c r="O1369" i="4" l="1"/>
  <c r="K1353" i="4"/>
  <c r="O1352" i="4"/>
  <c r="K1307" i="4"/>
  <c r="O1332" i="4"/>
  <c r="K1333" i="4"/>
  <c r="P1343" i="4"/>
  <c r="K1342" i="4"/>
  <c r="P1342" i="4" s="1"/>
  <c r="P1370" i="4"/>
  <c r="K1369" i="4"/>
  <c r="K1349" i="4"/>
  <c r="K1346" i="4" s="1"/>
  <c r="K1428" i="4"/>
  <c r="P1428" i="4" s="1"/>
  <c r="O1427" i="4"/>
  <c r="K1427" i="4" s="1"/>
  <c r="P1427" i="4" s="1"/>
  <c r="K1300" i="4"/>
  <c r="O1299" i="4"/>
  <c r="K1367" i="4"/>
  <c r="O1366" i="4"/>
  <c r="O1422" i="4"/>
  <c r="K1423" i="4"/>
  <c r="O1319" i="4"/>
  <c r="K1320" i="4"/>
  <c r="P1273" i="4"/>
  <c r="O1310" i="4"/>
  <c r="K1310" i="4" s="1"/>
  <c r="P1310" i="4" s="1"/>
  <c r="O1325" i="4"/>
  <c r="K1325" i="4" s="1"/>
  <c r="P1325" i="4" s="1"/>
  <c r="O1316" i="4"/>
  <c r="O1303" i="4"/>
  <c r="O1313" i="4"/>
  <c r="K1313" i="4" s="1"/>
  <c r="P1313" i="4" s="1"/>
  <c r="O1324" i="4"/>
  <c r="O1215" i="4"/>
  <c r="O1202" i="4"/>
  <c r="K1202" i="4" s="1"/>
  <c r="P1202" i="4" s="1"/>
  <c r="O1257" i="4"/>
  <c r="K1257" i="4" s="1"/>
  <c r="P1257" i="4" s="1"/>
  <c r="O1233" i="4"/>
  <c r="K1233" i="4" s="1"/>
  <c r="P1233" i="4" s="1"/>
  <c r="O1185" i="4"/>
  <c r="K1185" i="4" s="1"/>
  <c r="P1185" i="4" s="1"/>
  <c r="O1277" i="4"/>
  <c r="K1277" i="4" s="1"/>
  <c r="P1277" i="4" s="1"/>
  <c r="O1275" i="4"/>
  <c r="K1275" i="4" s="1"/>
  <c r="P1275" i="4" s="1"/>
  <c r="O1171" i="4"/>
  <c r="K1171" i="4" s="1"/>
  <c r="P1171" i="4" s="1"/>
  <c r="O1172" i="4"/>
  <c r="K1172" i="4" s="1"/>
  <c r="P1172" i="4" s="1"/>
  <c r="O1170" i="4"/>
  <c r="K1170" i="4" s="1"/>
  <c r="P1170" i="4" s="1"/>
  <c r="O1305" i="4" l="1"/>
  <c r="O1302" i="4"/>
  <c r="K1303" i="4"/>
  <c r="P1423" i="4"/>
  <c r="K1422" i="4"/>
  <c r="P1422" i="4" s="1"/>
  <c r="K1316" i="4"/>
  <c r="O1315" i="4"/>
  <c r="K1299" i="4"/>
  <c r="P1299" i="4" s="1"/>
  <c r="P1300" i="4"/>
  <c r="P1307" i="4"/>
  <c r="P1305" i="4" s="1"/>
  <c r="K1305" i="4"/>
  <c r="K1324" i="4"/>
  <c r="O1323" i="4"/>
  <c r="K1319" i="4"/>
  <c r="P1319" i="4" s="1"/>
  <c r="P1320" i="4"/>
  <c r="P1333" i="4"/>
  <c r="K1332" i="4"/>
  <c r="P1332" i="4" s="1"/>
  <c r="O1214" i="4"/>
  <c r="K1215" i="4"/>
  <c r="P1349" i="4"/>
  <c r="P1346" i="4"/>
  <c r="K1366" i="4"/>
  <c r="P1366" i="4" s="1"/>
  <c r="P1367" i="4"/>
  <c r="P1353" i="4"/>
  <c r="K1352" i="4"/>
  <c r="P1352" i="4" s="1"/>
  <c r="O1274" i="4"/>
  <c r="O1272" i="4" s="1"/>
  <c r="O1232" i="4"/>
  <c r="O1256" i="4"/>
  <c r="K1256" i="4" s="1"/>
  <c r="P1256" i="4" s="1"/>
  <c r="O1169" i="4"/>
  <c r="K1169" i="4" s="1"/>
  <c r="P1169" i="4" s="1"/>
  <c r="O1223" i="4"/>
  <c r="K1223" i="4" s="1"/>
  <c r="P1223" i="4" s="1"/>
  <c r="O1222" i="4"/>
  <c r="K1222" i="4" s="1"/>
  <c r="P1222" i="4" s="1"/>
  <c r="O1209" i="4"/>
  <c r="K1209" i="4" s="1"/>
  <c r="P1209" i="4" s="1"/>
  <c r="O1221" i="4"/>
  <c r="K1221" i="4" s="1"/>
  <c r="P1221" i="4" s="1"/>
  <c r="O1201" i="4"/>
  <c r="K1201" i="4" s="1"/>
  <c r="P1201" i="4" s="1"/>
  <c r="O1208" i="4"/>
  <c r="K1208" i="4" s="1"/>
  <c r="P1208" i="4" s="1"/>
  <c r="O1184" i="4"/>
  <c r="K1184" i="4" s="1"/>
  <c r="P1184" i="4" s="1"/>
  <c r="O1251" i="4"/>
  <c r="K1251" i="4" s="1"/>
  <c r="P1251" i="4" s="1"/>
  <c r="O1252" i="4"/>
  <c r="K1252" i="4" s="1"/>
  <c r="P1252" i="4" s="1"/>
  <c r="O1250" i="4"/>
  <c r="K1250" i="4" s="1"/>
  <c r="P1250" i="4" s="1"/>
  <c r="O1189" i="4"/>
  <c r="K1189" i="4" s="1"/>
  <c r="P1189" i="4" s="1"/>
  <c r="O1254" i="4"/>
  <c r="K1254" i="4" s="1"/>
  <c r="P1254" i="4" s="1"/>
  <c r="O1253" i="4"/>
  <c r="K1253" i="4" s="1"/>
  <c r="P1253" i="4" s="1"/>
  <c r="O1162" i="4"/>
  <c r="K1162" i="4" s="1"/>
  <c r="P1162" i="4" s="1"/>
  <c r="O1161" i="4"/>
  <c r="K1161" i="4" s="1"/>
  <c r="P1161" i="4" s="1"/>
  <c r="O1231" i="4" l="1"/>
  <c r="K1232" i="4"/>
  <c r="P1215" i="4"/>
  <c r="K1214" i="4"/>
  <c r="P1214" i="4" s="1"/>
  <c r="K1302" i="4"/>
  <c r="P1302" i="4" s="1"/>
  <c r="P1303" i="4"/>
  <c r="P1324" i="4"/>
  <c r="K1323" i="4"/>
  <c r="P1323" i="4" s="1"/>
  <c r="K1274" i="4"/>
  <c r="K1272" i="4" s="1"/>
  <c r="P1316" i="4"/>
  <c r="K1315" i="4"/>
  <c r="P1315" i="4" s="1"/>
  <c r="O1200" i="4"/>
  <c r="O1168" i="4"/>
  <c r="O1183" i="4"/>
  <c r="O1178" i="4"/>
  <c r="O1188" i="4"/>
  <c r="K1188" i="4" s="1"/>
  <c r="P1188" i="4" s="1"/>
  <c r="O1220" i="4"/>
  <c r="O1249" i="4"/>
  <c r="K1249" i="4" s="1"/>
  <c r="P1249" i="4" s="1"/>
  <c r="O1207" i="4"/>
  <c r="O1160" i="4"/>
  <c r="K1160" i="4" s="1"/>
  <c r="P1160" i="4" s="1"/>
  <c r="O1267" i="4"/>
  <c r="O1268" i="4"/>
  <c r="K1268" i="4" s="1"/>
  <c r="P1268" i="4" s="1"/>
  <c r="O1269" i="4"/>
  <c r="K1269" i="4" s="1"/>
  <c r="P1269" i="4" s="1"/>
  <c r="O1270" i="4"/>
  <c r="K1270" i="4" s="1"/>
  <c r="P1270" i="4" s="1"/>
  <c r="O1245" i="4"/>
  <c r="K1245" i="4" s="1"/>
  <c r="P1245" i="4" s="1"/>
  <c r="O1159" i="4"/>
  <c r="K1159" i="4" s="1"/>
  <c r="P1159" i="4" s="1"/>
  <c r="O1229" i="4"/>
  <c r="K1229" i="4" s="1"/>
  <c r="P1229" i="4" s="1"/>
  <c r="O1241" i="4"/>
  <c r="K1241" i="4" s="1"/>
  <c r="P1241" i="4" s="1"/>
  <c r="O1242" i="4"/>
  <c r="K1242" i="4" s="1"/>
  <c r="P1242" i="4" s="1"/>
  <c r="O1244" i="4"/>
  <c r="K1244" i="4" s="1"/>
  <c r="P1244" i="4" s="1"/>
  <c r="O1243" i="4"/>
  <c r="K1243" i="4" s="1"/>
  <c r="P1243" i="4" s="1"/>
  <c r="O1240" i="4"/>
  <c r="K1240" i="4" s="1"/>
  <c r="P1240" i="4" s="1"/>
  <c r="O1228" i="4"/>
  <c r="K1228" i="4" s="1"/>
  <c r="P1228" i="4" s="1"/>
  <c r="O1227" i="4"/>
  <c r="K1227" i="4" s="1"/>
  <c r="P1227" i="4" s="1"/>
  <c r="O1264" i="4" l="1"/>
  <c r="K1267" i="4"/>
  <c r="K1264" i="4" s="1"/>
  <c r="O1177" i="4"/>
  <c r="K1178" i="4"/>
  <c r="K1207" i="4"/>
  <c r="O1206" i="4"/>
  <c r="O1219" i="4"/>
  <c r="K1220" i="4"/>
  <c r="K1168" i="4"/>
  <c r="P1232" i="4"/>
  <c r="K1231" i="4"/>
  <c r="P1231" i="4" s="1"/>
  <c r="K1183" i="4"/>
  <c r="K1200" i="4"/>
  <c r="P1274" i="4"/>
  <c r="P1272" i="4"/>
  <c r="O1181" i="4"/>
  <c r="O1248" i="4"/>
  <c r="O1247" i="4" s="1"/>
  <c r="O1212" i="4"/>
  <c r="O1226" i="4"/>
  <c r="O1239" i="4"/>
  <c r="O1158" i="4"/>
  <c r="K1181" i="4" l="1"/>
  <c r="P1220" i="4"/>
  <c r="K1219" i="4"/>
  <c r="P1219" i="4" s="1"/>
  <c r="K1158" i="4"/>
  <c r="O1157" i="4"/>
  <c r="K1226" i="4"/>
  <c r="O1225" i="4"/>
  <c r="P1200" i="4"/>
  <c r="P1264" i="4"/>
  <c r="P1267" i="4"/>
  <c r="K1248" i="4"/>
  <c r="K1247" i="4" s="1"/>
  <c r="K1177" i="4"/>
  <c r="P1177" i="4" s="1"/>
  <c r="P1178" i="4"/>
  <c r="K1239" i="4"/>
  <c r="O1238" i="4"/>
  <c r="K1212" i="4"/>
  <c r="O1211" i="4"/>
  <c r="P1183" i="4"/>
  <c r="P1168" i="4"/>
  <c r="P1207" i="4"/>
  <c r="K1206" i="4"/>
  <c r="P1206" i="4" s="1"/>
  <c r="O1174" i="4"/>
  <c r="K1174" i="4" s="1"/>
  <c r="P1174" i="4" s="1"/>
  <c r="O1196" i="4"/>
  <c r="O1197" i="4"/>
  <c r="K1197" i="4" s="1"/>
  <c r="P1197" i="4" s="1"/>
  <c r="O1195" i="4"/>
  <c r="O1191" i="4"/>
  <c r="K1191" i="4" s="1"/>
  <c r="P1191" i="4" s="1"/>
  <c r="O1175" i="4"/>
  <c r="K1175" i="4" s="1"/>
  <c r="P1175" i="4" s="1"/>
  <c r="O1155" i="4"/>
  <c r="K1155" i="4" s="1"/>
  <c r="P1155" i="4" s="1"/>
  <c r="O1153" i="4"/>
  <c r="K1153" i="4" s="1"/>
  <c r="P1153" i="4" s="1"/>
  <c r="P1181" i="4" l="1"/>
  <c r="K1195" i="4"/>
  <c r="O1193" i="4"/>
  <c r="O1204" i="4"/>
  <c r="P1248" i="4"/>
  <c r="P1247" i="4"/>
  <c r="P1158" i="4"/>
  <c r="K1157" i="4"/>
  <c r="P1157" i="4" s="1"/>
  <c r="K1196" i="4"/>
  <c r="K1238" i="4"/>
  <c r="P1238" i="4" s="1"/>
  <c r="P1239" i="4"/>
  <c r="P1212" i="4"/>
  <c r="K1211" i="4"/>
  <c r="P1211" i="4" s="1"/>
  <c r="P1226" i="4"/>
  <c r="K1225" i="4"/>
  <c r="P1225" i="4" s="1"/>
  <c r="O1154" i="4"/>
  <c r="K1154" i="4" s="1"/>
  <c r="P1154" i="4" s="1"/>
  <c r="O1173" i="4"/>
  <c r="O1190" i="4"/>
  <c r="O1180" i="4" s="1"/>
  <c r="K1204" i="4" l="1"/>
  <c r="O1199" i="4"/>
  <c r="P1195" i="4"/>
  <c r="K1193" i="4"/>
  <c r="P1193" i="4" s="1"/>
  <c r="P1196" i="4"/>
  <c r="K1173" i="4"/>
  <c r="O1167" i="4"/>
  <c r="S1165" i="4" s="1"/>
  <c r="K1190" i="4"/>
  <c r="K1180" i="4" s="1"/>
  <c r="O1152" i="4"/>
  <c r="O1135" i="4"/>
  <c r="K1135" i="4" s="1"/>
  <c r="P1135" i="4" s="1"/>
  <c r="O1137" i="4"/>
  <c r="K1137" i="4" s="1"/>
  <c r="P1137" i="4" s="1"/>
  <c r="O1131" i="4"/>
  <c r="K1131" i="4" s="1"/>
  <c r="P1131" i="4" s="1"/>
  <c r="O1139" i="4"/>
  <c r="K1139" i="4" s="1"/>
  <c r="P1139" i="4" s="1"/>
  <c r="O1145" i="4"/>
  <c r="K1145" i="4" s="1"/>
  <c r="P1145" i="4" s="1"/>
  <c r="O1144" i="4"/>
  <c r="K1144" i="4" s="1"/>
  <c r="P1144" i="4" s="1"/>
  <c r="O1136" i="4"/>
  <c r="K1136" i="4" s="1"/>
  <c r="P1136" i="4" s="1"/>
  <c r="O1138" i="4"/>
  <c r="K1138" i="4" s="1"/>
  <c r="P1138" i="4" s="1"/>
  <c r="P1204" i="4" l="1"/>
  <c r="K1199" i="4"/>
  <c r="P1199" i="4" s="1"/>
  <c r="K1152" i="4"/>
  <c r="O1151" i="4"/>
  <c r="P1173" i="4"/>
  <c r="K1167" i="4"/>
  <c r="P1167" i="4" s="1"/>
  <c r="P1190" i="4"/>
  <c r="P1180" i="4"/>
  <c r="O1057" i="4"/>
  <c r="K1057" i="4" s="1"/>
  <c r="P1057" i="4" s="1"/>
  <c r="O1080" i="4"/>
  <c r="K1080" i="4" s="1"/>
  <c r="P1080" i="4" s="1"/>
  <c r="O1101" i="4"/>
  <c r="K1101" i="4" s="1"/>
  <c r="P1101" i="4" s="1"/>
  <c r="O1056" i="4"/>
  <c r="K1056" i="4" s="1"/>
  <c r="P1056" i="4" s="1"/>
  <c r="O1078" i="4"/>
  <c r="K1078" i="4" s="1"/>
  <c r="P1078" i="4" s="1"/>
  <c r="O1095" i="4"/>
  <c r="K1095" i="4" s="1"/>
  <c r="P1095" i="4" s="1"/>
  <c r="O1115" i="4"/>
  <c r="K1115" i="4" s="1"/>
  <c r="P1115" i="4" s="1"/>
  <c r="O1077" i="4"/>
  <c r="K1077" i="4" s="1"/>
  <c r="P1077" i="4" s="1"/>
  <c r="O1088" i="4"/>
  <c r="K1088" i="4" s="1"/>
  <c r="P1088" i="4" s="1"/>
  <c r="O1113" i="4"/>
  <c r="K1113" i="4" s="1"/>
  <c r="P1113" i="4" s="1"/>
  <c r="O1116" i="4"/>
  <c r="K1116" i="4" s="1"/>
  <c r="P1116" i="4" s="1"/>
  <c r="O1076" i="4"/>
  <c r="K1076" i="4" s="1"/>
  <c r="P1076" i="4" s="1"/>
  <c r="O1087" i="4"/>
  <c r="K1087" i="4" s="1"/>
  <c r="P1087" i="4" s="1"/>
  <c r="O1104" i="4"/>
  <c r="K1104" i="4" s="1"/>
  <c r="P1104" i="4" s="1"/>
  <c r="O1130" i="4"/>
  <c r="K1130" i="4" s="1"/>
  <c r="P1130" i="4" s="1"/>
  <c r="O1082" i="4"/>
  <c r="K1082" i="4" s="1"/>
  <c r="P1082" i="4" s="1"/>
  <c r="O1079" i="4"/>
  <c r="K1079" i="4" s="1"/>
  <c r="P1079" i="4" s="1"/>
  <c r="O1054" i="4"/>
  <c r="K1054" i="4" s="1"/>
  <c r="P1054" i="4" s="1"/>
  <c r="P1152" i="4" l="1"/>
  <c r="K1151" i="4"/>
  <c r="P1151" i="4" s="1"/>
  <c r="O1039" i="4" l="1"/>
  <c r="K1039" i="4" s="1"/>
  <c r="P1039" i="4" s="1"/>
  <c r="O862" i="4"/>
  <c r="K862" i="4" s="1"/>
  <c r="P862" i="4" s="1"/>
  <c r="O868" i="4"/>
  <c r="K868" i="4" s="1"/>
  <c r="P868" i="4" s="1"/>
  <c r="O891" i="4"/>
  <c r="K891" i="4" s="1"/>
  <c r="P891" i="4" s="1"/>
  <c r="O908" i="4"/>
  <c r="K908" i="4" s="1"/>
  <c r="P908" i="4" s="1"/>
  <c r="O914" i="4"/>
  <c r="K914" i="4" s="1"/>
  <c r="P914" i="4" s="1"/>
  <c r="O919" i="4"/>
  <c r="K919" i="4" s="1"/>
  <c r="P919" i="4" s="1"/>
  <c r="O933" i="4"/>
  <c r="K933" i="4" s="1"/>
  <c r="P933" i="4" s="1"/>
  <c r="O941" i="4"/>
  <c r="K941" i="4" s="1"/>
  <c r="P941" i="4" s="1"/>
  <c r="O970" i="4"/>
  <c r="K970" i="4" s="1"/>
  <c r="P970" i="4" s="1"/>
  <c r="O978" i="4"/>
  <c r="K978" i="4" s="1"/>
  <c r="P978" i="4" s="1"/>
  <c r="O984" i="4"/>
  <c r="K984" i="4" s="1"/>
  <c r="P984" i="4" s="1"/>
  <c r="O1019" i="4"/>
  <c r="K1019" i="4" s="1"/>
  <c r="P1019" i="4" s="1"/>
  <c r="O1033" i="4"/>
  <c r="K1033" i="4" s="1"/>
  <c r="P1033" i="4" s="1"/>
  <c r="O854" i="4"/>
  <c r="K854" i="4" s="1"/>
  <c r="P854" i="4" s="1"/>
  <c r="O867" i="4"/>
  <c r="K867" i="4" s="1"/>
  <c r="P867" i="4" s="1"/>
  <c r="O882" i="4"/>
  <c r="K882" i="4" s="1"/>
  <c r="P882" i="4" s="1"/>
  <c r="O904" i="4"/>
  <c r="K904" i="4" s="1"/>
  <c r="P904" i="4" s="1"/>
  <c r="O912" i="4"/>
  <c r="K912" i="4" s="1"/>
  <c r="P912" i="4" s="1"/>
  <c r="O918" i="4"/>
  <c r="K918" i="4" s="1"/>
  <c r="P918" i="4" s="1"/>
  <c r="O924" i="4"/>
  <c r="K924" i="4" s="1"/>
  <c r="P924" i="4" s="1"/>
  <c r="O939" i="4"/>
  <c r="K939" i="4" s="1"/>
  <c r="P939" i="4" s="1"/>
  <c r="O963" i="4"/>
  <c r="K963" i="4" s="1"/>
  <c r="P963" i="4" s="1"/>
  <c r="O973" i="4"/>
  <c r="K973" i="4" s="1"/>
  <c r="P973" i="4" s="1"/>
  <c r="O968" i="4"/>
  <c r="K968" i="4" s="1"/>
  <c r="P968" i="4" s="1"/>
  <c r="O1016" i="4"/>
  <c r="K1016" i="4" s="1"/>
  <c r="P1016" i="4" s="1"/>
  <c r="O1030" i="4"/>
  <c r="K1030" i="4" s="1"/>
  <c r="P1030" i="4" s="1"/>
  <c r="O850" i="4"/>
  <c r="K850" i="4" s="1"/>
  <c r="P850" i="4" s="1"/>
  <c r="O865" i="4"/>
  <c r="K865" i="4" s="1"/>
  <c r="P865" i="4" s="1"/>
  <c r="O872" i="4"/>
  <c r="K872" i="4" s="1"/>
  <c r="P872" i="4" s="1"/>
  <c r="O894" i="4"/>
  <c r="K894" i="4" s="1"/>
  <c r="P894" i="4" s="1"/>
  <c r="O911" i="4"/>
  <c r="K911" i="4" s="1"/>
  <c r="P911" i="4" s="1"/>
  <c r="O917" i="4"/>
  <c r="K917" i="4" s="1"/>
  <c r="P917" i="4" s="1"/>
  <c r="O923" i="4"/>
  <c r="K923" i="4" s="1"/>
  <c r="P923" i="4" s="1"/>
  <c r="O938" i="4"/>
  <c r="K938" i="4" s="1"/>
  <c r="P938" i="4" s="1"/>
  <c r="O949" i="4"/>
  <c r="K949" i="4" s="1"/>
  <c r="P949" i="4" s="1"/>
  <c r="O972" i="4"/>
  <c r="K972" i="4" s="1"/>
  <c r="P972" i="4" s="1"/>
  <c r="O967" i="4"/>
  <c r="K967" i="4" s="1"/>
  <c r="P967" i="4" s="1"/>
  <c r="O1029" i="4"/>
  <c r="K1029" i="4" s="1"/>
  <c r="P1029" i="4" s="1"/>
  <c r="O1038" i="4"/>
  <c r="K1038" i="4" s="1"/>
  <c r="P1038" i="4" s="1"/>
  <c r="O863" i="4"/>
  <c r="K863" i="4" s="1"/>
  <c r="P863" i="4" s="1"/>
  <c r="O870" i="4"/>
  <c r="K870" i="4" s="1"/>
  <c r="P870" i="4" s="1"/>
  <c r="O893" i="4"/>
  <c r="K893" i="4" s="1"/>
  <c r="P893" i="4" s="1"/>
  <c r="O910" i="4"/>
  <c r="K910" i="4" s="1"/>
  <c r="P910" i="4" s="1"/>
  <c r="O915" i="4"/>
  <c r="K915" i="4" s="1"/>
  <c r="P915" i="4" s="1"/>
  <c r="O922" i="4"/>
  <c r="K922" i="4" s="1"/>
  <c r="P922" i="4" s="1"/>
  <c r="O937" i="4"/>
  <c r="K937" i="4" s="1"/>
  <c r="P937" i="4" s="1"/>
  <c r="O942" i="4"/>
  <c r="K942" i="4" s="1"/>
  <c r="P942" i="4" s="1"/>
  <c r="O971" i="4"/>
  <c r="K971" i="4" s="1"/>
  <c r="P971" i="4" s="1"/>
  <c r="O966" i="4"/>
  <c r="K966" i="4" s="1"/>
  <c r="P966" i="4" s="1"/>
  <c r="O1027" i="4"/>
  <c r="K1027" i="4" s="1"/>
  <c r="P1027" i="4" s="1"/>
  <c r="O1037" i="4"/>
  <c r="K1037" i="4" s="1"/>
  <c r="P1037" i="4" s="1"/>
  <c r="O1043" i="4"/>
  <c r="K1043" i="4" s="1"/>
  <c r="P1043" i="4" s="1"/>
  <c r="O994" i="4"/>
  <c r="K994" i="4" s="1"/>
  <c r="P994" i="4" s="1"/>
  <c r="O1042" i="4"/>
  <c r="K1042" i="4" s="1"/>
  <c r="P1042" i="4" s="1"/>
  <c r="O1040" i="4"/>
  <c r="K1040" i="4" s="1"/>
  <c r="P1040" i="4" s="1"/>
  <c r="O1014" i="4"/>
  <c r="K1014" i="4" s="1"/>
  <c r="P1014" i="4" s="1"/>
  <c r="O886" i="4"/>
  <c r="K886" i="4" s="1"/>
  <c r="P886" i="4" s="1"/>
  <c r="O1093" i="4" l="1"/>
  <c r="K1093" i="4" s="1"/>
  <c r="P1093" i="4" s="1"/>
  <c r="O1106" i="4"/>
  <c r="K1106" i="4" s="1"/>
  <c r="P1106" i="4" s="1"/>
  <c r="O1146" i="4"/>
  <c r="K1146" i="4" s="1"/>
  <c r="P1146" i="4" s="1"/>
  <c r="O1122" i="4"/>
  <c r="K1122" i="4" s="1"/>
  <c r="P1122" i="4" s="1"/>
  <c r="O1125" i="4"/>
  <c r="K1125" i="4" s="1"/>
  <c r="P1125" i="4" s="1"/>
  <c r="O1127" i="4"/>
  <c r="K1127" i="4" s="1"/>
  <c r="P1127" i="4" s="1"/>
  <c r="O1134" i="4"/>
  <c r="K1134" i="4" s="1"/>
  <c r="P1134" i="4" s="1"/>
  <c r="O823" i="4"/>
  <c r="K823" i="4" s="1"/>
  <c r="P823" i="4" s="1"/>
  <c r="O835" i="4"/>
  <c r="K835" i="4" s="1"/>
  <c r="P835" i="4" s="1"/>
  <c r="O847" i="4"/>
  <c r="K847" i="4" s="1"/>
  <c r="P847" i="4" s="1"/>
  <c r="O1092" i="4"/>
  <c r="K1092" i="4" s="1"/>
  <c r="P1092" i="4" s="1"/>
  <c r="O1096" i="4"/>
  <c r="K1096" i="4" s="1"/>
  <c r="P1096" i="4" s="1"/>
  <c r="O1118" i="4"/>
  <c r="K1118" i="4" s="1"/>
  <c r="P1118" i="4" s="1"/>
  <c r="O1123" i="4"/>
  <c r="K1123" i="4" s="1"/>
  <c r="P1123" i="4" s="1"/>
  <c r="O1126" i="4"/>
  <c r="K1126" i="4" s="1"/>
  <c r="P1126" i="4" s="1"/>
  <c r="O1132" i="4"/>
  <c r="K1132" i="4" s="1"/>
  <c r="P1132" i="4" s="1"/>
  <c r="O1140" i="4"/>
  <c r="K1140" i="4" s="1"/>
  <c r="P1140" i="4" s="1"/>
  <c r="O806" i="4"/>
  <c r="K806" i="4" s="1"/>
  <c r="P806" i="4" s="1"/>
  <c r="O826" i="4"/>
  <c r="K826" i="4" s="1"/>
  <c r="P826" i="4" s="1"/>
  <c r="O838" i="4"/>
  <c r="K838" i="4" s="1"/>
  <c r="P838" i="4" s="1"/>
  <c r="O796" i="4"/>
  <c r="K796" i="4" s="1"/>
  <c r="P796" i="4" s="1"/>
  <c r="O824" i="4"/>
  <c r="K824" i="4" s="1"/>
  <c r="P824" i="4" s="1"/>
  <c r="O834" i="4"/>
  <c r="K834" i="4" s="1"/>
  <c r="P834" i="4" s="1"/>
  <c r="O849" i="4"/>
  <c r="K849" i="4" s="1"/>
  <c r="P849" i="4" s="1"/>
  <c r="O810" i="4"/>
  <c r="K810" i="4" s="1"/>
  <c r="P810" i="4" s="1"/>
  <c r="O827" i="4"/>
  <c r="K827" i="4" s="1"/>
  <c r="P827" i="4" s="1"/>
  <c r="O840" i="4"/>
  <c r="K840" i="4" s="1"/>
  <c r="P840" i="4" s="1"/>
  <c r="O795" i="4" l="1"/>
  <c r="K795" i="4" s="1"/>
  <c r="P795" i="4" s="1"/>
  <c r="O1085" i="4"/>
  <c r="K1085" i="4" s="1"/>
  <c r="P1085" i="4" s="1"/>
  <c r="O969" i="4" l="1"/>
  <c r="K969" i="4" s="1"/>
  <c r="P969" i="4" s="1"/>
  <c r="O976" i="4"/>
  <c r="K976" i="4" s="1"/>
  <c r="P976" i="4" s="1"/>
  <c r="O986" i="4"/>
  <c r="K986" i="4" s="1"/>
  <c r="P986" i="4" s="1"/>
  <c r="O995" i="4"/>
  <c r="K995" i="4" s="1"/>
  <c r="P995" i="4" s="1"/>
  <c r="O1004" i="4"/>
  <c r="K1004" i="4" s="1"/>
  <c r="P1004" i="4" s="1"/>
  <c r="O1007" i="4"/>
  <c r="K1007" i="4" s="1"/>
  <c r="P1007" i="4" s="1"/>
  <c r="O1015" i="4"/>
  <c r="K1015" i="4" s="1"/>
  <c r="P1015" i="4" s="1"/>
  <c r="O1020" i="4"/>
  <c r="K1020" i="4" s="1"/>
  <c r="P1020" i="4" s="1"/>
  <c r="O1032" i="4"/>
  <c r="K1032" i="4" s="1"/>
  <c r="P1032" i="4" s="1"/>
  <c r="O974" i="4"/>
  <c r="K974" i="4" s="1"/>
  <c r="P974" i="4" s="1"/>
  <c r="O977" i="4"/>
  <c r="K977" i="4" s="1"/>
  <c r="P977" i="4" s="1"/>
  <c r="O988" i="4"/>
  <c r="K988" i="4" s="1"/>
  <c r="P988" i="4" s="1"/>
  <c r="O1000" i="4"/>
  <c r="K1000" i="4" s="1"/>
  <c r="P1000" i="4" s="1"/>
  <c r="O1006" i="4"/>
  <c r="K1006" i="4" s="1"/>
  <c r="P1006" i="4" s="1"/>
  <c r="O1001" i="4"/>
  <c r="K1001" i="4" s="1"/>
  <c r="P1001" i="4" s="1"/>
  <c r="O1018" i="4"/>
  <c r="K1018" i="4" s="1"/>
  <c r="P1018" i="4" s="1"/>
  <c r="O1028" i="4"/>
  <c r="K1028" i="4" s="1"/>
  <c r="P1028" i="4" s="1"/>
  <c r="O1035" i="4"/>
  <c r="K1035" i="4" s="1"/>
  <c r="P1035" i="4" s="1"/>
  <c r="O1044" i="4"/>
  <c r="K1044" i="4" s="1"/>
  <c r="P1044" i="4" s="1"/>
  <c r="O1053" i="4"/>
  <c r="K1053" i="4" s="1"/>
  <c r="P1053" i="4" s="1"/>
  <c r="O1059" i="4"/>
  <c r="K1059" i="4" s="1"/>
  <c r="P1059" i="4" s="1"/>
  <c r="O1064" i="4"/>
  <c r="K1064" i="4" s="1"/>
  <c r="P1064" i="4" s="1"/>
  <c r="O1041" i="4"/>
  <c r="K1041" i="4" s="1"/>
  <c r="P1041" i="4" s="1"/>
  <c r="O1052" i="4"/>
  <c r="K1052" i="4" s="1"/>
  <c r="P1052" i="4" s="1"/>
  <c r="O1055" i="4"/>
  <c r="K1055" i="4" s="1"/>
  <c r="P1055" i="4" s="1"/>
  <c r="O1060" i="4"/>
  <c r="K1060" i="4" s="1"/>
  <c r="P1060" i="4" s="1"/>
  <c r="O1067" i="4"/>
  <c r="K1067" i="4" s="1"/>
  <c r="P1067" i="4" s="1"/>
  <c r="O1069" i="4"/>
  <c r="K1069" i="4" s="1"/>
  <c r="P1069" i="4" s="1"/>
  <c r="O1072" i="4"/>
  <c r="K1072" i="4" s="1"/>
  <c r="P1072" i="4" s="1"/>
  <c r="O1083" i="4"/>
  <c r="K1083" i="4" s="1"/>
  <c r="P1083" i="4" s="1"/>
  <c r="O1066" i="4"/>
  <c r="K1066" i="4" s="1"/>
  <c r="P1066" i="4" s="1"/>
  <c r="O1068" i="4"/>
  <c r="K1068" i="4" s="1"/>
  <c r="P1068" i="4" s="1"/>
  <c r="O1071" i="4"/>
  <c r="K1071" i="4" s="1"/>
  <c r="P1071" i="4" s="1"/>
  <c r="O1073" i="4"/>
  <c r="K1073" i="4" s="1"/>
  <c r="P1073" i="4" s="1"/>
  <c r="O1065" i="4"/>
  <c r="K1065" i="4" s="1"/>
  <c r="P1065" i="4" s="1"/>
  <c r="O965" i="4" l="1"/>
  <c r="K965" i="4" s="1"/>
  <c r="P965" i="4" s="1"/>
  <c r="O964" i="4"/>
  <c r="K964" i="4" s="1"/>
  <c r="P964" i="4" s="1"/>
  <c r="O962" i="4"/>
  <c r="K962" i="4" s="1"/>
  <c r="P962" i="4" s="1"/>
  <c r="O936" i="4" l="1"/>
  <c r="K936" i="4" s="1"/>
  <c r="P936" i="4" s="1"/>
  <c r="O944" i="4"/>
  <c r="K944" i="4" s="1"/>
  <c r="P944" i="4" s="1"/>
  <c r="O946" i="4"/>
  <c r="K946" i="4" s="1"/>
  <c r="P946" i="4" s="1"/>
  <c r="O951" i="4"/>
  <c r="K951" i="4" s="1"/>
  <c r="P951" i="4" s="1"/>
  <c r="O960" i="4"/>
  <c r="K960" i="4" s="1"/>
  <c r="P960" i="4" s="1"/>
  <c r="O935" i="4"/>
  <c r="K935" i="4" s="1"/>
  <c r="P935" i="4" s="1"/>
  <c r="O943" i="4"/>
  <c r="K943" i="4" s="1"/>
  <c r="P943" i="4" s="1"/>
  <c r="O945" i="4"/>
  <c r="K945" i="4" s="1"/>
  <c r="P945" i="4" s="1"/>
  <c r="O947" i="4"/>
  <c r="K947" i="4" s="1"/>
  <c r="P947" i="4" s="1"/>
  <c r="O948" i="4"/>
  <c r="K948" i="4" s="1"/>
  <c r="P948" i="4" s="1"/>
  <c r="O961" i="4"/>
  <c r="K961" i="4" s="1"/>
  <c r="P961" i="4" s="1"/>
  <c r="O925" i="4" l="1"/>
  <c r="K925" i="4" s="1"/>
  <c r="P925" i="4" s="1"/>
  <c r="O920" i="4"/>
  <c r="K920" i="4" s="1"/>
  <c r="P920" i="4" s="1"/>
  <c r="O926" i="4"/>
  <c r="K926" i="4" s="1"/>
  <c r="P926" i="4" s="1"/>
  <c r="O895" i="4" l="1"/>
  <c r="K895" i="4" s="1"/>
  <c r="P895" i="4" s="1"/>
  <c r="O913" i="4"/>
  <c r="K913" i="4" s="1"/>
  <c r="P913" i="4" s="1"/>
  <c r="O916" i="4"/>
  <c r="K916" i="4" s="1"/>
  <c r="P916" i="4" s="1"/>
  <c r="O821" i="4" l="1"/>
  <c r="K821" i="4" s="1"/>
  <c r="P821" i="4" s="1"/>
  <c r="O828" i="4"/>
  <c r="K828" i="4" s="1"/>
  <c r="P828" i="4" s="1"/>
  <c r="O842" i="4"/>
  <c r="K842" i="4" s="1"/>
  <c r="P842" i="4" s="1"/>
  <c r="O853" i="4"/>
  <c r="K853" i="4" s="1"/>
  <c r="P853" i="4" s="1"/>
  <c r="O860" i="4"/>
  <c r="K860" i="4" s="1"/>
  <c r="P860" i="4" s="1"/>
  <c r="O871" i="4"/>
  <c r="K871" i="4" s="1"/>
  <c r="P871" i="4" s="1"/>
  <c r="O820" i="4"/>
  <c r="K820" i="4" s="1"/>
  <c r="P820" i="4" s="1"/>
  <c r="O822" i="4"/>
  <c r="K822" i="4" s="1"/>
  <c r="P822" i="4" s="1"/>
  <c r="O841" i="4"/>
  <c r="K841" i="4" s="1"/>
  <c r="P841" i="4" s="1"/>
  <c r="O848" i="4"/>
  <c r="K848" i="4" s="1"/>
  <c r="P848" i="4" s="1"/>
  <c r="O857" i="4"/>
  <c r="K857" i="4" s="1"/>
  <c r="P857" i="4" s="1"/>
  <c r="O859" i="4"/>
  <c r="K859" i="4" s="1"/>
  <c r="P859" i="4" s="1"/>
  <c r="O861" i="4"/>
  <c r="K861" i="4" s="1"/>
  <c r="P861" i="4" s="1"/>
  <c r="O869" i="4"/>
  <c r="K869" i="4" s="1"/>
  <c r="P869" i="4" s="1"/>
  <c r="O878" i="4"/>
  <c r="K878" i="4" s="1"/>
  <c r="P878" i="4" s="1"/>
  <c r="O866" i="4"/>
  <c r="K866" i="4" s="1"/>
  <c r="P866" i="4" s="1"/>
  <c r="O858" i="4"/>
  <c r="K858" i="4" s="1"/>
  <c r="P858" i="4" s="1"/>
  <c r="O777" i="4" l="1"/>
  <c r="O784" i="4"/>
  <c r="K784" i="4" s="1"/>
  <c r="P784" i="4" s="1"/>
  <c r="O797" i="4"/>
  <c r="K797" i="4" s="1"/>
  <c r="P797" i="4" s="1"/>
  <c r="O804" i="4"/>
  <c r="K804" i="4" s="1"/>
  <c r="P804" i="4" s="1"/>
  <c r="O812" i="4"/>
  <c r="K812" i="4" s="1"/>
  <c r="P812" i="4" s="1"/>
  <c r="O816" i="4"/>
  <c r="K816" i="4" s="1"/>
  <c r="P816" i="4" s="1"/>
  <c r="O781" i="4"/>
  <c r="K781" i="4" s="1"/>
  <c r="P781" i="4" s="1"/>
  <c r="O789" i="4"/>
  <c r="K789" i="4" s="1"/>
  <c r="P789" i="4" s="1"/>
  <c r="O800" i="4"/>
  <c r="K800" i="4" s="1"/>
  <c r="P800" i="4" s="1"/>
  <c r="O811" i="4"/>
  <c r="K811" i="4" s="1"/>
  <c r="P811" i="4" s="1"/>
  <c r="O815" i="4"/>
  <c r="K815" i="4" s="1"/>
  <c r="P815" i="4" s="1"/>
  <c r="O819" i="4"/>
  <c r="K819" i="4" s="1"/>
  <c r="P819" i="4" s="1"/>
  <c r="O1075" i="4"/>
  <c r="K1075" i="4" s="1"/>
  <c r="P1075" i="4" s="1"/>
  <c r="K777" i="4" l="1"/>
  <c r="O1070" i="4"/>
  <c r="K1070" i="4" s="1"/>
  <c r="P1070" i="4" s="1"/>
  <c r="O780" i="4"/>
  <c r="K780" i="4" s="1"/>
  <c r="P780" i="4" s="1"/>
  <c r="O1086" i="4"/>
  <c r="K1086" i="4" s="1"/>
  <c r="P1086" i="4" s="1"/>
  <c r="O1124" i="4"/>
  <c r="K1124" i="4" s="1"/>
  <c r="P1124" i="4" s="1"/>
  <c r="O1148" i="4"/>
  <c r="K1148" i="4" s="1"/>
  <c r="P1148" i="4" s="1"/>
  <c r="O1149" i="4"/>
  <c r="K1149" i="4" s="1"/>
  <c r="P1149" i="4" s="1"/>
  <c r="O1091" i="4"/>
  <c r="K1091" i="4" s="1"/>
  <c r="P1091" i="4" s="1"/>
  <c r="O1090" i="4"/>
  <c r="K1090" i="4" s="1"/>
  <c r="P1090" i="4" s="1"/>
  <c r="O1119" i="4"/>
  <c r="K1119" i="4" s="1"/>
  <c r="P1119" i="4" s="1"/>
  <c r="O1089" i="4"/>
  <c r="K1089" i="4" s="1"/>
  <c r="P1089" i="4" s="1"/>
  <c r="O1121" i="4"/>
  <c r="K1121" i="4" s="1"/>
  <c r="P1121" i="4" s="1"/>
  <c r="O1128" i="4"/>
  <c r="K1128" i="4" s="1"/>
  <c r="P1128" i="4" s="1"/>
  <c r="O1129" i="4"/>
  <c r="K1129" i="4" s="1"/>
  <c r="P1129" i="4" s="1"/>
  <c r="O1097" i="4"/>
  <c r="K1097" i="4" s="1"/>
  <c r="P1097" i="4" s="1"/>
  <c r="O1100" i="4"/>
  <c r="K1100" i="4" s="1"/>
  <c r="P1100" i="4" s="1"/>
  <c r="P777" i="4" l="1"/>
  <c r="O1045" i="4" l="1"/>
  <c r="K1045" i="4" s="1"/>
  <c r="P1045" i="4" s="1"/>
  <c r="O1050" i="4"/>
  <c r="K1050" i="4" s="1"/>
  <c r="P1050" i="4" s="1"/>
  <c r="O1058" i="4"/>
  <c r="K1058" i="4" s="1"/>
  <c r="P1058" i="4" s="1"/>
  <c r="O1051" i="4"/>
  <c r="K1051" i="4" s="1"/>
  <c r="P1051" i="4" s="1"/>
  <c r="O1036" i="4"/>
  <c r="K1036" i="4" s="1"/>
  <c r="P1036" i="4" s="1"/>
  <c r="O1047" i="4"/>
  <c r="K1047" i="4" s="1"/>
  <c r="P1047" i="4" s="1"/>
  <c r="O1026" i="4" l="1"/>
  <c r="K1026" i="4" s="1"/>
  <c r="P1026" i="4" s="1"/>
  <c r="O1034" i="4"/>
  <c r="K1034" i="4" s="1"/>
  <c r="P1034" i="4" s="1"/>
  <c r="O1031" i="4"/>
  <c r="K1031" i="4" s="1"/>
  <c r="P1031" i="4" s="1"/>
  <c r="O1023" i="4"/>
  <c r="K1023" i="4" s="1"/>
  <c r="P1023" i="4" s="1"/>
  <c r="O874" i="4"/>
  <c r="K874" i="4" s="1"/>
  <c r="P874" i="4" s="1"/>
  <c r="O779" i="4" l="1"/>
  <c r="K779" i="4" s="1"/>
  <c r="P779" i="4" s="1"/>
  <c r="O843" i="4"/>
  <c r="K843" i="4" s="1"/>
  <c r="P843" i="4" s="1"/>
  <c r="O765" i="4"/>
  <c r="K765" i="4" s="1"/>
  <c r="P765" i="4" s="1"/>
  <c r="O770" i="4"/>
  <c r="K770" i="4" s="1"/>
  <c r="P770" i="4" s="1"/>
  <c r="O887" i="4"/>
  <c r="K887" i="4" s="1"/>
  <c r="P887" i="4" s="1"/>
  <c r="O931" i="4"/>
  <c r="K931" i="4" s="1"/>
  <c r="P931" i="4" s="1"/>
  <c r="O959" i="4"/>
  <c r="K959" i="4" s="1"/>
  <c r="P959" i="4" s="1"/>
  <c r="O991" i="4"/>
  <c r="K991" i="4" s="1"/>
  <c r="P991" i="4" s="1"/>
  <c r="O1003" i="4"/>
  <c r="K1003" i="4" s="1"/>
  <c r="P1003" i="4" s="1"/>
  <c r="O1011" i="4"/>
  <c r="K1011" i="4" s="1"/>
  <c r="P1011" i="4" s="1"/>
  <c r="O1022" i="4"/>
  <c r="K1022" i="4" s="1"/>
  <c r="P1022" i="4" s="1"/>
  <c r="O766" i="4"/>
  <c r="K766" i="4" s="1"/>
  <c r="P766" i="4" s="1"/>
  <c r="O845" i="4"/>
  <c r="K845" i="4" s="1"/>
  <c r="P845" i="4" s="1"/>
  <c r="O864" i="4"/>
  <c r="K864" i="4" s="1"/>
  <c r="P864" i="4" s="1"/>
  <c r="O884" i="4"/>
  <c r="K884" i="4" s="1"/>
  <c r="P884" i="4" s="1"/>
  <c r="O957" i="4"/>
  <c r="K957" i="4" s="1"/>
  <c r="P957" i="4" s="1"/>
  <c r="O990" i="4"/>
  <c r="K990" i="4" s="1"/>
  <c r="P990" i="4" s="1"/>
  <c r="O999" i="4"/>
  <c r="K999" i="4" s="1"/>
  <c r="P999" i="4" s="1"/>
  <c r="O1021" i="4"/>
  <c r="K1021" i="4" s="1"/>
  <c r="P1021" i="4" s="1"/>
  <c r="O783" i="4"/>
  <c r="K783" i="4" s="1"/>
  <c r="P783" i="4" s="1"/>
  <c r="O825" i="4"/>
  <c r="K825" i="4" s="1"/>
  <c r="P825" i="4" s="1"/>
  <c r="O844" i="4"/>
  <c r="K844" i="4" s="1"/>
  <c r="P844" i="4" s="1"/>
  <c r="O892" i="4"/>
  <c r="K892" i="4" s="1"/>
  <c r="P892" i="4" s="1"/>
  <c r="O902" i="4"/>
  <c r="K902" i="4" s="1"/>
  <c r="P902" i="4" s="1"/>
  <c r="O989" i="4"/>
  <c r="K989" i="4" s="1"/>
  <c r="P989" i="4" s="1"/>
  <c r="O993" i="4"/>
  <c r="K993" i="4" s="1"/>
  <c r="P993" i="4" s="1"/>
  <c r="O1017" i="4"/>
  <c r="K1017" i="4" s="1"/>
  <c r="P1017" i="4" s="1"/>
  <c r="O1025" i="4"/>
  <c r="K1025" i="4" s="1"/>
  <c r="P1025" i="4" s="1"/>
  <c r="O831" i="4"/>
  <c r="K831" i="4" s="1"/>
  <c r="P831" i="4" s="1"/>
  <c r="O778" i="4"/>
  <c r="O814" i="4"/>
  <c r="K814" i="4" s="1"/>
  <c r="P814" i="4" s="1"/>
  <c r="O818" i="4"/>
  <c r="K818" i="4" s="1"/>
  <c r="P818" i="4" s="1"/>
  <c r="O856" i="4"/>
  <c r="K856" i="4" s="1"/>
  <c r="P856" i="4" s="1"/>
  <c r="O888" i="4"/>
  <c r="K888" i="4" s="1"/>
  <c r="P888" i="4" s="1"/>
  <c r="O940" i="4"/>
  <c r="K940" i="4" s="1"/>
  <c r="P940" i="4" s="1"/>
  <c r="O979" i="4"/>
  <c r="K979" i="4" s="1"/>
  <c r="P979" i="4" s="1"/>
  <c r="O992" i="4"/>
  <c r="K992" i="4" s="1"/>
  <c r="P992" i="4" s="1"/>
  <c r="O1005" i="4"/>
  <c r="K1005" i="4" s="1"/>
  <c r="P1005" i="4" s="1"/>
  <c r="O1013" i="4"/>
  <c r="K1013" i="4" s="1"/>
  <c r="P1013" i="4" s="1"/>
  <c r="O1024" i="4"/>
  <c r="K1024" i="4" s="1"/>
  <c r="P1024" i="4" s="1"/>
  <c r="O954" i="4"/>
  <c r="K954" i="4" s="1"/>
  <c r="P954" i="4" s="1"/>
  <c r="O791" i="4"/>
  <c r="K791" i="4" s="1"/>
  <c r="P791" i="4" s="1"/>
  <c r="O1008" i="4"/>
  <c r="K1008" i="4" s="1"/>
  <c r="P1008" i="4" s="1"/>
  <c r="O952" i="4"/>
  <c r="K952" i="4" s="1"/>
  <c r="P952" i="4" s="1"/>
  <c r="O930" i="4"/>
  <c r="K930" i="4" s="1"/>
  <c r="P930" i="4" s="1"/>
  <c r="O928" i="4"/>
  <c r="K928" i="4" s="1"/>
  <c r="P928" i="4" s="1"/>
  <c r="O927" i="4"/>
  <c r="K927" i="4" s="1"/>
  <c r="P927" i="4" s="1"/>
  <c r="O921" i="4"/>
  <c r="K921" i="4" s="1"/>
  <c r="P921" i="4" s="1"/>
  <c r="O909" i="4"/>
  <c r="K909" i="4" s="1"/>
  <c r="P909" i="4" s="1"/>
  <c r="O907" i="4"/>
  <c r="K907" i="4" s="1"/>
  <c r="P907" i="4" s="1"/>
  <c r="O899" i="4"/>
  <c r="K899" i="4" s="1"/>
  <c r="P899" i="4" s="1"/>
  <c r="O898" i="4"/>
  <c r="K898" i="4" s="1"/>
  <c r="P898" i="4" s="1"/>
  <c r="O897" i="4"/>
  <c r="K897" i="4" s="1"/>
  <c r="P897" i="4" s="1"/>
  <c r="O883" i="4"/>
  <c r="K883" i="4" s="1"/>
  <c r="P883" i="4" s="1"/>
  <c r="O875" i="4"/>
  <c r="K875" i="4" s="1"/>
  <c r="P875" i="4" s="1"/>
  <c r="O851" i="4"/>
  <c r="K851" i="4" s="1"/>
  <c r="P851" i="4" s="1"/>
  <c r="O846" i="4"/>
  <c r="K846" i="4" s="1"/>
  <c r="P846" i="4" s="1"/>
  <c r="O839" i="4"/>
  <c r="K839" i="4" s="1"/>
  <c r="P839" i="4" s="1"/>
  <c r="O836" i="4"/>
  <c r="K836" i="4" s="1"/>
  <c r="P836" i="4" s="1"/>
  <c r="O833" i="4"/>
  <c r="K833" i="4" s="1"/>
  <c r="P833" i="4" s="1"/>
  <c r="O829" i="4"/>
  <c r="K829" i="4" s="1"/>
  <c r="P829" i="4" s="1"/>
  <c r="O817" i="4"/>
  <c r="K817" i="4" s="1"/>
  <c r="P817" i="4" s="1"/>
  <c r="O813" i="4"/>
  <c r="K813" i="4" s="1"/>
  <c r="P813" i="4" s="1"/>
  <c r="O805" i="4"/>
  <c r="K805" i="4" s="1"/>
  <c r="P805" i="4" s="1"/>
  <c r="O799" i="4"/>
  <c r="K799" i="4" s="1"/>
  <c r="P799" i="4" s="1"/>
  <c r="O794" i="4"/>
  <c r="K794" i="4" s="1"/>
  <c r="P794" i="4" s="1"/>
  <c r="O793" i="4"/>
  <c r="K793" i="4" s="1"/>
  <c r="P793" i="4" s="1"/>
  <c r="O792" i="4"/>
  <c r="K792" i="4" s="1"/>
  <c r="P792" i="4" s="1"/>
  <c r="O790" i="4"/>
  <c r="K790" i="4" s="1"/>
  <c r="P790" i="4" s="1"/>
  <c r="O787" i="4"/>
  <c r="K787" i="4" s="1"/>
  <c r="P787" i="4" s="1"/>
  <c r="O785" i="4"/>
  <c r="K785" i="4" s="1"/>
  <c r="P785" i="4" s="1"/>
  <c r="O667" i="4"/>
  <c r="K667" i="4" s="1"/>
  <c r="P667" i="4" s="1"/>
  <c r="O660" i="4"/>
  <c r="K660" i="4" s="1"/>
  <c r="P660" i="4" s="1"/>
  <c r="K778" i="4" l="1"/>
  <c r="O776" i="4"/>
  <c r="O661" i="4"/>
  <c r="K661" i="4" s="1"/>
  <c r="P661" i="4" s="1"/>
  <c r="O769" i="4"/>
  <c r="O764" i="4"/>
  <c r="K764" i="4" s="1"/>
  <c r="P764" i="4" s="1"/>
  <c r="O753" i="4"/>
  <c r="K753" i="4" s="1"/>
  <c r="P753" i="4" s="1"/>
  <c r="O715" i="4"/>
  <c r="K715" i="4" s="1"/>
  <c r="P715" i="4" s="1"/>
  <c r="O695" i="4"/>
  <c r="K695" i="4" s="1"/>
  <c r="P695" i="4" s="1"/>
  <c r="O758" i="4"/>
  <c r="K758" i="4" s="1"/>
  <c r="P758" i="4" s="1"/>
  <c r="O759" i="4"/>
  <c r="K759" i="4" s="1"/>
  <c r="P759" i="4" s="1"/>
  <c r="O727" i="4"/>
  <c r="K727" i="4" s="1"/>
  <c r="P727" i="4" s="1"/>
  <c r="O721" i="4"/>
  <c r="K721" i="4" s="1"/>
  <c r="P721" i="4" s="1"/>
  <c r="O718" i="4"/>
  <c r="K718" i="4" s="1"/>
  <c r="P718" i="4" s="1"/>
  <c r="O717" i="4"/>
  <c r="K717" i="4" s="1"/>
  <c r="P717" i="4" s="1"/>
  <c r="O703" i="4"/>
  <c r="K703" i="4" s="1"/>
  <c r="P703" i="4" s="1"/>
  <c r="O702" i="4"/>
  <c r="K702" i="4" s="1"/>
  <c r="P702" i="4" s="1"/>
  <c r="O690" i="4"/>
  <c r="K690" i="4" s="1"/>
  <c r="P690" i="4" s="1"/>
  <c r="O682" i="4"/>
  <c r="K682" i="4" s="1"/>
  <c r="P682" i="4" s="1"/>
  <c r="O674" i="4"/>
  <c r="K674" i="4" s="1"/>
  <c r="P674" i="4" s="1"/>
  <c r="O670" i="4"/>
  <c r="K670" i="4" s="1"/>
  <c r="P670" i="4" s="1"/>
  <c r="O668" i="4"/>
  <c r="K668" i="4" s="1"/>
  <c r="P668" i="4" s="1"/>
  <c r="O716" i="4"/>
  <c r="K716" i="4" s="1"/>
  <c r="P716" i="4" s="1"/>
  <c r="O740" i="4"/>
  <c r="K740" i="4" s="1"/>
  <c r="P740" i="4" s="1"/>
  <c r="K769" i="4" l="1"/>
  <c r="O768" i="4"/>
  <c r="P778" i="4"/>
  <c r="K776" i="4"/>
  <c r="P776" i="4" s="1"/>
  <c r="O746" i="4"/>
  <c r="K746" i="4" s="1"/>
  <c r="P746" i="4" s="1"/>
  <c r="O736" i="4"/>
  <c r="O733" i="4"/>
  <c r="K733" i="4" s="1"/>
  <c r="P733" i="4" s="1"/>
  <c r="O749" i="4"/>
  <c r="O729" i="4"/>
  <c r="K729" i="4" s="1"/>
  <c r="P729" i="4" s="1"/>
  <c r="O739" i="4"/>
  <c r="K739" i="4" s="1"/>
  <c r="P739" i="4" s="1"/>
  <c r="O726" i="4"/>
  <c r="K726" i="4" s="1"/>
  <c r="P726" i="4" s="1"/>
  <c r="O745" i="4"/>
  <c r="K745" i="4" s="1"/>
  <c r="P745" i="4" s="1"/>
  <c r="O707" i="4"/>
  <c r="K707" i="4" s="1"/>
  <c r="P707" i="4" s="1"/>
  <c r="K736" i="4" l="1"/>
  <c r="K749" i="4"/>
  <c r="K768" i="4"/>
  <c r="P768" i="4" s="1"/>
  <c r="P769" i="4"/>
  <c r="O728" i="4"/>
  <c r="K728" i="4" s="1"/>
  <c r="P728" i="4" s="1"/>
  <c r="O659" i="4"/>
  <c r="K659" i="4" s="1"/>
  <c r="P659" i="4" s="1"/>
  <c r="O528" i="4"/>
  <c r="K528" i="4" s="1"/>
  <c r="P528" i="4" s="1"/>
  <c r="O673" i="4"/>
  <c r="K673" i="4" s="1"/>
  <c r="P673" i="4" s="1"/>
  <c r="O705" i="4"/>
  <c r="K705" i="4" s="1"/>
  <c r="P705" i="4" s="1"/>
  <c r="O704" i="4"/>
  <c r="K704" i="4" s="1"/>
  <c r="P704" i="4" s="1"/>
  <c r="O720" i="4"/>
  <c r="K720" i="4" s="1"/>
  <c r="P720" i="4" s="1"/>
  <c r="O706" i="4"/>
  <c r="K706" i="4" s="1"/>
  <c r="P706" i="4" s="1"/>
  <c r="O724" i="4"/>
  <c r="O710" i="4"/>
  <c r="K710" i="4" s="1"/>
  <c r="P710" i="4" s="1"/>
  <c r="O713" i="4"/>
  <c r="K713" i="4" s="1"/>
  <c r="P713" i="4" s="1"/>
  <c r="O700" i="4"/>
  <c r="K700" i="4" s="1"/>
  <c r="P700" i="4" s="1"/>
  <c r="O699" i="4"/>
  <c r="K699" i="4" s="1"/>
  <c r="P699" i="4" s="1"/>
  <c r="O698" i="4"/>
  <c r="K698" i="4" s="1"/>
  <c r="P698" i="4" s="1"/>
  <c r="O693" i="4"/>
  <c r="K693" i="4" s="1"/>
  <c r="P693" i="4" s="1"/>
  <c r="O686" i="4"/>
  <c r="K686" i="4" s="1"/>
  <c r="P686" i="4" s="1"/>
  <c r="O685" i="4"/>
  <c r="K685" i="4" s="1"/>
  <c r="P685" i="4" s="1"/>
  <c r="O677" i="4"/>
  <c r="K677" i="4" s="1"/>
  <c r="P677" i="4" s="1"/>
  <c r="O676" i="4"/>
  <c r="K676" i="4" s="1"/>
  <c r="P676" i="4" s="1"/>
  <c r="O669" i="4"/>
  <c r="K669" i="4" s="1"/>
  <c r="P669" i="4" s="1"/>
  <c r="O663" i="4"/>
  <c r="K663" i="4" s="1"/>
  <c r="P663" i="4" s="1"/>
  <c r="O750" i="4"/>
  <c r="K750" i="4" s="1"/>
  <c r="P750" i="4" s="1"/>
  <c r="O725" i="4"/>
  <c r="K725" i="4" s="1"/>
  <c r="P725" i="4" s="1"/>
  <c r="P736" i="4" l="1"/>
  <c r="O748" i="4"/>
  <c r="K724" i="4"/>
  <c r="O723" i="4"/>
  <c r="P749" i="4"/>
  <c r="K748" i="4"/>
  <c r="P748" i="4" s="1"/>
  <c r="O656" i="4"/>
  <c r="O738" i="4"/>
  <c r="O735" i="4" s="1"/>
  <c r="O732" i="4"/>
  <c r="O744" i="4"/>
  <c r="O696" i="4"/>
  <c r="K696" i="4" s="1"/>
  <c r="P696" i="4" s="1"/>
  <c r="O691" i="4"/>
  <c r="K691" i="4" s="1"/>
  <c r="P691" i="4" s="1"/>
  <c r="O684" i="4"/>
  <c r="K684" i="4" s="1"/>
  <c r="P684" i="4" s="1"/>
  <c r="O675" i="4"/>
  <c r="K675" i="4" s="1"/>
  <c r="P675" i="4" s="1"/>
  <c r="O671" i="4"/>
  <c r="K671" i="4" s="1"/>
  <c r="P671" i="4" s="1"/>
  <c r="O678" i="4"/>
  <c r="K678" i="4" s="1"/>
  <c r="P678" i="4" s="1"/>
  <c r="O683" i="4"/>
  <c r="K683" i="4" s="1"/>
  <c r="P683" i="4" s="1"/>
  <c r="O694" i="4"/>
  <c r="K694" i="4" s="1"/>
  <c r="P694" i="4" s="1"/>
  <c r="O709" i="4"/>
  <c r="K709" i="4" s="1"/>
  <c r="P709" i="4" s="1"/>
  <c r="O697" i="4"/>
  <c r="K697" i="4" s="1"/>
  <c r="P697" i="4" s="1"/>
  <c r="O681" i="4"/>
  <c r="K681" i="4" s="1"/>
  <c r="P681" i="4" s="1"/>
  <c r="O708" i="4"/>
  <c r="K708" i="4" s="1"/>
  <c r="P708" i="4" s="1"/>
  <c r="O680" i="4"/>
  <c r="K680" i="4" s="1"/>
  <c r="P680" i="4" s="1"/>
  <c r="O689" i="4"/>
  <c r="K689" i="4" s="1"/>
  <c r="P689" i="4" s="1"/>
  <c r="O719" i="4"/>
  <c r="K719" i="4" s="1"/>
  <c r="P719" i="4" s="1"/>
  <c r="O679" i="4"/>
  <c r="K679" i="4" s="1"/>
  <c r="P679" i="4" s="1"/>
  <c r="O714" i="4"/>
  <c r="K714" i="4" s="1"/>
  <c r="P714" i="4" s="1"/>
  <c r="O672" i="4"/>
  <c r="K672" i="4" s="1"/>
  <c r="P672" i="4" s="1"/>
  <c r="O743" i="4" l="1"/>
  <c r="K744" i="4"/>
  <c r="K738" i="4"/>
  <c r="K735" i="4" s="1"/>
  <c r="K732" i="4"/>
  <c r="O731" i="4"/>
  <c r="O756" i="4"/>
  <c r="K656" i="4"/>
  <c r="K723" i="4"/>
  <c r="P723" i="4" s="1"/>
  <c r="P724" i="4"/>
  <c r="O664" i="4"/>
  <c r="K664" i="4" s="1"/>
  <c r="P664" i="4" s="1"/>
  <c r="K652" i="4" l="1"/>
  <c r="P652" i="4" s="1"/>
  <c r="O652" i="4"/>
  <c r="P738" i="4"/>
  <c r="P735" i="4"/>
  <c r="K756" i="4"/>
  <c r="O755" i="4"/>
  <c r="K743" i="4"/>
  <c r="P743" i="4" s="1"/>
  <c r="P744" i="4"/>
  <c r="P656" i="4"/>
  <c r="K731" i="4"/>
  <c r="P731" i="4" s="1"/>
  <c r="P732" i="4"/>
  <c r="O622" i="4"/>
  <c r="K622" i="4" s="1"/>
  <c r="P622" i="4" s="1"/>
  <c r="O635" i="4"/>
  <c r="K635" i="4" s="1"/>
  <c r="P635" i="4" s="1"/>
  <c r="O610" i="4"/>
  <c r="K610" i="4" s="1"/>
  <c r="P610" i="4" s="1"/>
  <c r="O647" i="4"/>
  <c r="K647" i="4" s="1"/>
  <c r="P647" i="4" s="1"/>
  <c r="O646" i="4"/>
  <c r="K646" i="4" s="1"/>
  <c r="P646" i="4" s="1"/>
  <c r="O619" i="4"/>
  <c r="K619" i="4" s="1"/>
  <c r="P619" i="4" s="1"/>
  <c r="O649" i="4"/>
  <c r="K649" i="4" s="1"/>
  <c r="P649" i="4" s="1"/>
  <c r="O634" i="4"/>
  <c r="K634" i="4" s="1"/>
  <c r="P634" i="4" s="1"/>
  <c r="O633" i="4"/>
  <c r="K633" i="4" s="1"/>
  <c r="P633" i="4" s="1"/>
  <c r="O623" i="4"/>
  <c r="K623" i="4" s="1"/>
  <c r="P623" i="4" s="1"/>
  <c r="O621" i="4"/>
  <c r="K621" i="4" s="1"/>
  <c r="P621" i="4" s="1"/>
  <c r="O620" i="4"/>
  <c r="K620" i="4" s="1"/>
  <c r="P620" i="4" s="1"/>
  <c r="K755" i="4" l="1"/>
  <c r="P755" i="4" s="1"/>
  <c r="P756" i="4"/>
  <c r="O648" i="4"/>
  <c r="K648" i="4" s="1"/>
  <c r="P648" i="4" s="1"/>
  <c r="O645" i="4"/>
  <c r="K645" i="4" s="1"/>
  <c r="P645" i="4" s="1"/>
  <c r="O613" i="4"/>
  <c r="K613" i="4" s="1"/>
  <c r="P613" i="4" s="1"/>
  <c r="O632" i="4"/>
  <c r="O606" i="4"/>
  <c r="O608" i="4"/>
  <c r="K608" i="4" s="1"/>
  <c r="P608" i="4" s="1"/>
  <c r="O629" i="4"/>
  <c r="K629" i="4" s="1"/>
  <c r="P629" i="4" s="1"/>
  <c r="O615" i="4"/>
  <c r="K615" i="4" s="1"/>
  <c r="P615" i="4" s="1"/>
  <c r="O640" i="4"/>
  <c r="K640" i="4" s="1"/>
  <c r="P640" i="4" s="1"/>
  <c r="O624" i="4"/>
  <c r="K624" i="4" s="1"/>
  <c r="P624" i="4" s="1"/>
  <c r="O609" i="4"/>
  <c r="K609" i="4" s="1"/>
  <c r="P609" i="4" s="1"/>
  <c r="K606" i="4" l="1"/>
  <c r="O631" i="4"/>
  <c r="K632" i="4"/>
  <c r="O607" i="4"/>
  <c r="K607" i="4" s="1"/>
  <c r="P607" i="4" s="1"/>
  <c r="O644" i="4"/>
  <c r="O595" i="4"/>
  <c r="K595" i="4" s="1"/>
  <c r="P595" i="4" s="1"/>
  <c r="O601" i="4"/>
  <c r="K601" i="4" s="1"/>
  <c r="P601" i="4" s="1"/>
  <c r="O638" i="4"/>
  <c r="O628" i="4"/>
  <c r="O588" i="4"/>
  <c r="K628" i="4" l="1"/>
  <c r="O626" i="4"/>
  <c r="O603" i="4"/>
  <c r="K588" i="4"/>
  <c r="O587" i="4"/>
  <c r="K631" i="4"/>
  <c r="P631" i="4" s="1"/>
  <c r="P632" i="4"/>
  <c r="K638" i="4"/>
  <c r="O637" i="4"/>
  <c r="K644" i="4"/>
  <c r="O642" i="4"/>
  <c r="P606" i="4"/>
  <c r="K603" i="4"/>
  <c r="P603" i="4" s="1"/>
  <c r="O600" i="4"/>
  <c r="K600" i="4" s="1"/>
  <c r="P600" i="4" s="1"/>
  <c r="O594" i="4"/>
  <c r="O578" i="4"/>
  <c r="K578" i="4" s="1"/>
  <c r="P578" i="4" s="1"/>
  <c r="O577" i="4"/>
  <c r="K577" i="4" s="1"/>
  <c r="P577" i="4" s="1"/>
  <c r="P638" i="4" l="1"/>
  <c r="K637" i="4"/>
  <c r="P637" i="4" s="1"/>
  <c r="K587" i="4"/>
  <c r="P587" i="4" s="1"/>
  <c r="P588" i="4"/>
  <c r="K594" i="4"/>
  <c r="O593" i="4"/>
  <c r="P644" i="4"/>
  <c r="K642" i="4"/>
  <c r="P642" i="4" s="1"/>
  <c r="P628" i="4"/>
  <c r="K626" i="4"/>
  <c r="P626" i="4" s="1"/>
  <c r="O574" i="4"/>
  <c r="K574" i="4" s="1"/>
  <c r="P574" i="4" s="1"/>
  <c r="K593" i="4" l="1"/>
  <c r="P593" i="4" s="1"/>
  <c r="P594" i="4"/>
  <c r="O572" i="4"/>
  <c r="O599" i="4"/>
  <c r="K599" i="4" s="1"/>
  <c r="P599" i="4" s="1"/>
  <c r="K572" i="4" l="1"/>
  <c r="O598" i="4"/>
  <c r="O597" i="4" l="1"/>
  <c r="K598" i="4"/>
  <c r="P572" i="4"/>
  <c r="O591" i="4"/>
  <c r="K591" i="4" l="1"/>
  <c r="O590" i="4"/>
  <c r="P598" i="4"/>
  <c r="K597" i="4"/>
  <c r="P597" i="4" s="1"/>
  <c r="O584" i="4"/>
  <c r="K584" i="4" s="1"/>
  <c r="P584" i="4" s="1"/>
  <c r="O585" i="4"/>
  <c r="K585" i="4" s="1"/>
  <c r="P585" i="4" s="1"/>
  <c r="O581" i="4"/>
  <c r="K581" i="4" s="1"/>
  <c r="P581" i="4" s="1"/>
  <c r="K590" i="4" l="1"/>
  <c r="P590" i="4" s="1"/>
  <c r="P591" i="4"/>
  <c r="O580" i="4"/>
  <c r="K580" i="4" s="1"/>
  <c r="P580" i="4" s="1"/>
  <c r="O576" i="4"/>
  <c r="K576" i="4" s="1"/>
  <c r="P576" i="4" s="1"/>
  <c r="O582" i="4"/>
  <c r="K582" i="4" s="1"/>
  <c r="P582" i="4" s="1"/>
  <c r="O573" i="4" l="1"/>
  <c r="K573" i="4" l="1"/>
  <c r="O571" i="4"/>
  <c r="O563" i="4"/>
  <c r="K563" i="4" s="1"/>
  <c r="P563" i="4" s="1"/>
  <c r="O568" i="4"/>
  <c r="K568" i="4" s="1"/>
  <c r="P568" i="4" s="1"/>
  <c r="O562" i="4"/>
  <c r="O566" i="4"/>
  <c r="K566" i="4" s="1"/>
  <c r="P566" i="4" s="1"/>
  <c r="O565" i="4"/>
  <c r="K565" i="4" s="1"/>
  <c r="P565" i="4" s="1"/>
  <c r="O564" i="4"/>
  <c r="K564" i="4" s="1"/>
  <c r="P564" i="4" s="1"/>
  <c r="K562" i="4" l="1"/>
  <c r="P573" i="4"/>
  <c r="K571" i="4"/>
  <c r="P571" i="4" s="1"/>
  <c r="O567" i="4"/>
  <c r="K567" i="4" s="1"/>
  <c r="P567" i="4" s="1"/>
  <c r="O569" i="4"/>
  <c r="K569" i="4" s="1"/>
  <c r="P569" i="4" s="1"/>
  <c r="O557" i="4"/>
  <c r="O561" i="4" l="1"/>
  <c r="K557" i="4"/>
  <c r="P562" i="4"/>
  <c r="K561" i="4"/>
  <c r="P561" i="4" s="1"/>
  <c r="O558" i="4"/>
  <c r="K558" i="4" s="1"/>
  <c r="P558" i="4" s="1"/>
  <c r="O537" i="4"/>
  <c r="K537" i="4" s="1"/>
  <c r="P537" i="4" s="1"/>
  <c r="P557" i="4" l="1"/>
  <c r="O517" i="4"/>
  <c r="K517" i="4" s="1"/>
  <c r="P517" i="4" s="1"/>
  <c r="O559" i="4"/>
  <c r="K559" i="4" s="1"/>
  <c r="P559" i="4" s="1"/>
  <c r="O522" i="4"/>
  <c r="K522" i="4" s="1"/>
  <c r="P522" i="4" s="1"/>
  <c r="O509" i="4"/>
  <c r="K509" i="4" s="1"/>
  <c r="P509" i="4" s="1"/>
  <c r="O510" i="4"/>
  <c r="K510" i="4" s="1"/>
  <c r="P510" i="4" s="1"/>
  <c r="O512" i="4"/>
  <c r="K512" i="4" s="1"/>
  <c r="P512" i="4" s="1"/>
  <c r="O514" i="4"/>
  <c r="K514" i="4" s="1"/>
  <c r="P514" i="4" s="1"/>
  <c r="O501" i="4"/>
  <c r="K501" i="4" s="1"/>
  <c r="P501" i="4" s="1"/>
  <c r="O523" i="4"/>
  <c r="K523" i="4" s="1"/>
  <c r="P523" i="4" s="1"/>
  <c r="O545" i="4"/>
  <c r="K545" i="4" s="1"/>
  <c r="P545" i="4" s="1"/>
  <c r="O526" i="4"/>
  <c r="K526" i="4" s="1"/>
  <c r="P526" i="4" s="1"/>
  <c r="O535" i="4"/>
  <c r="K535" i="4" s="1"/>
  <c r="P535" i="4" s="1"/>
  <c r="O536" i="4"/>
  <c r="K536" i="4" s="1"/>
  <c r="P536" i="4" s="1"/>
  <c r="O524" i="4"/>
  <c r="K524" i="4" s="1"/>
  <c r="P524" i="4" s="1"/>
  <c r="O540" i="4"/>
  <c r="K540" i="4" s="1"/>
  <c r="P540" i="4" s="1"/>
  <c r="O508" i="4"/>
  <c r="K508" i="4" s="1"/>
  <c r="P508" i="4" s="1"/>
  <c r="O533" i="4"/>
  <c r="K533" i="4" s="1"/>
  <c r="P533" i="4" s="1"/>
  <c r="O553" i="4"/>
  <c r="K553" i="4" s="1"/>
  <c r="P553" i="4" s="1"/>
  <c r="O543" i="4"/>
  <c r="K543" i="4" s="1"/>
  <c r="P543" i="4" s="1"/>
  <c r="O503" i="4"/>
  <c r="K503" i="4" s="1"/>
  <c r="P503" i="4" s="1"/>
  <c r="O511" i="4"/>
  <c r="K511" i="4" s="1"/>
  <c r="P511" i="4" s="1"/>
  <c r="O552" i="4"/>
  <c r="K552" i="4" s="1"/>
  <c r="P552" i="4" s="1"/>
  <c r="O538" i="4"/>
  <c r="K538" i="4" s="1"/>
  <c r="P538" i="4" s="1"/>
  <c r="O541" i="4"/>
  <c r="K541" i="4" s="1"/>
  <c r="P541" i="4" s="1"/>
  <c r="O539" i="4"/>
  <c r="K539" i="4" s="1"/>
  <c r="P539" i="4" s="1"/>
  <c r="O544" i="4"/>
  <c r="K544" i="4" s="1"/>
  <c r="P544" i="4" s="1"/>
  <c r="O513" i="4"/>
  <c r="K513" i="4" s="1"/>
  <c r="P513" i="4" s="1"/>
  <c r="O515" i="4"/>
  <c r="K515" i="4" s="1"/>
  <c r="P515" i="4" s="1"/>
  <c r="O547" i="4"/>
  <c r="K547" i="4" s="1"/>
  <c r="P547" i="4" s="1"/>
  <c r="O549" i="4"/>
  <c r="K549" i="4" s="1"/>
  <c r="P549" i="4" s="1"/>
  <c r="O554" i="4"/>
  <c r="K554" i="4" s="1"/>
  <c r="P554" i="4" s="1"/>
  <c r="O519" i="4"/>
  <c r="K519" i="4" s="1"/>
  <c r="P519" i="4" s="1"/>
  <c r="O525" i="4"/>
  <c r="K525" i="4" s="1"/>
  <c r="P525" i="4" s="1"/>
  <c r="O542" i="4"/>
  <c r="K542" i="4" s="1"/>
  <c r="P542" i="4" s="1"/>
  <c r="O499" i="4"/>
  <c r="K499" i="4" s="1"/>
  <c r="P499" i="4" s="1"/>
  <c r="O521" i="4"/>
  <c r="K521" i="4" s="1"/>
  <c r="P521" i="4" s="1"/>
  <c r="O527" i="4"/>
  <c r="K527" i="4" s="1"/>
  <c r="P527" i="4" s="1"/>
  <c r="O516" i="4"/>
  <c r="K516" i="4" s="1"/>
  <c r="P516" i="4" s="1"/>
  <c r="O502" i="4"/>
  <c r="K502" i="4" s="1"/>
  <c r="P502" i="4" s="1"/>
  <c r="O494" i="4"/>
  <c r="K494" i="4" s="1"/>
  <c r="P494" i="4" s="1"/>
  <c r="O493" i="4"/>
  <c r="K493" i="4" s="1"/>
  <c r="P493" i="4" s="1"/>
  <c r="K556" i="4" l="1"/>
  <c r="P556" i="4" s="1"/>
  <c r="O556" i="4"/>
  <c r="O488" i="4"/>
  <c r="K488" i="4" s="1"/>
  <c r="P488" i="4" s="1"/>
  <c r="O500" i="4"/>
  <c r="K500" i="4" s="1"/>
  <c r="P500" i="4" s="1"/>
  <c r="O506" i="4"/>
  <c r="K506" i="4" s="1"/>
  <c r="P506" i="4" s="1"/>
  <c r="O492" i="4"/>
  <c r="K492" i="4" s="1"/>
  <c r="P492" i="4" s="1"/>
  <c r="O496" i="4"/>
  <c r="K496" i="4" s="1"/>
  <c r="P496" i="4" s="1"/>
  <c r="O497" i="4"/>
  <c r="K497" i="4" s="1"/>
  <c r="P497" i="4" s="1"/>
  <c r="O504" i="4"/>
  <c r="K504" i="4" s="1"/>
  <c r="P504" i="4" s="1"/>
  <c r="O507" i="4"/>
  <c r="K507" i="4" s="1"/>
  <c r="P507" i="4" s="1"/>
  <c r="O518" i="4"/>
  <c r="K518" i="4" s="1"/>
  <c r="P518" i="4" s="1"/>
  <c r="O530" i="4"/>
  <c r="K530" i="4" s="1"/>
  <c r="P530" i="4" s="1"/>
  <c r="O505" i="4"/>
  <c r="K505" i="4" s="1"/>
  <c r="P505" i="4" s="1"/>
  <c r="O498" i="4"/>
  <c r="K498" i="4" s="1"/>
  <c r="P498" i="4" s="1"/>
  <c r="O489" i="4" l="1"/>
  <c r="K489" i="4" s="1"/>
  <c r="P489" i="4" s="1"/>
  <c r="O487" i="4"/>
  <c r="K487" i="4" l="1"/>
  <c r="O486" i="4"/>
  <c r="O462" i="4"/>
  <c r="K462" i="4" s="1"/>
  <c r="P462" i="4" s="1"/>
  <c r="O451" i="4"/>
  <c r="K451" i="4" s="1"/>
  <c r="P451" i="4" s="1"/>
  <c r="P487" i="4" l="1"/>
  <c r="K486" i="4"/>
  <c r="P486" i="4" s="1"/>
  <c r="O461" i="4"/>
  <c r="K461" i="4" s="1"/>
  <c r="P461" i="4" s="1"/>
  <c r="O475" i="4"/>
  <c r="K475" i="4" s="1"/>
  <c r="P475" i="4" s="1"/>
  <c r="O479" i="4"/>
  <c r="K479" i="4" s="1"/>
  <c r="P479" i="4" s="1"/>
  <c r="O445" i="4"/>
  <c r="K445" i="4" s="1"/>
  <c r="P445" i="4" s="1"/>
  <c r="O444" i="4"/>
  <c r="K444" i="4" s="1"/>
  <c r="P444" i="4" s="1"/>
  <c r="O448" i="4"/>
  <c r="K448" i="4" s="1"/>
  <c r="P448" i="4" s="1"/>
  <c r="O478" i="4" l="1"/>
  <c r="O474" i="4"/>
  <c r="K474" i="4" s="1"/>
  <c r="P474" i="4" s="1"/>
  <c r="O467" i="4"/>
  <c r="K467" i="4" s="1"/>
  <c r="P467" i="4" s="1"/>
  <c r="O460" i="4"/>
  <c r="K460" i="4" s="1"/>
  <c r="P460" i="4" s="1"/>
  <c r="O441" i="4"/>
  <c r="K441" i="4" s="1"/>
  <c r="P441" i="4" s="1"/>
  <c r="K478" i="4" l="1"/>
  <c r="O438" i="4"/>
  <c r="O473" i="4"/>
  <c r="K473" i="4" s="1"/>
  <c r="P473" i="4" s="1"/>
  <c r="O450" i="4"/>
  <c r="K450" i="4" s="1"/>
  <c r="P450" i="4" s="1"/>
  <c r="O471" i="4"/>
  <c r="K471" i="4" s="1"/>
  <c r="P471" i="4" s="1"/>
  <c r="O447" i="4"/>
  <c r="K447" i="4" s="1"/>
  <c r="P447" i="4" s="1"/>
  <c r="O446" i="4"/>
  <c r="K446" i="4" s="1"/>
  <c r="P446" i="4" s="1"/>
  <c r="O443" i="4"/>
  <c r="K443" i="4" s="1"/>
  <c r="P443" i="4" s="1"/>
  <c r="O482" i="4"/>
  <c r="K482" i="4" s="1"/>
  <c r="P482" i="4" s="1"/>
  <c r="O481" i="4"/>
  <c r="K481" i="4" s="1"/>
  <c r="P481" i="4" s="1"/>
  <c r="K438" i="4" l="1"/>
  <c r="P478" i="4"/>
  <c r="O483" i="4"/>
  <c r="K483" i="4" s="1"/>
  <c r="P483" i="4" s="1"/>
  <c r="O449" i="4"/>
  <c r="K449" i="4" s="1"/>
  <c r="P449" i="4" s="1"/>
  <c r="O472" i="4"/>
  <c r="K472" i="4" s="1"/>
  <c r="P472" i="4" s="1"/>
  <c r="O470" i="4"/>
  <c r="O480" i="4"/>
  <c r="O442" i="4"/>
  <c r="K442" i="4" s="1"/>
  <c r="P442" i="4" s="1"/>
  <c r="O440" i="4"/>
  <c r="K440" i="4" s="1"/>
  <c r="P440" i="4" s="1"/>
  <c r="O439" i="4"/>
  <c r="K439" i="4" s="1"/>
  <c r="P439" i="4" s="1"/>
  <c r="K470" i="4" l="1"/>
  <c r="O469" i="4"/>
  <c r="O437" i="4"/>
  <c r="K480" i="4"/>
  <c r="K465" i="4"/>
  <c r="O464" i="4"/>
  <c r="P438" i="4"/>
  <c r="K437" i="4"/>
  <c r="P437" i="4" s="1"/>
  <c r="P480" i="4" l="1"/>
  <c r="K464" i="4"/>
  <c r="P464" i="4" s="1"/>
  <c r="P465" i="4"/>
  <c r="K469" i="4"/>
  <c r="P469" i="4" s="1"/>
  <c r="P470" i="4"/>
  <c r="O454" i="4"/>
  <c r="O459" i="4"/>
  <c r="K459" i="4" s="1"/>
  <c r="P459" i="4" s="1"/>
  <c r="O458" i="4"/>
  <c r="K458" i="4" s="1"/>
  <c r="P458" i="4" s="1"/>
  <c r="O456" i="4"/>
  <c r="K456" i="4" s="1"/>
  <c r="P456" i="4" s="1"/>
  <c r="O455" i="4"/>
  <c r="K455" i="4" s="1"/>
  <c r="P455" i="4" s="1"/>
  <c r="K454" i="4" l="1"/>
  <c r="O484" i="4"/>
  <c r="O457" i="4"/>
  <c r="K457" i="4" s="1"/>
  <c r="P457" i="4" s="1"/>
  <c r="O430" i="4"/>
  <c r="K430" i="4" s="1"/>
  <c r="P430" i="4" s="1"/>
  <c r="O429" i="4"/>
  <c r="K429" i="4" s="1"/>
  <c r="P429" i="4" s="1"/>
  <c r="K484" i="4" l="1"/>
  <c r="O477" i="4"/>
  <c r="O453" i="4"/>
  <c r="P454" i="4"/>
  <c r="K453" i="4"/>
  <c r="P453" i="4" s="1"/>
  <c r="O425" i="4"/>
  <c r="K425" i="4" s="1"/>
  <c r="P425" i="4" s="1"/>
  <c r="O423" i="4"/>
  <c r="K423" i="4" s="1"/>
  <c r="P423" i="4" s="1"/>
  <c r="O431" i="4"/>
  <c r="K431" i="4" s="1"/>
  <c r="P431" i="4" s="1"/>
  <c r="O435" i="4"/>
  <c r="K435" i="4" s="1"/>
  <c r="P435" i="4" s="1"/>
  <c r="O432" i="4"/>
  <c r="K432" i="4" s="1"/>
  <c r="P432" i="4" s="1"/>
  <c r="O433" i="4"/>
  <c r="K433" i="4" s="1"/>
  <c r="P433" i="4" s="1"/>
  <c r="O427" i="4"/>
  <c r="K427" i="4" s="1"/>
  <c r="P427" i="4" s="1"/>
  <c r="P484" i="4" l="1"/>
  <c r="K477" i="4"/>
  <c r="P477" i="4" s="1"/>
  <c r="O434" i="4"/>
  <c r="K434" i="4" s="1"/>
  <c r="P434" i="4" s="1"/>
  <c r="O424" i="4"/>
  <c r="K424" i="4" s="1"/>
  <c r="P424" i="4" s="1"/>
  <c r="O426" i="4"/>
  <c r="K426" i="4" s="1"/>
  <c r="P426" i="4" s="1"/>
  <c r="O428" i="4"/>
  <c r="K428" i="4" s="1"/>
  <c r="P428" i="4" s="1"/>
  <c r="O419" i="4" l="1"/>
  <c r="O411" i="4"/>
  <c r="K411" i="4" s="1"/>
  <c r="P411" i="4" s="1"/>
  <c r="O410" i="4"/>
  <c r="O188" i="4"/>
  <c r="K188" i="4" s="1"/>
  <c r="P188" i="4" s="1"/>
  <c r="O183" i="4"/>
  <c r="K183" i="4" s="1"/>
  <c r="P183" i="4" s="1"/>
  <c r="O182" i="4"/>
  <c r="K182" i="4" s="1"/>
  <c r="P182" i="4" s="1"/>
  <c r="O176" i="4"/>
  <c r="K176" i="4" s="1"/>
  <c r="P176" i="4" s="1"/>
  <c r="O172" i="4"/>
  <c r="K172" i="4" s="1"/>
  <c r="P172" i="4" s="1"/>
  <c r="O168" i="4"/>
  <c r="K168" i="4" s="1"/>
  <c r="P168" i="4" s="1"/>
  <c r="O167" i="4"/>
  <c r="K167" i="4" s="1"/>
  <c r="P167" i="4" s="1"/>
  <c r="O166" i="4"/>
  <c r="K166" i="4" s="1"/>
  <c r="P166" i="4" s="1"/>
  <c r="O165" i="4"/>
  <c r="K165" i="4" s="1"/>
  <c r="P165" i="4" s="1"/>
  <c r="O148" i="4"/>
  <c r="K148" i="4" s="1"/>
  <c r="P148" i="4" s="1"/>
  <c r="K145" i="4"/>
  <c r="P145" i="4" s="1"/>
  <c r="O144" i="4"/>
  <c r="O124" i="4"/>
  <c r="K124" i="4" l="1"/>
  <c r="P124" i="4"/>
  <c r="K410" i="4"/>
  <c r="O409" i="4"/>
  <c r="K144" i="4"/>
  <c r="P144" i="4" s="1"/>
  <c r="O135" i="4"/>
  <c r="K135" i="4" s="1"/>
  <c r="P135" i="4" s="1"/>
  <c r="K419" i="4"/>
  <c r="O418" i="4"/>
  <c r="O291" i="4"/>
  <c r="K291" i="4" s="1"/>
  <c r="P291" i="4" s="1"/>
  <c r="O123" i="4"/>
  <c r="O255" i="4"/>
  <c r="K255" i="4" l="1"/>
  <c r="P419" i="4"/>
  <c r="K418" i="4"/>
  <c r="P418" i="4" s="1"/>
  <c r="P410" i="4"/>
  <c r="K409" i="4"/>
  <c r="P409" i="4" s="1"/>
  <c r="O156" i="4"/>
  <c r="O122" i="4"/>
  <c r="P123" i="4"/>
  <c r="K123" i="4"/>
  <c r="K122" i="4" s="1"/>
  <c r="P122" i="4" s="1"/>
  <c r="O286" i="4"/>
  <c r="O262" i="4"/>
  <c r="K262" i="4" s="1"/>
  <c r="P262" i="4" s="1"/>
  <c r="O111" i="4"/>
  <c r="O73" i="4"/>
  <c r="K156" i="4" l="1"/>
  <c r="P156" i="4" s="1"/>
  <c r="K286" i="4"/>
  <c r="O264" i="4"/>
  <c r="O254" i="4"/>
  <c r="K111" i="4"/>
  <c r="P111" i="4"/>
  <c r="P73" i="4"/>
  <c r="K73" i="4"/>
  <c r="P255" i="4"/>
  <c r="K254" i="4"/>
  <c r="P254" i="4" s="1"/>
  <c r="O46" i="4"/>
  <c r="O50" i="4"/>
  <c r="O110" i="4"/>
  <c r="O82" i="4"/>
  <c r="O55" i="4"/>
  <c r="O120" i="4"/>
  <c r="P110" i="4" l="1"/>
  <c r="P109" i="4" s="1"/>
  <c r="K110" i="4"/>
  <c r="K109" i="4" s="1"/>
  <c r="O109" i="4"/>
  <c r="P55" i="4"/>
  <c r="K55" i="4"/>
  <c r="P50" i="4"/>
  <c r="K50" i="4"/>
  <c r="P286" i="4"/>
  <c r="K264" i="4"/>
  <c r="P264" i="4" s="1"/>
  <c r="P120" i="4"/>
  <c r="K120" i="4"/>
  <c r="K82" i="4"/>
  <c r="P82" i="4"/>
  <c r="P46" i="4"/>
  <c r="K46" i="4"/>
  <c r="O119" i="4"/>
  <c r="K119" i="4" l="1"/>
  <c r="K115" i="4" s="1"/>
  <c r="P115" i="4" s="1"/>
  <c r="P119" i="4"/>
  <c r="O115" i="4"/>
  <c r="S115" i="4" s="1"/>
  <c r="O47" i="4"/>
  <c r="O763" i="4"/>
  <c r="K763" i="4" s="1"/>
  <c r="P763" i="4" s="1"/>
  <c r="K47" i="4" l="1"/>
  <c r="K29" i="4" s="1"/>
  <c r="P29" i="4" s="1"/>
  <c r="P47" i="4"/>
  <c r="O29" i="4"/>
  <c r="O762" i="4" l="1"/>
  <c r="K762" i="4" l="1"/>
  <c r="O761" i="4"/>
  <c r="P762" i="4" l="1"/>
  <c r="K761" i="4"/>
  <c r="P761" i="4" s="1"/>
</calcChain>
</file>

<file path=xl/sharedStrings.xml><?xml version="1.0" encoding="utf-8"?>
<sst xmlns="http://schemas.openxmlformats.org/spreadsheetml/2006/main" count="6859" uniqueCount="2630">
  <si>
    <t>Раздел 1. Перечень многоквартирных домов, в отношении которых планируется проведение капитального ремонта общего имущества</t>
  </si>
  <si>
    <t>за счет средств Фонда содействия реформированию ЖКХ</t>
  </si>
  <si>
    <t xml:space="preserve">за счет средств областного бюджета </t>
  </si>
  <si>
    <t>2. Вяземское городское поселение Вяземского района Смоленской области</t>
  </si>
  <si>
    <t>Итого по Кармановскому сельскому поселению Гагаринского района Смоленской области</t>
  </si>
  <si>
    <t>Итого по Дорогобужскому городскому поселению Дорогобужского района Смоленской области</t>
  </si>
  <si>
    <t>Итого по Верхнеднепровскому городскому поселению Дорогобужского района Смоленской области</t>
  </si>
  <si>
    <t>за счет средств местного бюджета</t>
  </si>
  <si>
    <t>нежилых</t>
  </si>
  <si>
    <t>жилых</t>
  </si>
  <si>
    <t>№ п/п</t>
  </si>
  <si>
    <t>Год</t>
  </si>
  <si>
    <t>Материал стен</t>
  </si>
  <si>
    <t>Количество этажей</t>
  </si>
  <si>
    <t>Количество подъездов</t>
  </si>
  <si>
    <t>Стоимость капитального ремонта</t>
  </si>
  <si>
    <t>Плановая дата завершения работ</t>
  </si>
  <si>
    <t>ввода в эксплуатацию</t>
  </si>
  <si>
    <t>за счет средств собственников помещений в МКД</t>
  </si>
  <si>
    <t>руб.</t>
  </si>
  <si>
    <t>кирпич</t>
  </si>
  <si>
    <t>х</t>
  </si>
  <si>
    <t>панели</t>
  </si>
  <si>
    <t>Общая площадь МКД, всего</t>
  </si>
  <si>
    <t>всего</t>
  </si>
  <si>
    <t>Площадь помещений МКД</t>
  </si>
  <si>
    <t>в том числе</t>
  </si>
  <si>
    <t>завершения последнего капитального ремонта</t>
  </si>
  <si>
    <t>Предельная стоимость капитального ремонта 
1 кв. м общей площади помещений МКД</t>
  </si>
  <si>
    <t>Удельная стоимость капитального ремонта 
1 кв. м общей площади помещений МКД</t>
  </si>
  <si>
    <t>Итого по Смоленской области</t>
  </si>
  <si>
    <t xml:space="preserve">Адрес многоквартирного дома 
(далее - МКД)                                     </t>
  </si>
  <si>
    <t>кв. м</t>
  </si>
  <si>
    <t>руб./кв. м</t>
  </si>
  <si>
    <t>Г. Вязьма, ул. Кронштадтская, д. 1</t>
  </si>
  <si>
    <t>Г. Вязьма, ул. Парижской Коммуны, д. 8</t>
  </si>
  <si>
    <t>Итого по Гагаринскому городскому поселению Гагаринского района Смоленской области</t>
  </si>
  <si>
    <t>Итого по Духовщинскому городскому поселению Духовщинского района Смоленской области</t>
  </si>
  <si>
    <t>Итого по Ельнинскому городскому поселению Ельнинского района Смоленской области</t>
  </si>
  <si>
    <t>Итого по Кардымовскому городскому поселению Кардымовского района Смоленской области</t>
  </si>
  <si>
    <t>Итого по Краснинскому городскому поселению Краснинского района Смоленской области</t>
  </si>
  <si>
    <t>Итого по Гусинскому сельскому поселению Краснинского района Смоленской области</t>
  </si>
  <si>
    <t>Итого по Монастырщинскому городскому поселению Монастырщинского района Смоленской области</t>
  </si>
  <si>
    <t>Итого по Соболевскому сельскому поселению Монастырщинского района Смоленской области</t>
  </si>
  <si>
    <t>Итого по Высоковскому сельскому поселению Новодугинского района Смоленской области</t>
  </si>
  <si>
    <t>Итого по Стодолищенскому сельскому поселению Починковского района Смоленской области</t>
  </si>
  <si>
    <t>Итого по Остерскому сельскому поселению Рославльского района Смоленской области</t>
  </si>
  <si>
    <t>Итого по Рославльскому городскому поселению Рославльского района Смоленской области</t>
  </si>
  <si>
    <t>Итого по Екимовичскому сельскому поселению Рославльского района Смоленской области</t>
  </si>
  <si>
    <t>Итого по Чистиковскому сельскому поселению Руднянского района Смоленской области</t>
  </si>
  <si>
    <t>Итого по Сафоновскому городскому поселению Сафоновского района Смоленской области</t>
  </si>
  <si>
    <t>Итого по Беленинскому сельскому поселению Сафоновского района Смоленской области</t>
  </si>
  <si>
    <t>Итого по Вышегорскому сельскому поселению Сафоновского района Смоленской области</t>
  </si>
  <si>
    <t>Итого по Вадинскому сельскому поселению Сафоновского района Смоленской области</t>
  </si>
  <si>
    <t>Итого по Николо-Погореловскому сельскому поселению Сафоновского района Смоленской области</t>
  </si>
  <si>
    <t>Итого по городу Смоленску</t>
  </si>
  <si>
    <t>Итого по Катынскому сельскому поселению Смоленского района Смоленской области</t>
  </si>
  <si>
    <t>Итого по Стабенскому сельскому поселению Смоленского района Смоленской области</t>
  </si>
  <si>
    <t>Итого по Талашкинскому сельскому поселению Смоленского района Смоленской области</t>
  </si>
  <si>
    <t>Итого по Сычевскому городскому поселению Сычевского района Смоленской области</t>
  </si>
  <si>
    <t>Итого по Мальцевскому сельскому поселению Сычевского района Смоленской области</t>
  </si>
  <si>
    <t>Итого по Темкинскому сельскому поселению Темкинского района Смоленской области</t>
  </si>
  <si>
    <t>Итого по Хиславичскому городскому поселению Хиславичского района Смоленской области</t>
  </si>
  <si>
    <t>Итого по Холм-Жирковскому городскому поселению Холм-Жирковского района Смоленской области</t>
  </si>
  <si>
    <t>Итого по Первомайскому сельскому поселению Шумячского района Смоленской области</t>
  </si>
  <si>
    <t>Итого по Суетовскому сельскому поселению Ярцевского района Смоленской области</t>
  </si>
  <si>
    <t>Итого по Михейковскому сельскому поселению Ярцевского района Смоленской области</t>
  </si>
  <si>
    <t>Итого по Титовщинскому сельскому поселению Демидовского района Смоленской области</t>
  </si>
  <si>
    <t>Итого по Вяземскому городскому поселению Вяземского района Смоленской области</t>
  </si>
  <si>
    <t>Итого по Семлевскому сельскому поселению Вяземского района Смоленской области</t>
  </si>
  <si>
    <t>Итого по Степаниковскому сельскому поселению Вяземского района Смоленской области</t>
  </si>
  <si>
    <t>Итого по муниципальному образованию «город Десногорск» Смоленской области</t>
  </si>
  <si>
    <t>Итого по Демидовскому городскому поселению Демидовского района Смоленской области</t>
  </si>
  <si>
    <t>Итого по Андрейковскому сельскому поселению Вяземского района Смоленской области</t>
  </si>
  <si>
    <t>Итого по Глинковскому сельскому поселению Глинковского района Смоленской области</t>
  </si>
  <si>
    <t>Итого по Угранскому сельскому поселению Угранского района Смоленской области</t>
  </si>
  <si>
    <t>Итого по Мерлинскому сельскому поселению Краснинского района Смоленской области</t>
  </si>
  <si>
    <t>Итого по Барановскому сельскому поселению Сафоновского района Смоленской области</t>
  </si>
  <si>
    <t>Итого по Гагаринскому сельскому поселению Гагаринского района Смоленской области</t>
  </si>
  <si>
    <t>Итого по Воргинскому сельскому поселению Ершичского района Смоленской области</t>
  </si>
  <si>
    <t>3. Андрейковское сельское поселение Вяземского района Смоленской области</t>
  </si>
  <si>
    <t>Итого по Озерненскому городскому поселению Духовщинского района Смоленской области</t>
  </si>
  <si>
    <t>Итого по Корохоткинскому сельскому поселению Смоленского района Смоленской области</t>
  </si>
  <si>
    <t>Итого по Ленинскому сельскому поселению Починковского района Смоленской области</t>
  </si>
  <si>
    <t>Итого по Любавичскому сельскому поселению Руднянского района Смоленской области</t>
  </si>
  <si>
    <t>Итого по Булгаковскому сельскому поселению Духовщинского района Смоленской области</t>
  </si>
  <si>
    <t>1. Муниципальное образование Велижское городское поселение</t>
  </si>
  <si>
    <t xml:space="preserve">Итого по муниципальному образованию Велижское городское поселение </t>
  </si>
  <si>
    <t xml:space="preserve">Итого по Ярцевскому городскому поселению Ярцевского района Смоленской области </t>
  </si>
  <si>
    <t>Итого по Козинскому сельскому поселению Смоленского района Смоленской области</t>
  </si>
  <si>
    <t>Итого по Сметанинскому сельскому поселению Смоленского района Смоленской области</t>
  </si>
  <si>
    <t>Итого по Починковскому городскому поселению Починковского района Смоленской области</t>
  </si>
  <si>
    <t>Г. Вязьма, ул. Ленина, д. 65</t>
  </si>
  <si>
    <t>ж/б панель</t>
  </si>
  <si>
    <t>12.2023</t>
  </si>
  <si>
    <t>12.2024</t>
  </si>
  <si>
    <t>12.2025</t>
  </si>
  <si>
    <t>Г. Вязьма, мкрн. Березы, д. 15</t>
  </si>
  <si>
    <t>Г. Вязьма, ул. 25 Октября, д. 26</t>
  </si>
  <si>
    <t>Г. Вязьма, ул. 25 Октября, д. 28</t>
  </si>
  <si>
    <t>Г. Вязьма, ул. 25 Октября, д. 30</t>
  </si>
  <si>
    <t>Г. Вязьма, ул. Бауманская, д. 4</t>
  </si>
  <si>
    <t>Г. Вязьма, ул. Бауманская, д. 8</t>
  </si>
  <si>
    <t>Г. Вязьма, ул. Дзержинского, д. 6а</t>
  </si>
  <si>
    <t>Г. Вязьма, ул. Космонавтов, д. 10</t>
  </si>
  <si>
    <t>Г. Вязьма, ул. Космонавтов, д. 6</t>
  </si>
  <si>
    <t>Г. Вязьма, ул. Космонавтов, д. 8</t>
  </si>
  <si>
    <t>Г. Вязьма, ул. Красноармейское шоссе, д. 1</t>
  </si>
  <si>
    <t>Г. Вязьма, ул. Красноармейское шоссе, д. 5а</t>
  </si>
  <si>
    <t>Г. Вязьма, ул. Кронштадтская, д. 2</t>
  </si>
  <si>
    <t>Г. Вязьма, ул. Ленина, д. 10</t>
  </si>
  <si>
    <t>Г. Вязьма, ул. Ленина, д. 31</t>
  </si>
  <si>
    <t>Г. Вязьма, ул. Ленина, д. 33</t>
  </si>
  <si>
    <t>Г. Вязьма, ул. Машинистов, д. 13</t>
  </si>
  <si>
    <t>Г. Вязьма, ул. Молодежная, д. 11</t>
  </si>
  <si>
    <t>Г. Вязьма, ул. Молодежная, д. 13</t>
  </si>
  <si>
    <t>Г. Вязьма, ул. Молодежная, д. 15</t>
  </si>
  <si>
    <t>Г. Вязьма, ул. Молодежная, д. 5</t>
  </si>
  <si>
    <t>Г. Вязьма, ул. Молодежная, д. 7</t>
  </si>
  <si>
    <t>Г. Вязьма, ул. Молодежная, д. 9</t>
  </si>
  <si>
    <t>Г. Вязьма, ул. Московская, д. 9</t>
  </si>
  <si>
    <t>Г. Вязьма, ул. Московская, д. 10</t>
  </si>
  <si>
    <t>Г. Вязьма, ул. Парижской Коммуны, д. 1</t>
  </si>
  <si>
    <t>Г. Вязьма, ул. Парижской Коммуны, д. 3</t>
  </si>
  <si>
    <t>Г. Вязьма, ул. Покровского, д. 1</t>
  </si>
  <si>
    <t>Г. Вязьма, ул. Полины Осипенко, д. 4а</t>
  </si>
  <si>
    <t>Г. Вязьма, ул. Репина, д. 15</t>
  </si>
  <si>
    <t>Г. Вязьма, ул. Репина, д. 9а</t>
  </si>
  <si>
    <t>Г. Вязьма, ул. Смоленская, д. 10</t>
  </si>
  <si>
    <t>Г. Вязьма, ул. Смоленская, д. 21</t>
  </si>
  <si>
    <t>Г. Вязьма, ул. Смоленская, д. 23</t>
  </si>
  <si>
    <t>Г. Вязьма, ул. Смоленская, д. 6</t>
  </si>
  <si>
    <t>Г. Вязьма, ул. Строителей, д. 18</t>
  </si>
  <si>
    <t>Г. Вязьма, ул. Сычевское шоссе, д. 48</t>
  </si>
  <si>
    <t>Г. Вязьма, ул. Фрунзе, д. 3а</t>
  </si>
  <si>
    <t>Дер. Всеволодкино, д. 39</t>
  </si>
  <si>
    <t>Дер. Относово, ул. Школьная, д. 12</t>
  </si>
  <si>
    <t>Дер. Относово, ул. Школьная, д. 14</t>
  </si>
  <si>
    <t>Дер. Относово, ул. Школьная, д. 16</t>
  </si>
  <si>
    <t>Дер. Относово, ул. Школьная, д. 8</t>
  </si>
  <si>
    <t>Дер. Черное, ул. Советская, д. 6</t>
  </si>
  <si>
    <t>Дер. Черное, ул. Советская, д. 8</t>
  </si>
  <si>
    <t>С. Андрейково, ул. Комсомольская, д. 16</t>
  </si>
  <si>
    <t>С. Андрейково, ул. Садовая, д. 1</t>
  </si>
  <si>
    <t>С. Андрейково, ул. Спортивная, д. 4</t>
  </si>
  <si>
    <t>С. Андрейково, ул. Спортивная, д. 6</t>
  </si>
  <si>
    <t>С. Вяземский, ул. Каретниковой, д. 1</t>
  </si>
  <si>
    <t>С. Вяземский, ул. Каретниковой, д. 3</t>
  </si>
  <si>
    <t>Дер. Кайдаково, ул. Парковая, д. 3</t>
  </si>
  <si>
    <t>Дер. Кайдаково, ул. Парковая, д. 4</t>
  </si>
  <si>
    <t>Дер. Октябрьский, ул. Железнодорожная, д. 4</t>
  </si>
  <si>
    <t>Дер. Октябрьский, ул. Железнодорожная, д. 6</t>
  </si>
  <si>
    <t>Дер. Октябрьский, ул. Железнодорожная, д. 8</t>
  </si>
  <si>
    <t>Дер. Новое Село, ул. Полевая, д. 1</t>
  </si>
  <si>
    <t>Дер. Новое Село, ул. Полевая, д. 2</t>
  </si>
  <si>
    <t>Дер. Новое Село, ул. Полевая, д. 3</t>
  </si>
  <si>
    <t>Дер. Новое Село, ул. Центральная, д. 54</t>
  </si>
  <si>
    <t>Дер. Новое Село, ул. Центральная, д. 65</t>
  </si>
  <si>
    <t>Дер. Тюхменево, ул. Карьероуправления, д. 11</t>
  </si>
  <si>
    <t>Дер. Тюхменево, ул. Карьероуправления, д. 12а</t>
  </si>
  <si>
    <t>Дер. Тюхменево, ул. Карьероуправления, д. 14</t>
  </si>
  <si>
    <t>Дер. Тюхменево, ул. Карьероуправления, д. 16</t>
  </si>
  <si>
    <t>Дер. Тюхменево, ул. Карьероуправления, д. 9</t>
  </si>
  <si>
    <t>С. Исаково, ул. Железнодорожная, д. 25</t>
  </si>
  <si>
    <t>С. Новый, ул. 1 мая, д. 2</t>
  </si>
  <si>
    <t>С. Новый, ул. Садовая, д. 3</t>
  </si>
  <si>
    <t>С. Новый, ул. Садовая, д. 4</t>
  </si>
  <si>
    <t>С. Новый, ул. Садовая, д. 5</t>
  </si>
  <si>
    <t>С. Шуйское, ул. Новоселов, д. 1</t>
  </si>
  <si>
    <t>С. Шуйское, ул. Новоселов, д. 2</t>
  </si>
  <si>
    <t>С. Шуйское, ул. Новоселов, д. 3</t>
  </si>
  <si>
    <t>С. Шуйское, ул. Новоселов, д. 4</t>
  </si>
  <si>
    <t>С. Вязьма-Брянская, ул. Парковая, д. 2</t>
  </si>
  <si>
    <t>С. Вязьма-Брянская, ул. Парковая, д. 4</t>
  </si>
  <si>
    <t>С. Вязьма-Брянская, ул. Рабочая, д. 5</t>
  </si>
  <si>
    <t>С. Вязьма-Брянская, ул. Центральная, д. 2</t>
  </si>
  <si>
    <t>Г. Гагарин, пер. Мелиоративный, д. 15</t>
  </si>
  <si>
    <t>Г. Гагарин, пер. Мелиоративный, д. 8</t>
  </si>
  <si>
    <t>Г. Гагарин, пр. Сельхозтехника, д. 4</t>
  </si>
  <si>
    <t>Г. Гагарин, ул. 26 Бакинских комиссаров, д. 7</t>
  </si>
  <si>
    <t>Г. Гагарин, ул. 50 лет ВЛКСМ, д. 4</t>
  </si>
  <si>
    <t>Г. Гагарин, ул. Бахтина, д. 3</t>
  </si>
  <si>
    <t>Г. Гагарин, ул. Бахтина, д. 7</t>
  </si>
  <si>
    <t>Г. Гагарин, ул. Бахтина, д. 7а</t>
  </si>
  <si>
    <t>Г. Гагарин, ул. Гагарина, д. 21/2</t>
  </si>
  <si>
    <t>Г. Гагарин, ул. Гагарина, д. 31</t>
  </si>
  <si>
    <t>Г. Гагарин, ул. Гагарина, д. 33/1</t>
  </si>
  <si>
    <t>Г. Гагарин, ул. Герцена, д. 43</t>
  </si>
  <si>
    <t>Г. Гагарин, ул. Гжатская, д. 88</t>
  </si>
  <si>
    <t>Г. Гагарин, ул. Гжатская, д. 91</t>
  </si>
  <si>
    <t>Г. Гагарин, ул. Красноармейская, д. 91</t>
  </si>
  <si>
    <t>Г. Гагарин, ул. Красноармейская, д. 93</t>
  </si>
  <si>
    <t>Г. Гагарин, ул. Ленина, д. 16</t>
  </si>
  <si>
    <t>Г. Гагарин, ул. Ленина, д. 77</t>
  </si>
  <si>
    <t>Г. Гагарин, ул. Матросова, д. 9</t>
  </si>
  <si>
    <t>Г. Гагарин, ул. Молодежная, д. 2</t>
  </si>
  <si>
    <t>Г. Гагарин, ул. Петра Алексеева, д. 1</t>
  </si>
  <si>
    <t>Г. Гагарин, ул. Петра Алексеева, д. 11</t>
  </si>
  <si>
    <t>Г. Гагарин, ул. Петра Алексеева, д. 7</t>
  </si>
  <si>
    <t>Г. Гагарин, ул. Пушная, д. 16</t>
  </si>
  <si>
    <t>Г. Гагарин, ул. Пушная, д. 2</t>
  </si>
  <si>
    <t>Г. Гагарин, ул. Строителей, д. 4</t>
  </si>
  <si>
    <t>Г. Гагарин, ул. Строителей, д. 86</t>
  </si>
  <si>
    <t>Г. Гагарин, ул. Юных космонавтов, д. 10</t>
  </si>
  <si>
    <t>Дер. Клушино, ул. Молодежная, д. 6</t>
  </si>
  <si>
    <t>Дер. Родоманово, ул. Советская, д. 4</t>
  </si>
  <si>
    <t>Дер. Родоманово, ул. Советская, д. 7</t>
  </si>
  <si>
    <t>Дер. Юрино, ул. Центральная, д. 6</t>
  </si>
  <si>
    <t>Дер. Юрино, ул. Центральная, д. 9</t>
  </si>
  <si>
    <t xml:space="preserve">С. Баскаково, ул. Административная, д. 5 </t>
  </si>
  <si>
    <t xml:space="preserve"> бревенчатый</t>
  </si>
  <si>
    <t>С. Карманово, ул. Августовская, д. 23</t>
  </si>
  <si>
    <t>С. Карманово, ул. Пролетарская, д. 12</t>
  </si>
  <si>
    <t>С. Карманово, ул. Пролетарская, д. 3</t>
  </si>
  <si>
    <t>С. Карманово, ул. Советская, д. 50</t>
  </si>
  <si>
    <t>С. Карманово, ул. Советская, д. 50а</t>
  </si>
  <si>
    <t xml:space="preserve">С. Карманово, ул. Торфяников, д. 2 </t>
  </si>
  <si>
    <t>С. Серго-Ивановское, ул. Заводская, д. 11</t>
  </si>
  <si>
    <t>С. Серго-Ивановское, ул. Заводская, д. 14</t>
  </si>
  <si>
    <t>С. Серго-Ивановское, ул. Заводская, д. 15</t>
  </si>
  <si>
    <t>Дер. Покров, ул. Центральная, д. 15</t>
  </si>
  <si>
    <t>Итого по Никольскому сельскому поселению Гагаринского района Смоленской области</t>
  </si>
  <si>
    <t>С. Серго-Ивановское, ул. Заводская, д. 10</t>
  </si>
  <si>
    <t>Г. Гагарин, ул. Молодежная, д. 8</t>
  </si>
  <si>
    <t>-</t>
  </si>
  <si>
    <t>Дер. Центральная Усадьба, ул. Акатовская, д. 23</t>
  </si>
  <si>
    <t>Г. Дорогобуж, ул. Калинина, д. 5</t>
  </si>
  <si>
    <t>Г. Дорогобуж, ул. Калинина, д. 2</t>
  </si>
  <si>
    <t>Г. Дорогобуж, ул. Калинина, д. 12</t>
  </si>
  <si>
    <t>Итого по Алексинскому сельскому поселению Дорогобужского района Смоленской области</t>
  </si>
  <si>
    <t>Итого по Усвятскому сельскому поселению Дорогобужского района Смоленской области</t>
  </si>
  <si>
    <t>Г. Духовщина, ул. Бугаева, д. 70/48</t>
  </si>
  <si>
    <t>Г. Духовщина, ул. Горького, д. 7а</t>
  </si>
  <si>
    <t>Г. Духовщина, ул. Горького, д. 14</t>
  </si>
  <si>
    <t>Г. Духовщина, ул. Горького, д. 8</t>
  </si>
  <si>
    <t>Г. Духовщина, ул. Смоленская, д. 57/13</t>
  </si>
  <si>
    <t>Г. Духовщина, ул. Смоленская, д. 59</t>
  </si>
  <si>
    <t>Г. Духовщина, ул. Смоленская, д. 63</t>
  </si>
  <si>
    <t>Дер. Большое Береснево, ул. Лесная, д. 1</t>
  </si>
  <si>
    <t>Дер. Большое Береснево, ул. Лесная, д. 5</t>
  </si>
  <si>
    <t>Дер. Большое Береснево, ул. Приозерная, д. 8</t>
  </si>
  <si>
    <t>Дер. Большое Береснево, ул. Приозерная, д. 14</t>
  </si>
  <si>
    <t>блоки</t>
  </si>
  <si>
    <t>Г. Ельня, ул. Первомайская, д. 14</t>
  </si>
  <si>
    <t>Г. Ельня, ул. Первомайская, д. 47</t>
  </si>
  <si>
    <t>Г. Ельня, ул. Пролетарская, д. 2</t>
  </si>
  <si>
    <t>Г. Ельня, ул. Смоленский большак, д. 24</t>
  </si>
  <si>
    <t>кирпичные</t>
  </si>
  <si>
    <t>Дер. Крапивна, ул. Горького, д. 8</t>
  </si>
  <si>
    <t>Дер. Соболево, д. 24</t>
  </si>
  <si>
    <t>Г. Починок, пер. 2-й Советский, д. 2</t>
  </si>
  <si>
    <t>Г. Починок, пер. 2-й Советский, д. 4</t>
  </si>
  <si>
    <t>Г. Починок, ул. Кирова, д. 7</t>
  </si>
  <si>
    <t>Г. Починок, ул. Красноармейская, д. 15</t>
  </si>
  <si>
    <t>Г. Починок, ул. Красноармейская, д. 19</t>
  </si>
  <si>
    <t>Г. Починок, ул. Советская, д. 3</t>
  </si>
  <si>
    <t>Г. Починок, ул. Советская, д. 5</t>
  </si>
  <si>
    <t>Г. Починок, ул. Советская, д. 61</t>
  </si>
  <si>
    <t>Г. Починок, ул. Советская, д. 63</t>
  </si>
  <si>
    <t>Г. Починок, ул. Терешковой, д. 2</t>
  </si>
  <si>
    <t>Г. Починок, ул. Терешковой, д. 4</t>
  </si>
  <si>
    <t>Г. Починок, ул. Урицкого, д. 47</t>
  </si>
  <si>
    <t>Дер. Галеевка, д. 64</t>
  </si>
  <si>
    <t>дерево</t>
  </si>
  <si>
    <t>Дер. Кирпичный Завод, ул. Лесная, д. 1</t>
  </si>
  <si>
    <t>Дер. Кирпичный Завод, ул. Лесная, д. 2</t>
  </si>
  <si>
    <t>Дер. Кирпичный Завод, ул. Лесная, д. 3</t>
  </si>
  <si>
    <t>Дер. Климщина, д. 68</t>
  </si>
  <si>
    <t>Дер. Мачулы, д. 100</t>
  </si>
  <si>
    <t>Дер. Мачулы, д. 102</t>
  </si>
  <si>
    <t>Дер. Мачулы, д. 104</t>
  </si>
  <si>
    <t>Дер. Мачулы, д. 106</t>
  </si>
  <si>
    <t>Дер. Мачулы, д. 108</t>
  </si>
  <si>
    <t>Дер. Мурыгино, ул. Школьная, д. 34</t>
  </si>
  <si>
    <t>Дер. Мурыгино, ул. Школьная, д. 36</t>
  </si>
  <si>
    <t>Дер. Мурыгино, ул. Школьная, д. 38</t>
  </si>
  <si>
    <t>Дер. Мурыгино, ул. Школьная, д. 40</t>
  </si>
  <si>
    <t>Дер. Мурыгино, ул. Школьная, д. 42</t>
  </si>
  <si>
    <t>Дер. Плоское, д. 3</t>
  </si>
  <si>
    <t>Дер. Плоское, д. 33</t>
  </si>
  <si>
    <t>Дер. Рябцево, д. 10</t>
  </si>
  <si>
    <t>Дер. Рябцево, д. 11</t>
  </si>
  <si>
    <t>Дер. Рябцево, д. 12</t>
  </si>
  <si>
    <t>Дер. Рябцево, д. 13</t>
  </si>
  <si>
    <t>Дер. Рябцево, д. 7</t>
  </si>
  <si>
    <t>Дер. Рябцево, д. 8</t>
  </si>
  <si>
    <t>Дер. Рябцево, д. 9</t>
  </si>
  <si>
    <t>Дер. Стригино, д. 1</t>
  </si>
  <si>
    <t>Дер. Стригино, д. 2</t>
  </si>
  <si>
    <t>Дер. Стригино, д. 3</t>
  </si>
  <si>
    <t>Дер. Стригино, д. 4</t>
  </si>
  <si>
    <t>Дер. Стригино, д. 5</t>
  </si>
  <si>
    <t>Дер. Стригино, д. 6</t>
  </si>
  <si>
    <t xml:space="preserve">Дер. Шаталово, д. 1 </t>
  </si>
  <si>
    <t>Пос. Стодолище, пер. 1-й Советский, д. 3</t>
  </si>
  <si>
    <t>Пос. Стодолище, пер. 1-й Советский, д. 4</t>
  </si>
  <si>
    <t>Пос. Стодолище, пер. 2-й Советский, д. 2</t>
  </si>
  <si>
    <t>Пос. Стодолище, пер. 2-й Советский, д. 4</t>
  </si>
  <si>
    <t>Пос. Стодолище, ул. Титова, д. 11</t>
  </si>
  <si>
    <t>Пос. Стодолище, ул. Титова, д. 13</t>
  </si>
  <si>
    <t>Итого по Астапковичскому сельскому поселению Рославльского района Смоленской области</t>
  </si>
  <si>
    <t>Итого по Любовскому сельскому поселению Рославльского района Смоленской области</t>
  </si>
  <si>
    <t>Итого по Перенскому сельскому поселению Рославльского района Смоленской области</t>
  </si>
  <si>
    <t>Г. Рославль, 163 квартал, д. 3</t>
  </si>
  <si>
    <t>Г. Рославль, 163 квартал, д. 7</t>
  </si>
  <si>
    <t>Г. Рославль, мкрн. 15, д. 26</t>
  </si>
  <si>
    <t>Г. Рославль, мкрн. 15, д. 27</t>
  </si>
  <si>
    <t>Г. Рославль, мкрн. 16, д. 1</t>
  </si>
  <si>
    <t>Г. Рославль, мкрн. 16, д. 4</t>
  </si>
  <si>
    <t>Г. Рославль, мкрн. 17, д. 11</t>
  </si>
  <si>
    <t>Г. Рославль, мкрн. 17, д. 12</t>
  </si>
  <si>
    <t>Г. Рославль, пер. 1-й Дачный, д. 4</t>
  </si>
  <si>
    <t>Г. Рославль, пос. Стеклозавода, д. 11а</t>
  </si>
  <si>
    <t>Г. Рославль, пос. ТЭЦ, д. 2</t>
  </si>
  <si>
    <t>Г. Рославль, ул. 2-я Дачная, д. 13а</t>
  </si>
  <si>
    <t>Г. Рославль, ул. Красная, д. 2</t>
  </si>
  <si>
    <t>Г. Рославль, ул. Красноармейская, д. 9а</t>
  </si>
  <si>
    <t>Г. Рославль, ул. Пайтерова, д. 34</t>
  </si>
  <si>
    <t>Г. Рославль, ул. Пролетарская, д. 49а</t>
  </si>
  <si>
    <t>Г. Рославль, ул. Пушкина, д. 2</t>
  </si>
  <si>
    <t>Г. Рославль, ул. Пушкина, д. 87, корпус 1</t>
  </si>
  <si>
    <t>Г. Рославль, ул. Пушкина, д. 87, корпус 2</t>
  </si>
  <si>
    <t>Г. Рославль, ул. Товарная, д. 9</t>
  </si>
  <si>
    <t>Г. Рославль, пер. Пролетарский, д. 1</t>
  </si>
  <si>
    <t>Г. Рославль, ул. 2-я Дачная, д. 8</t>
  </si>
  <si>
    <t>Г. Рославль, ул. Красноармейская, д. 49</t>
  </si>
  <si>
    <t>Г. Рославль, ул. Ленина, д. 10</t>
  </si>
  <si>
    <t>Г. Рославль, ул. Ленина, д. 12</t>
  </si>
  <si>
    <t>Г. Рославль, ул. Ленина, д. 6</t>
  </si>
  <si>
    <t>Г. Рославль, ул. Ленина, д. 1</t>
  </si>
  <si>
    <t>Г. Рославль, ул. Ленина, д. 8</t>
  </si>
  <si>
    <t>Г. Рославль, ул. Некрасова, д. 18</t>
  </si>
  <si>
    <t>Г. Рославль, ул. Октябрьская, д. 29</t>
  </si>
  <si>
    <t>Г. Рославль, ул. Пушкина, д. 43</t>
  </si>
  <si>
    <t>Г. Рославль, ул. Пушкина, д. 6</t>
  </si>
  <si>
    <t>Г. Рославль, ул. Свердлова, д. 17а</t>
  </si>
  <si>
    <t>Г. Рославль, ул. Советская, д. 67</t>
  </si>
  <si>
    <t>Г. Рославль, ул. Советская, д. 67б</t>
  </si>
  <si>
    <t>Г. Рославль, ул. Советская, д. 80</t>
  </si>
  <si>
    <t>Г. Рославль, ул. Товарная, д. 12</t>
  </si>
  <si>
    <t>Г. Рославль, ул. Товарная, д. 30</t>
  </si>
  <si>
    <t>Г. Рославль, ул. Чехова, д. 2</t>
  </si>
  <si>
    <t>Г. Рославль, мкрн. 15, д. 1</t>
  </si>
  <si>
    <t>Г. Рославль, ул. Бассейная, д. 8</t>
  </si>
  <si>
    <t>Г. Рославль, ул. Бассейная, д. 8а</t>
  </si>
  <si>
    <t>Г. Рославль, ул. Бассейная, д. 8б</t>
  </si>
  <si>
    <t>Г. Рославль, ул. Большая Смоленская, д. 1</t>
  </si>
  <si>
    <t>Г. Рославль, ул. Каляева, д. 81а</t>
  </si>
  <si>
    <t>Г. Рославль, мкрн. 17, д. 14</t>
  </si>
  <si>
    <t>Г. Рославль, мкрн. 17, д. 15</t>
  </si>
  <si>
    <t>Г. Рославль, пер. 1-й Пролетарский, д. 9</t>
  </si>
  <si>
    <t>Г. Рославль, пер. Свердлова, д. 20</t>
  </si>
  <si>
    <t>Г. Рославль, ул. Карла Маркса, д. 1</t>
  </si>
  <si>
    <t>Г. Рославль, ул. Комсомольская, д. 5</t>
  </si>
  <si>
    <t>Г. Рославль, ул. Красина, д. 5</t>
  </si>
  <si>
    <t>Г. Рославль, ул. Пушкина, д. 18</t>
  </si>
  <si>
    <t>Г. Рославль, ул. Урицкого, д. 11а</t>
  </si>
  <si>
    <t>Г. Рославль, ул. Урицкого, д. 13</t>
  </si>
  <si>
    <t>Г. Рославль, ул. Урицкого, д. 16</t>
  </si>
  <si>
    <t>Г. Рославль, ул. Энгельса, д. 14</t>
  </si>
  <si>
    <t>Итого по Сырокоренскому сельскому поселению Рославльского района Смоленской области</t>
  </si>
  <si>
    <t xml:space="preserve">кирпич </t>
  </si>
  <si>
    <t>Итого по Руднянскому городскому поселению Руднянского района Смоленской области</t>
  </si>
  <si>
    <t>Итого по Переволочскому сельскому поселению Руднянского района Смоленской области</t>
  </si>
  <si>
    <t>Итого по Голынковскому городскому поселению Руднянского района Смоленской области</t>
  </si>
  <si>
    <t>Г. Сафоново, микрорайон-2, д. 36</t>
  </si>
  <si>
    <t>ж/б панели</t>
  </si>
  <si>
    <t>Г. Сафоново, микрорайон-2, д. 37</t>
  </si>
  <si>
    <t>Г. Сафоново, ул. Карла Маркса, д. 20</t>
  </si>
  <si>
    <t>Г. Сафоново, ул. Кирпичный городок, д. 2</t>
  </si>
  <si>
    <t>Г. Сафоново, ул. Ленина, д. 18</t>
  </si>
  <si>
    <t>Г. Сафоново, ул. Ленина, д. 31а</t>
  </si>
  <si>
    <t>Г. Сафоново, ул. Радищева, д. 16</t>
  </si>
  <si>
    <t>Г. Сафоново, ул. Революционная, д. 2</t>
  </si>
  <si>
    <t>Г. Сафоново, ул. Революционная, д. 4</t>
  </si>
  <si>
    <t>Г. Сафоново, ул. Революционная, д. 6</t>
  </si>
  <si>
    <t>Г. Сафоново, ул. Свободы, д. 7</t>
  </si>
  <si>
    <t>Г. Сафоново, ул. Свободы, д. 7а</t>
  </si>
  <si>
    <t>Г. Сафоново, ул. Кирова, д. 6</t>
  </si>
  <si>
    <t>Г. Сафоново, ул. Кирова, д. 8</t>
  </si>
  <si>
    <t>Г. Сафоново, ул. Красногвардейская, д. 36</t>
  </si>
  <si>
    <t>Г. Сафоново, ул. Ленина, д. 39</t>
  </si>
  <si>
    <t>Г. Сафоново, ул. Ленина, д. 5</t>
  </si>
  <si>
    <t>Г. Сафоново, ул. Ленина, д. 7</t>
  </si>
  <si>
    <t>Г. Сафоново, ул. Революционная, д. 11</t>
  </si>
  <si>
    <t>Г. Сафоново, ул. Революционная, д. 13</t>
  </si>
  <si>
    <t>Г. Сафоново, ул. Революционная, д. 8</t>
  </si>
  <si>
    <t>Г. Сафоново, ул. Свободы, д. 2</t>
  </si>
  <si>
    <t>Г. Сафоново, ул. Свободы, д. 5а</t>
  </si>
  <si>
    <t>Г. Сафоново, ул. Советская, д. 33</t>
  </si>
  <si>
    <t>Г. Сафоново, ул. Шахтерская, д. 1</t>
  </si>
  <si>
    <t>Г. Сафоново, ул. Шахтерская, д. 3</t>
  </si>
  <si>
    <t>Дер. Бараново, ул. Садовая, д. 4</t>
  </si>
  <si>
    <t>Дер. Бараново, ул. Советская, д. 19</t>
  </si>
  <si>
    <t>Дер. Бараново, ул. Советская, д. 20</t>
  </si>
  <si>
    <t>Дер. Бараново, ул. Советская, д. 21</t>
  </si>
  <si>
    <t>Дер. Бараново, ул. Советская, д. 25</t>
  </si>
  <si>
    <t>Дер. Бараново, ул. Советская, д. 27</t>
  </si>
  <si>
    <t>Дер. Богдановщина, ул. Центральная, д. 3</t>
  </si>
  <si>
    <t>Дер. Богдановщина, ул. Центральная, д. 5</t>
  </si>
  <si>
    <t>Дер. Вышегор, ул. Мира, д. 7</t>
  </si>
  <si>
    <t>Дер. Казулино, ул. Центральная, д. 11</t>
  </si>
  <si>
    <t>Дер. Клинка, ул. Школьная, д. 5</t>
  </si>
  <si>
    <t>Дер. Николо-Погорелое, ул. Днепровская, д. 8</t>
  </si>
  <si>
    <t>Дер. Николо-Погорелое, ул. Комсомольская, д. 5</t>
  </si>
  <si>
    <t>Дер. Николо-Погорелое, ул. Комсомольская, д. 6</t>
  </si>
  <si>
    <t>Дер. Николо-Погорелое, ул. Комсомольская, д. 7</t>
  </si>
  <si>
    <t>Дер. Николо-Погорелое, ул. Центральная, д. 4</t>
  </si>
  <si>
    <t>Пос. Вадино, ул. Труда, д. 1</t>
  </si>
  <si>
    <t>Пос. Вадино, ул. Труда, д. 4</t>
  </si>
  <si>
    <t>Г. Сафоново, ул. Заозерная, д. 4</t>
  </si>
  <si>
    <t>Г. Сафоново, ул. Красногвардейская, д. 28</t>
  </si>
  <si>
    <t>Г. Сафоново, ул. Красногвардейская, д. 30</t>
  </si>
  <si>
    <t>Г. Сафоново, микрорайон-2, д. 38</t>
  </si>
  <si>
    <t>Г. Сафоново, микрорайон-2, д. 39</t>
  </si>
  <si>
    <t>Г. Сафоново, ул. Кирова, д. 14</t>
  </si>
  <si>
    <t>Г. Сафоново, ул. Ленинградская, д. 12</t>
  </si>
  <si>
    <t>Г. Сафоново, ул. Ленинградская, д. 14</t>
  </si>
  <si>
    <t>Г. Сафоново, ул. Революционная, д. 7</t>
  </si>
  <si>
    <t>Г. Сафоново, ул. Революционная, д. 9</t>
  </si>
  <si>
    <t>Г. Сафоново, ул. Свободы, д. 3</t>
  </si>
  <si>
    <t>Г. Сафоново, ул. Свободы, д. 5</t>
  </si>
  <si>
    <t>Г. Сафоново, ул. Свободы, д. 9</t>
  </si>
  <si>
    <t>Г. Сафоново, ул. Советская, д. 31</t>
  </si>
  <si>
    <t>Дер. Дроздово, ул. Центральная, д. 4</t>
  </si>
  <si>
    <t>Дер. Казулино, ул. Центральная, д. 5</t>
  </si>
  <si>
    <t>Дер. Казулино, ул. Центральная, д. 6</t>
  </si>
  <si>
    <t>Дер. Клинка, ул. Школьная, д. 6</t>
  </si>
  <si>
    <t>Пос. Вадино, ул. Труда, д. 5</t>
  </si>
  <si>
    <t>Пос. Вадино, ул. Труда, д. 6</t>
  </si>
  <si>
    <t>Г. Сафоново, ул. Коммунистическая, д. 15</t>
  </si>
  <si>
    <t>Г. Сафоново, ул. Ленина, д. 4</t>
  </si>
  <si>
    <t>Г. Сафоново, ул. Свободы, д. 11</t>
  </si>
  <si>
    <t>Г. Сафоново, ул. Свободы, д. 17</t>
  </si>
  <si>
    <t>Г. Сафоново, ул. Свободы, д. 15</t>
  </si>
  <si>
    <t>Г. Сафоново, ул. Советская, д. 10</t>
  </si>
  <si>
    <t>Г. Сафоново, ул. Энгельса, д. 5</t>
  </si>
  <si>
    <t>Г. Сафоново, ул. Шахта-3, д. 5</t>
  </si>
  <si>
    <t>Г. Сафоново, ул. Шахта-3, д. 6</t>
  </si>
  <si>
    <t>Г. Сафоново, ул. Шахта-3, д. 7</t>
  </si>
  <si>
    <t>Г. Сафоново, ул. Шахта-3, д. 8</t>
  </si>
  <si>
    <t>Г. Сафоново, ул. Кирова, д. 10</t>
  </si>
  <si>
    <t>Г. Сафоново, ул. Кирова, д. 12</t>
  </si>
  <si>
    <t>Г. Сафоново, ул. Кирова, д. 4</t>
  </si>
  <si>
    <t>Дер. Дроздово, ул. Центральная, д. 6</t>
  </si>
  <si>
    <t>С. Лесное, ул. Центральная, д. 10</t>
  </si>
  <si>
    <t>Г. Смоленск, бульвар Гагарина, д. 10</t>
  </si>
  <si>
    <t>Г. Смоленск, бульвар Гагарина, д. 3</t>
  </si>
  <si>
    <t>Г. Смоленск, бульвар Гагарина, д. 4</t>
  </si>
  <si>
    <t>Г. Смоленск, бульвар Гагарина, д. 5</t>
  </si>
  <si>
    <t>Г. Смоленск, бульвар Гагарина, д. 7</t>
  </si>
  <si>
    <t>Г. Смоленск, Витебское шоссе, д. 3/20</t>
  </si>
  <si>
    <t>Г. Смоленск, городок Коминтерна, д. 11</t>
  </si>
  <si>
    <t>Г. Смоленск, городок Коминтерна, д. 15</t>
  </si>
  <si>
    <t>Г. Смоленск, городок Коминтерна, д. 16</t>
  </si>
  <si>
    <t>Г. Смоленск, городок Коминтерна, д. 17</t>
  </si>
  <si>
    <t>Г. Смоленск, городок Коминтерна, д. 3</t>
  </si>
  <si>
    <t>Г. Смоленск, городок Коминтерна, д. 4</t>
  </si>
  <si>
    <t>Г. Смоленск, городок Коминтерна, д. 5</t>
  </si>
  <si>
    <t>Г. Смоленск, городок Коминтерна, д. 6</t>
  </si>
  <si>
    <t>Г. Смоленск, городок Коминтерна, д. 8</t>
  </si>
  <si>
    <t>Г. Смоленск, городок Коминтерна, д. 9а</t>
  </si>
  <si>
    <t>Г. Смоленск, мкрн. Южный, д. 39б</t>
  </si>
  <si>
    <t>Г. Смоленск, пер. 1-й Краснофлотский, д. 13</t>
  </si>
  <si>
    <t>Г. Смоленск, пер. 4-й Краснофлотский, д. 8</t>
  </si>
  <si>
    <t>Г. Смоленск, пер. 4-й Слобода-Садки, д. 15</t>
  </si>
  <si>
    <t>Г. Смоленск, пер. Мало-Мопровский, д. 8</t>
  </si>
  <si>
    <t>Г. Смоленск, пер. Ново-Киевский, д. 4а</t>
  </si>
  <si>
    <t>Г. Смоленск, пер. Смирнова, д. 5</t>
  </si>
  <si>
    <t>Г. Смоленск, пер. Станционный, д. 10</t>
  </si>
  <si>
    <t>Г. Смоленск, пер. Станционный, д. 6</t>
  </si>
  <si>
    <t>Г. Смоленск, пер. Станционный, д. 8</t>
  </si>
  <si>
    <t>Г. Смоленск, пос. Кирпичного 3-го завода, д. 10</t>
  </si>
  <si>
    <t>Г. Смоленск, пос. 430 км, д. 17</t>
  </si>
  <si>
    <t>Г. Смоленск, пос. Анастасино, д. 31</t>
  </si>
  <si>
    <t>Г. Смоленск, пос. Анастасино, д. 33</t>
  </si>
  <si>
    <t>Г. Смоленск, пос. Вязовенька, д. 2</t>
  </si>
  <si>
    <t>Г. Смоленск, пос. Красный Бор, в/ч 83283, д. 8</t>
  </si>
  <si>
    <t>Г. Смоленск, пос. Миловидово, д. 1</t>
  </si>
  <si>
    <t>Г. Смоленск, пос. Миловидово, д. 2</t>
  </si>
  <si>
    <t>Г. Смоленск, пос. Миловидово, д. 3</t>
  </si>
  <si>
    <t>Г. Смоленск, пос. Миловидово, д. 4</t>
  </si>
  <si>
    <t>Г. Смоленск, пос. Миловидово, д. 5</t>
  </si>
  <si>
    <t>Г. Смоленск, пос. Серебрянка, д. 68б</t>
  </si>
  <si>
    <t>Г. Смоленск, пос. Серебрянка, д. 68г</t>
  </si>
  <si>
    <t>Г. Смоленск, пос. Серебрянка, д. 70</t>
  </si>
  <si>
    <t>Г. Смоленск, пос. Тихвинка, д. 26</t>
  </si>
  <si>
    <t>Г. Смоленск, просп. Гагарина, д. 12в</t>
  </si>
  <si>
    <t>Г. Смоленск, просп. Гагарина, д. 19</t>
  </si>
  <si>
    <t>Г. Смоленск, просп. Гагарина, д. 20а</t>
  </si>
  <si>
    <t>Г. Смоленск, просп. Гагарина, д. 24</t>
  </si>
  <si>
    <t>Г. Смоленск, просп. Гагарина, д. 8</t>
  </si>
  <si>
    <t>Г. Смоленск, просп. Строителей, д. 20</t>
  </si>
  <si>
    <t>Г. Смоленск, ул. 25 Сентября, д. 1</t>
  </si>
  <si>
    <t>Г. Смоленск, ул. 25 Сентября, д. 3</t>
  </si>
  <si>
    <t>Г. Смоленск, ул. 25 Сентября, д. 5</t>
  </si>
  <si>
    <t>Г. Смоленск, ул. 2-я Вяземская, д. 3</t>
  </si>
  <si>
    <t>Г. Смоленск, ул. 2-я Вяземская, д. 5</t>
  </si>
  <si>
    <t>Г. Смоленск, ул. 2-я Киевская, д. 11</t>
  </si>
  <si>
    <t>Г. Смоленск, ул. 2-я Киевская, д. 3</t>
  </si>
  <si>
    <t>Г. Смоленск, ул. 2-я Киевская, д. 5</t>
  </si>
  <si>
    <t>Г. Смоленск, ул. 2-я Киевская, д. 9</t>
  </si>
  <si>
    <t>Г. Смоленск, ул. 4-я Загорная, д. 11</t>
  </si>
  <si>
    <t>Г. Смоленск, ул. 4-я Загорная, д. 13</t>
  </si>
  <si>
    <t>Г. Смоленск, ул. 4-я Загорная, д. 14</t>
  </si>
  <si>
    <t>Г. Смоленск, ул. 4-я Загорная, д. 22</t>
  </si>
  <si>
    <t>Г. Смоленск, ул. Автозаводская, д. 17</t>
  </si>
  <si>
    <t>Г. Смоленск, ул. Автозаводская, д. 19</t>
  </si>
  <si>
    <t>Г. Смоленск, ул. Автозаводская, д. 30</t>
  </si>
  <si>
    <t>Г. Смоленск, ул. Академика Петрова, д. 1</t>
  </si>
  <si>
    <t>Г. Смоленск, ул. Академика Петрова, д. 3</t>
  </si>
  <si>
    <t>Г. Смоленск, ул. Академика Петрова, д. 5</t>
  </si>
  <si>
    <t>Г. Смоленск, ул. Академика Петрова, д. 7</t>
  </si>
  <si>
    <t>Г. Смоленск, ул. Академика Петрова, д. 9</t>
  </si>
  <si>
    <t>Г. Смоленск, ул. Багратиона, д. 10</t>
  </si>
  <si>
    <t>Г. Смоленск, ул. Багратиона, д. 13</t>
  </si>
  <si>
    <t>Г. Смоленск, ул. Багратиона, д. 14/12</t>
  </si>
  <si>
    <t>Г. Смоленск, ул. Багратиона, д. 15</t>
  </si>
  <si>
    <t>Г. Смоленск, ул. Багратиона, д. 16</t>
  </si>
  <si>
    <t>Г. Смоленск, ул. Багратиона, д. 17</t>
  </si>
  <si>
    <t>Г. Смоленск, ул. Багратиона, д. 19</t>
  </si>
  <si>
    <t>Г. Смоленск, ул. Багратиона, д. 20</t>
  </si>
  <si>
    <t>Г. Смоленск, ул. Багратиона, д. 21</t>
  </si>
  <si>
    <t>Г. Смоленск, ул. Багратиона, д. 22</t>
  </si>
  <si>
    <t>Г. Смоленск, ул. Багратиона, д. 24</t>
  </si>
  <si>
    <t>Г. Смоленск, ул. Багратиона, д. 8/1</t>
  </si>
  <si>
    <t>Г. Смоленск, ул. Бакунина, д. 10б</t>
  </si>
  <si>
    <t>Г. Смоленск, ул. Валентины Гризодубовой, д. 1</t>
  </si>
  <si>
    <t>Г. Смоленск, ул. Володарского, д. 12</t>
  </si>
  <si>
    <t>Г. Смоленск, ул. Высокая, д. 13</t>
  </si>
  <si>
    <t>Г. Смоленск, ул. Генерала Лукина, д. 2</t>
  </si>
  <si>
    <t>шлаковый</t>
  </si>
  <si>
    <t>Г. Смоленск, ул. Герцена, д. 13а</t>
  </si>
  <si>
    <t>Г. Смоленск, ул. Госпитальная, д. 4а</t>
  </si>
  <si>
    <t>Г. Смоленск, ул. Губенко, д. 14</t>
  </si>
  <si>
    <t>Г. Смоленск, ул. Губенко, д. 7</t>
  </si>
  <si>
    <t>Г. Смоленск, ул. Губенко, д. 9</t>
  </si>
  <si>
    <t>Г. Смоленск, ул. Дзержинского, д. 24</t>
  </si>
  <si>
    <t>Г. Смоленск, ул. Дзержинского, д. 3а</t>
  </si>
  <si>
    <t>Г. Смоленск, ул. Дохтурова, д. 1</t>
  </si>
  <si>
    <t>Г. Смоленск, ул. Исаковского, д. 20</t>
  </si>
  <si>
    <t>Г. Смоленск, ул. Исаковского, д. 26</t>
  </si>
  <si>
    <t>Г. Смоленск, ул. Карбышева, д. 8</t>
  </si>
  <si>
    <t>Г. Смоленск, ул. Кирова, д. 10</t>
  </si>
  <si>
    <t>Г. Смоленск, ул. Кирова, д. 11/3</t>
  </si>
  <si>
    <t>Г. Смоленск, ул. Кирова, д. 12</t>
  </si>
  <si>
    <t>Г. Смоленск, ул. Кирова, д. 13</t>
  </si>
  <si>
    <t>Г. Смоленск, ул. Кирова, д. 13а</t>
  </si>
  <si>
    <t>Г. Смоленск, ул. Кирова, д. 14</t>
  </si>
  <si>
    <t>Г. Смоленск, ул. Кирова, д. 16</t>
  </si>
  <si>
    <t>Г. Смоленск, ул. Кирова, д. 17</t>
  </si>
  <si>
    <t>Г. Смоленск, ул. Кирова, д. 17а</t>
  </si>
  <si>
    <t>Г. Смоленск, ул. Кирова, д. 18</t>
  </si>
  <si>
    <t>Г. Смоленск, ул. Кирова, д. 19</t>
  </si>
  <si>
    <t>Г. Смоленск, ул. Кирова, д. 19а</t>
  </si>
  <si>
    <t>Г. Смоленск, ул. Кирова, д. 20</t>
  </si>
  <si>
    <t>Г. Смоленск, ул. Кирова, д. 24</t>
  </si>
  <si>
    <t>Г. Смоленск, ул. Кирова, д. 28</t>
  </si>
  <si>
    <t>Г. Смоленск, ул. Кирова, д. 33</t>
  </si>
  <si>
    <t>Г. Смоленск, ул. Кирова, д. 34</t>
  </si>
  <si>
    <t>Г. Смоленск, ул. Кирова, д. 41а</t>
  </si>
  <si>
    <t>Г. Смоленск, ул. Кирова, д. 43</t>
  </si>
  <si>
    <t>Г. Смоленск, ул. Козлова, д. 6</t>
  </si>
  <si>
    <t>Г. Смоленск, ул. Коммунистическая, д. 5</t>
  </si>
  <si>
    <t>Г. Смоленск, ул. Коненкова, д. 4</t>
  </si>
  <si>
    <t>Г. Смоленск, ул. Кооперативная, д. 31</t>
  </si>
  <si>
    <t>Г. Смоленск, ул. Котовского, д. 1а</t>
  </si>
  <si>
    <t>Г. Смоленск, ул. Крупской, д. 55в</t>
  </si>
  <si>
    <t>Г. Смоленск, ул. Крупской, д. 62</t>
  </si>
  <si>
    <t>Г. Смоленск, ул. Крупской, д. 64</t>
  </si>
  <si>
    <t>Г. Смоленск, ул. Крупской, д. 71</t>
  </si>
  <si>
    <t>Г. Смоленск, ул. Крупской, д. 73</t>
  </si>
  <si>
    <t>Г. Смоленск, ул. Крупской, д. 73а</t>
  </si>
  <si>
    <t>Г. Смоленск, ул. Кутузова, д. 1</t>
  </si>
  <si>
    <t>Г. Смоленск, ул. Кутузова, д. 10</t>
  </si>
  <si>
    <t>Г. Смоленск, ул. Кутузова, д. 12</t>
  </si>
  <si>
    <t>Г. Смоленск, ул. Кутузова, д. 2а</t>
  </si>
  <si>
    <t>Г. Смоленск, ул. Кутузова, д. 30</t>
  </si>
  <si>
    <t>Г. Смоленск, ул. Кутузова, д. 4</t>
  </si>
  <si>
    <t>Г. Смоленск, ул. Кутузова, д. 8</t>
  </si>
  <si>
    <t>Г. Смоленск, ул. Кутузова, д. 8а</t>
  </si>
  <si>
    <t>Г. Смоленск, ул. Лавочкина, д. 43</t>
  </si>
  <si>
    <t>Г. Смоленск, ул. Лавочкина, д. 44</t>
  </si>
  <si>
    <t>Г. Смоленск, ул. Лавочкина, д. 54а</t>
  </si>
  <si>
    <t>Г. Смоленск, ул. Лавочкина, д. 62б</t>
  </si>
  <si>
    <t>Г. Смоленск, ул. Ленина, д. 34</t>
  </si>
  <si>
    <t>Г. Смоленск, ул. Ломоносова, д. 1/74</t>
  </si>
  <si>
    <t>Г. Смоленск, ул. Ломоносова, д. 15а</t>
  </si>
  <si>
    <t>Г. Смоленск, ул. Ломоносова, д. 17</t>
  </si>
  <si>
    <t>Г. Смоленск, ул. Ломоносова, д. 17а</t>
  </si>
  <si>
    <t>Г. Смоленск, ул. Ломоносова, д. 17б</t>
  </si>
  <si>
    <t>Г. Смоленск, ул. Ломоносова, д. 21</t>
  </si>
  <si>
    <t>Г. Смоленск, ул. Ломоносова, д. 21а</t>
  </si>
  <si>
    <t>Г. Смоленск, ул. Ломоносова, д. 23</t>
  </si>
  <si>
    <t>Г. Смоленск, ул. Ломоносова, д. 23а</t>
  </si>
  <si>
    <t>Г. Смоленск, ул. Ломоносова, д. 4</t>
  </si>
  <si>
    <t>Г. Смоленск, ул. Ломоносова, д. 5</t>
  </si>
  <si>
    <t>Г. Смоленск, ул. Ломоносова, д. 6</t>
  </si>
  <si>
    <t>Г. Смоленск, ул. Ломоносова, д. 6а</t>
  </si>
  <si>
    <t>Г. Смоленск, ул. Ломоносова, д. 6б</t>
  </si>
  <si>
    <t>Г. Смоленск, ул. Ломоносова, д. 7</t>
  </si>
  <si>
    <t>Г. Смоленск, ул. Ломоносова, д. 9</t>
  </si>
  <si>
    <t>Г. Смоленск, ул. Мало-Краснофлотская, д. 29а</t>
  </si>
  <si>
    <t>Г. Смоленск, ул. Мало-Краснофлотская, д. 29б</t>
  </si>
  <si>
    <t>Г. Смоленск, ул. Мало-Краснофлотская, д. 29в</t>
  </si>
  <si>
    <t>Г. Смоленск, ул. Мало-Краснофлотская, д. 31а</t>
  </si>
  <si>
    <t>Г. Смоленск, ул. Маршала Соколовского, д. 22</t>
  </si>
  <si>
    <t>Г. Смоленск, ул. Минская, д. 13</t>
  </si>
  <si>
    <t>Г. Смоленск, ул. Минская, д. 13а</t>
  </si>
  <si>
    <t>Г. Смоленск, ул. Мира, д. 11</t>
  </si>
  <si>
    <t>Г. Смоленск, ул. Мира, д. 18</t>
  </si>
  <si>
    <t>Г. Смоленск, ул. Мира, д. 3</t>
  </si>
  <si>
    <t>Г. Смоленск, ул. Мира, д. 4</t>
  </si>
  <si>
    <t>Г. Смоленск, ул. Мира, д. 6</t>
  </si>
  <si>
    <t>Г. Смоленск, ул. Молодёжная, д. 12/4</t>
  </si>
  <si>
    <t>Г. Смоленск, ул. Молодёжная, д. 14</t>
  </si>
  <si>
    <t>Г. Смоленск, ул. Нахимова, д. 10</t>
  </si>
  <si>
    <t>Г. Смоленск, ул. Нахимова, д. 10а</t>
  </si>
  <si>
    <t>Г. Смоленск, ул. Нахимова, д. 20а</t>
  </si>
  <si>
    <t>Г. Смоленск, ул. Нахимова, д. 3</t>
  </si>
  <si>
    <t>Г. Смоленск, ул. Нахимова, д. 4</t>
  </si>
  <si>
    <t>Г. Смоленск, ул. Нахимова, д. 5</t>
  </si>
  <si>
    <t>Г. Смоленск, ул. Нахимова, д. 6</t>
  </si>
  <si>
    <t>Г. Смоленск, ул. Нахимова, д. 6а</t>
  </si>
  <si>
    <t>Г. Смоленск, ул. Нахимова, д. 7</t>
  </si>
  <si>
    <t>Г. Смоленск, ул. Нахимова, д. 8</t>
  </si>
  <si>
    <t>Г. Смоленск, ул. Нахимсона, д. 4</t>
  </si>
  <si>
    <t>Г. Смоленск, ул. Нахимсона, д. 6</t>
  </si>
  <si>
    <t>Г. Смоленск, ул. Николаева, д. 4</t>
  </si>
  <si>
    <t>Г. Смоленск, ул. Николаева, д. 6</t>
  </si>
  <si>
    <t>Г. Смоленск, ул. Николаева, д. 24</t>
  </si>
  <si>
    <t>Г. Смоленск, ул. Николаева, д. 26</t>
  </si>
  <si>
    <t>Г. Смоленск, ул. Николаева, д. 34</t>
  </si>
  <si>
    <t>Г. Смоленск, ул. Николаева, д. 34а</t>
  </si>
  <si>
    <t>Г. Смоленск, ул. Николаева, д. 34б</t>
  </si>
  <si>
    <t>Г. Смоленск, ул. Николаева, д. 36</t>
  </si>
  <si>
    <t>Г. Смоленск, ул. Николаева, д. 38</t>
  </si>
  <si>
    <t>Г. Смоленск, ул. Николаева, д. 38а</t>
  </si>
  <si>
    <t>Г. Смоленск, ул. Николаева, д. 40</t>
  </si>
  <si>
    <t>Г. Смоленск, ул. Николаева, д. 42</t>
  </si>
  <si>
    <t>Г. Смоленск, ул. Николаева, д. 49</t>
  </si>
  <si>
    <t>Г. Смоленск, ул. Николаева, д. 65</t>
  </si>
  <si>
    <t>Г. Смоленск, ул. Николаева, д. 67</t>
  </si>
  <si>
    <t>Г. Смоленск, ул. Новая Слобода-Садки, д. 6а</t>
  </si>
  <si>
    <t>Г. Смоленск, ул. Ново-Киевская, д. 1</t>
  </si>
  <si>
    <t>Г. Смоленск, ул. Ново-Киевская, д. 11</t>
  </si>
  <si>
    <t>Г. Смоленск, ул. Ново-Киевская, д. 5</t>
  </si>
  <si>
    <t>Г. Смоленск, ул. Ново-Киевская, д. 7</t>
  </si>
  <si>
    <t>Г. Смоленск, ул. Ново-Ленинградская, д. 5</t>
  </si>
  <si>
    <t>Г. Смоленск, ул. Нормандия-Неман, д. 14</t>
  </si>
  <si>
    <t>Г. Смоленск, ул. Нормандия-Неман, д. 16</t>
  </si>
  <si>
    <t>Г. Смоленск, ул. Нормандия-Неман, д. 18</t>
  </si>
  <si>
    <t>Г. Смоленск, ул. Нормандия-Неман, д. 20</t>
  </si>
  <si>
    <t>Г. Смоленск, ул. Нормандия-Неман, д. 22</t>
  </si>
  <si>
    <t>Г. Смоленск, ул. Нормандия-Неман, д. 24</t>
  </si>
  <si>
    <t>Г. Смоленск, ул. Октябрьской революции, д. 12</t>
  </si>
  <si>
    <t>Г. Смоленск, ул. Октябрьской революции, д. 20</t>
  </si>
  <si>
    <t>Г. Смоленск, ул. Октябрьской революции, д. 22</t>
  </si>
  <si>
    <t>Г. Смоленск, ул. Октябрьской революции, д. 3б</t>
  </si>
  <si>
    <t>Г. Смоленск, ул. Попова, д. 14</t>
  </si>
  <si>
    <t>Г. Смоленск, ул. Попова, д. 14а</t>
  </si>
  <si>
    <t>Г. Смоленск, ул. Попова, д. 16</t>
  </si>
  <si>
    <t>Г. Смоленск, ул. Попова, д. 18</t>
  </si>
  <si>
    <t>Г. Смоленск, ул. Попова, д. 20</t>
  </si>
  <si>
    <t>Г. Смоленск, ул. Попова, д. 22</t>
  </si>
  <si>
    <t>Г. Смоленск, ул. Попова, д. 26</t>
  </si>
  <si>
    <t>Г. Смоленск, ул. Попова, д. 28</t>
  </si>
  <si>
    <t>Г. Смоленск, ул. Попова, д. 4а</t>
  </si>
  <si>
    <t>Г. Смоленск, ул. Попова, д. 6</t>
  </si>
  <si>
    <t>Г. Смоленск, ул. Попова, д. 8</t>
  </si>
  <si>
    <t>Г. Смоленск, ул. Пригородная, д. 2</t>
  </si>
  <si>
    <t>Г. Смоленск, ул. Радищева, д. 13</t>
  </si>
  <si>
    <t>Г. Смоленск, ул. Радищева, д. 14а</t>
  </si>
  <si>
    <t>Г. Смоленск, ул. Радищева, д. 17</t>
  </si>
  <si>
    <t>Г. Смоленск, ул. Радищева, д. 21</t>
  </si>
  <si>
    <t>Г. Смоленск, ул. Радищева, д. 23</t>
  </si>
  <si>
    <t>Г. Смоленск, ул. Радищева, д. 7</t>
  </si>
  <si>
    <t>Г. Смоленск, ул. Радищева, д. 8</t>
  </si>
  <si>
    <t>Г. Смоленск, ул. Радищева, д. 9а</t>
  </si>
  <si>
    <t>Г. Смоленск, ул. Раевского, д. 5</t>
  </si>
  <si>
    <t>Г. Смоленск, ул. Реввоенсовета, д. 17</t>
  </si>
  <si>
    <t>Г. Смоленск, ул. Реввоенсовета, д. 26</t>
  </si>
  <si>
    <t>Г. Смоленск, ул. Румянцева, д. 2/54</t>
  </si>
  <si>
    <t>Г. Смоленск, ул. Румянцева, д. 5</t>
  </si>
  <si>
    <t>Г. Смоленск, ул. Седова, д. 13</t>
  </si>
  <si>
    <t>Г. Смоленск, ул. Седова, д. 17</t>
  </si>
  <si>
    <t>Г. Смоленск, ул. Седова, д. 48</t>
  </si>
  <si>
    <t>Г. Смоленск, ул. Соболева, д. 109а</t>
  </si>
  <si>
    <t>Г. Смоленск, ул. Соболева, д. 112</t>
  </si>
  <si>
    <t>Г. Смоленск, ул. Соболева, д. 30</t>
  </si>
  <si>
    <t>Г. Смоленск, ул. Соболева, д. 82а</t>
  </si>
  <si>
    <t>Г. Смоленск, ул. Станционная, д. 2а</t>
  </si>
  <si>
    <t>Г. Смоленск, ул. Строгань, д. 4</t>
  </si>
  <si>
    <t>Г. Смоленск, ул. Строителей, д. 10/11</t>
  </si>
  <si>
    <t>Г. Смоленск, ул. Строителей, д. 12/14</t>
  </si>
  <si>
    <t>Г. Смоленск, ул. Твардовского, д. 1</t>
  </si>
  <si>
    <t>Г. Смоленск, ул. Твардовского, д. 15</t>
  </si>
  <si>
    <t>Г. Смоленск, ул. Твардовского, д. 1б</t>
  </si>
  <si>
    <t>Г. Смоленск, ул. Твардовского, д. 4</t>
  </si>
  <si>
    <t>Г. Смоленск, ул. Тенишевой, д. 10</t>
  </si>
  <si>
    <t>Г. Смоленск, ул. Тенишевой, д. 8</t>
  </si>
  <si>
    <t>Г. Смоленск, ул. Толмачева, д. 2</t>
  </si>
  <si>
    <t>Г. Смоленск, ул. Тухачевского, д. 7</t>
  </si>
  <si>
    <t>Г. Смоленск, ул. Фрунзе, д. 39</t>
  </si>
  <si>
    <t>Г. Смоленск, ул. Фрунзе, д. 58а</t>
  </si>
  <si>
    <t>Г. Смоленск, ул. Фурманова, д. 33</t>
  </si>
  <si>
    <t>Г. Смоленск, ул. Центральная, д. 5а</t>
  </si>
  <si>
    <t>Г. Смоленск, ул. Чапаева, д. 11а</t>
  </si>
  <si>
    <t>Г. Смоленск, ул. Чернышевского, д. 14а</t>
  </si>
  <si>
    <t>Г. Смоленск, ул. Чернышевского, д. 16а</t>
  </si>
  <si>
    <t>Г. Смоленск, ул. Чернышевского, д. 18</t>
  </si>
  <si>
    <t>Г. Смоленск, ул. Чернышевского, д. 20</t>
  </si>
  <si>
    <t>Г. Смоленск, ул. Чернышевского, д. 22</t>
  </si>
  <si>
    <t>Г. Смоленск, ул. Чернышевского, д. 24</t>
  </si>
  <si>
    <t>Г. Смоленск, ул. Чернышевского, д. 6а</t>
  </si>
  <si>
    <t>Г. Смоленск, ул. Чернышевского, д. 8а</t>
  </si>
  <si>
    <t>Г. Смоленск, ул. Черняховского, д. 1</t>
  </si>
  <si>
    <t>Г. Смоленск, ул. Черняховского, д. 14</t>
  </si>
  <si>
    <t>Г. Смоленск, ул. Черняховского, д. 18б</t>
  </si>
  <si>
    <t>Г. Смоленск, ул. Черняховского, д. 8</t>
  </si>
  <si>
    <t>Г. Смоленск, ул. Шевченко, д. 61</t>
  </si>
  <si>
    <t>Г. Смоленск, ул. Шевченко, д. 63</t>
  </si>
  <si>
    <t>Г. Смоленск, ул. Шевченко, д. 64</t>
  </si>
  <si>
    <t>Г. Смоленск, ул. Шевченко, д. 66</t>
  </si>
  <si>
    <t>Г. Смоленск, ул. Шевченко, д. 69</t>
  </si>
  <si>
    <t>Г. Смоленск, ул. Шевченко, д. 76</t>
  </si>
  <si>
    <t>Г. Смоленск, ул. Щорса, д. 10</t>
  </si>
  <si>
    <t>Г. Смоленск, ул. Щорса, д. 12</t>
  </si>
  <si>
    <t>Г. Смоленск, ул. Щорса, д. 14</t>
  </si>
  <si>
    <t>Г. Смоленск, ул. Энгельса, д. 9</t>
  </si>
  <si>
    <t>Г. Смоленск, ул. Генерала Лукина, д. 38</t>
  </si>
  <si>
    <t>Г. Смоленск, ул. Генерала Лукина, д. 40</t>
  </si>
  <si>
    <t>Г. Смоленск, ул. Энгельса, д. 6</t>
  </si>
  <si>
    <t>Итого по Пригорскому сельскому поселению Смоленского района Смоленской области</t>
  </si>
  <si>
    <t>Итого по Печерскому сельскому поселению Смоленского района Смоленской области</t>
  </si>
  <si>
    <t>Итого по Медведевскому сельскому поселению Темкинского района Смоленской области</t>
  </si>
  <si>
    <t>Итого по Вешковскому сельскому поселению Угранского района Смоленской области</t>
  </si>
  <si>
    <t>Итого по Михалевскому сельскому поселению Угранского района Смоленской области</t>
  </si>
  <si>
    <t>Дер. Михейково, ул. Луговая, д. 11</t>
  </si>
  <si>
    <t>Дер. Михейково, ул. Юбилейная, д. 3</t>
  </si>
  <si>
    <t>Дер. Суетово, ул. Магистральная, д. 6</t>
  </si>
  <si>
    <t>Итого по Дивасовскому сельскому поселению Смоленского района Смоленской области</t>
  </si>
  <si>
    <t>Итого по Хохловскому сельскому поселению Смоленского района Смоленской области</t>
  </si>
  <si>
    <t>Итого по Пионерскому сельскому поселению Смоленского района Смоленской области</t>
  </si>
  <si>
    <t>Итого по Михновскому сельскому поселению Смоленского района Смоленской области</t>
  </si>
  <si>
    <t>Итого по Вязгинскому сельскому поселению Смоленского района Смоленской области</t>
  </si>
  <si>
    <t>Итого по Волоковскому сельскому поселению Смоленского района Смоленской области</t>
  </si>
  <si>
    <t>Итого по Новосельскому сельскому поселению Смоленского района Смоленской области</t>
  </si>
  <si>
    <t>Г. Велиж, ул. 8 Марта, д. 5б</t>
  </si>
  <si>
    <t>Г. Велиж, ул. Ивановская, д. 1</t>
  </si>
  <si>
    <t>Г. Велиж, ул. Кропоткина, д. 13/10</t>
  </si>
  <si>
    <t>Г. Велиж, ул. Кропоткина, д. 23/13</t>
  </si>
  <si>
    <t>Г. Велиж, ул. Кропоткина, д. 33</t>
  </si>
  <si>
    <t>Г. Велиж, ул. Советская, д. 23/10</t>
  </si>
  <si>
    <t>Итого по Новосельскому сельскому поселению Вяземского района Смоленской области</t>
  </si>
  <si>
    <t>Г. Велиж, ул. Володарского, д. 16</t>
  </si>
  <si>
    <t>Г. Велиж, ул. Володарского, д. 171</t>
  </si>
  <si>
    <t>Г. Велиж, ул. Ленинградская, д. 89</t>
  </si>
  <si>
    <t>Г. Вязьма, ул. Ленина, д. 42</t>
  </si>
  <si>
    <t>Г. Вязьма, ул. Полины Осипенко, д. 25</t>
  </si>
  <si>
    <t>Дер. Поляново, ул. Молодежная, д. 2</t>
  </si>
  <si>
    <t>Дер. Поляново, ул. Молодежная, д. 3</t>
  </si>
  <si>
    <t>Ст. Семлево, ул. Полевая, д. 13</t>
  </si>
  <si>
    <t>Г. Дорогобуж, ул. Мира, д. 38</t>
  </si>
  <si>
    <t>Г. Духовщина, ул. Карла Либкнехта, д. 50</t>
  </si>
  <si>
    <t>Г. Ельня, ул. Советская, д. 45</t>
  </si>
  <si>
    <t>Г. Ельня, ул. Первомайская, д. 10/27</t>
  </si>
  <si>
    <t>Г. Ельня, ул. Говорова, д. 11</t>
  </si>
  <si>
    <t>Г. Ельня, ул. Красноармейская, д. 15</t>
  </si>
  <si>
    <t>Г. Ельня, ул. Ленина, д. 37</t>
  </si>
  <si>
    <t>Г. Ельня, ул. Первомайская, д. 40</t>
  </si>
  <si>
    <t>Г. Ельня, ул. Советская, д. 19</t>
  </si>
  <si>
    <t>Г. Ельня, ул. Энгельса, д. 4</t>
  </si>
  <si>
    <t>Г. Ельня, ул. Первомайская, д. 1</t>
  </si>
  <si>
    <t>Г. Ельня, ул. Советская, д. 36/2</t>
  </si>
  <si>
    <t>Г. Ельня, ул. Советская, д. 47</t>
  </si>
  <si>
    <t>Дер. Каменка, ул. Школьная, д. 1</t>
  </si>
  <si>
    <t>Дер. Каменка, ул. Школьная, д. 3</t>
  </si>
  <si>
    <t>Дер. Пищулино, ул. Льнозаводская, д. 31</t>
  </si>
  <si>
    <t>Дер. Тюшино, ул. Центральная, д. 89</t>
  </si>
  <si>
    <t>Дер. Тюшино, ул. Центральная, д. 90</t>
  </si>
  <si>
    <t>Дер. Каменка, ул. Садовая, д. 1</t>
  </si>
  <si>
    <t>Итого по Тюшинскому сельскому поселению Кардымовского района Смоленской области</t>
  </si>
  <si>
    <t>Дер. Гусино, ул. Комсомольская, д. 9</t>
  </si>
  <si>
    <t>Дер. Гусино, ул. Первомайская, д. 21а</t>
  </si>
  <si>
    <t>Дер. Гусино, ул. Советская, д. 47</t>
  </si>
  <si>
    <t>Дер. Липово, ул. Дорожная, д. 1</t>
  </si>
  <si>
    <t>Дер. Лонница, ул. Мира, д. 15</t>
  </si>
  <si>
    <t>Дер. Лонница, ул. Мира, д. 17</t>
  </si>
  <si>
    <t>Дер. Лонница, ул. Мира, д. 2</t>
  </si>
  <si>
    <t>Дер. Лонница, ул. Мира, д. 3</t>
  </si>
  <si>
    <t>брусчатый, обложенный кирпичом</t>
  </si>
  <si>
    <t>Дер. Маньково, ул. Восточная, д. 10</t>
  </si>
  <si>
    <t>Дер. Маньково, ул. Советская, д. 11</t>
  </si>
  <si>
    <t>Дер. Маньково, ул. Советская, д. 13</t>
  </si>
  <si>
    <t>Дер. Маньково, ул. Советская, д. 15</t>
  </si>
  <si>
    <t>Дер. Маньково, ул. Советская, д. 17</t>
  </si>
  <si>
    <t xml:space="preserve">Дер. Маньково, ул. Советская, д. 19 </t>
  </si>
  <si>
    <t>Дер. Соболево, д. 26</t>
  </si>
  <si>
    <t>Дер. Татарск, д. 73</t>
  </si>
  <si>
    <t>С. Высокое, ул. Лесная, д. 9</t>
  </si>
  <si>
    <t>Г. Починок, 1 мкрн, д. 1</t>
  </si>
  <si>
    <t>Итого по Шаталовскому сельскому поселению Починковского района Смоленской области</t>
  </si>
  <si>
    <t>Итого по Мурыгинскому сельскому поселению Починковского района Смоленской области</t>
  </si>
  <si>
    <t>Итого по Прудковскому сельскому поселению Починковского района Смоленской области</t>
  </si>
  <si>
    <t>Дер. Астапковичи, ул. Школьная, д. 2</t>
  </si>
  <si>
    <t>Дер. Астапковичи, ул. Школьная, д. 3</t>
  </si>
  <si>
    <t>Дер. Никольское, ул. Мира, д. 9</t>
  </si>
  <si>
    <t>С. Богданово, ул. Имени Колхоза Быстрые волны, д. 6</t>
  </si>
  <si>
    <t>С. Екимовичи, пер. 1-й Советский, д. 11</t>
  </si>
  <si>
    <t>С. Екимовичи, пер. 1-й Советский, д. 13</t>
  </si>
  <si>
    <t>С. Екимовичи, ул. Ленинская, д. 33</t>
  </si>
  <si>
    <t>Дер. Ивановское, ул. Центральная, д. 1</t>
  </si>
  <si>
    <t>Дер. Льнозавода, ул. Заводская, д. 1</t>
  </si>
  <si>
    <t>Дер. Льнозавода, ул. Заводская, д. 3</t>
  </si>
  <si>
    <t>Дер. Козловка, ул. Мира, д. 21</t>
  </si>
  <si>
    <t>Дер. Козловка, ул. Мира, д. 23</t>
  </si>
  <si>
    <t>Дер. Козловка, ул. Мира, д. 25</t>
  </si>
  <si>
    <t>Дер. Козловка, ул. Мира, д. 31</t>
  </si>
  <si>
    <t>Дер. Козловка, ул. Мира, д. 35</t>
  </si>
  <si>
    <t>Дер. Козловка, ул. Мира, д. 37</t>
  </si>
  <si>
    <t>С. Остер, ул. Комарова, д. 6</t>
  </si>
  <si>
    <t>С. Остер, ул. Советская, д. 10</t>
  </si>
  <si>
    <t>С. Остер, ул. Советская, д. 15</t>
  </si>
  <si>
    <t>С. Остер, ул. Советская, д. 7</t>
  </si>
  <si>
    <t>С. Остер, ул. Советская, д. 8</t>
  </si>
  <si>
    <t>Пос. Льнозавода, д. 21</t>
  </si>
  <si>
    <t>Дер. Чижовка-2, ул. Центральная, д. 14</t>
  </si>
  <si>
    <t>Дер. Перенка, д. 18</t>
  </si>
  <si>
    <t>Дер. Перенка, д. 19</t>
  </si>
  <si>
    <t>Дер. Новоселки, ул. Центральная, д. 17</t>
  </si>
  <si>
    <t>Дер. Новоселки, ул. Центральная, д. 19</t>
  </si>
  <si>
    <t>Дер. Марьевка, д. 1</t>
  </si>
  <si>
    <t>Дер. Марьевка, д. 2</t>
  </si>
  <si>
    <t>Г. Рудня, пос. Молкомбината, д. 6</t>
  </si>
  <si>
    <t>Г. Рудня, пос. Молкомбината, д. 7</t>
  </si>
  <si>
    <t>Г. Рудня, пос. Молкомбината, д. 14</t>
  </si>
  <si>
    <t>Г. Рудня, пос. Молкомбината, д. 17</t>
  </si>
  <si>
    <t>Г. Рудня, пос. Молкомбината, д. 37</t>
  </si>
  <si>
    <t>Г. Рудня, ул. Заречная, д. 24</t>
  </si>
  <si>
    <t>Г. Рудня, ул. Киреева, д. 21</t>
  </si>
  <si>
    <t>Г. Рудня, ул. Льнозаводская, д. 32а</t>
  </si>
  <si>
    <t>Г. Рудня, ул. Пирогова, д. 10</t>
  </si>
  <si>
    <t>Г. Рудня, ул. Советская, д. 13</t>
  </si>
  <si>
    <t>Г. Рудня, ул. Станционная, д. 12</t>
  </si>
  <si>
    <t>Г. Рудня, ул. Станционная, д. 5а</t>
  </si>
  <si>
    <t>Г. Рудня, ул. Энергетиков, д. 5</t>
  </si>
  <si>
    <t>Дер. Березино, ул. Центральная, д. 1</t>
  </si>
  <si>
    <t>Дер. Березино, ул. Центральная, д. 10</t>
  </si>
  <si>
    <t>Дер. Березино, ул. Центральная, д. 14</t>
  </si>
  <si>
    <t>Дер. Березино, ул. Центральная, д. 3</t>
  </si>
  <si>
    <t>Дер. Стаи, ул. Первомайская, д. 18</t>
  </si>
  <si>
    <t>Дер. Стаи, ул. Первомайская, д. 20</t>
  </si>
  <si>
    <t>Дер. Чистик, ул. Комсомольская, д. 7</t>
  </si>
  <si>
    <t>Дер. Чистик, ул. Школьная, д. 3</t>
  </si>
  <si>
    <t>Дер. Чистик, ул. Школьная, д. 5</t>
  </si>
  <si>
    <t>Дер. Чистик, ул. Школьная, д. 9</t>
  </si>
  <si>
    <t>Дер. Смолиговка, ул. Калинина, д. 11</t>
  </si>
  <si>
    <t>Дер. Смолиговка, ул. Калинина, д. 9</t>
  </si>
  <si>
    <t>Г. Сафоново, ул. Коммунистическая, д. 6</t>
  </si>
  <si>
    <t>Г. Сафоново, ул. Первомайская, д. 63</t>
  </si>
  <si>
    <t>шлакоблочный</t>
  </si>
  <si>
    <t>Итого по Прудковскому сельскому поселению Сафоновского района Смоленской области</t>
  </si>
  <si>
    <t>Итого по Казулинскому сельскому поселению Сафоновского района Смоленской области</t>
  </si>
  <si>
    <t>Итого по Издешковскому сельскому поселению Сафоновского района Смоленской области</t>
  </si>
  <si>
    <t>Г. Смоленск, пос. 430 км, д. 19</t>
  </si>
  <si>
    <t>Г. Смоленск, ул. 2-я линия Красноармейской слободы, 
д. 7</t>
  </si>
  <si>
    <t>Г. Смоленск, ул. Ленина, д. 26</t>
  </si>
  <si>
    <t>Г. Смоленск, ул. Николаева, д. 36а</t>
  </si>
  <si>
    <t>Г. Смоленск, ул. Пригородная, д. 1а</t>
  </si>
  <si>
    <t>Г. Смоленск, ул. Фурманова, д. 43</t>
  </si>
  <si>
    <t>Г. Смоленск, ул. Чернышевского, д. 10а</t>
  </si>
  <si>
    <t>Дер. Волоковая, ул. Центральная, д. 2</t>
  </si>
  <si>
    <t>Дер. Волоковая, ул. Центральная, д. 4</t>
  </si>
  <si>
    <t>Дер. Волоковая, ул. Центральная, д. 6</t>
  </si>
  <si>
    <t>Дер. Волоковая, ул. Центральная, д. 8</t>
  </si>
  <si>
    <t>Дер. Вязгино, ул. Дорожная, д. 4</t>
  </si>
  <si>
    <t>Дер. Вязгино, ул. Дорожная, д. 5</t>
  </si>
  <si>
    <t>Дер. Вязгино, ул. Дорожная, д. 6</t>
  </si>
  <si>
    <t>Дер. Вязгино, ул. Дорожная, д. 7</t>
  </si>
  <si>
    <t>Дер. Вязгино, ул. Дорожная, д. 8</t>
  </si>
  <si>
    <t>С. Ольша, ул. Заозерная, д. 1</t>
  </si>
  <si>
    <t>С. Ольша, ул. Заозерная, д. 11</t>
  </si>
  <si>
    <t>С. Ольша, ул. Заозерная, д. 2</t>
  </si>
  <si>
    <t>Дер. Дивасы, ул. Мичурина, д. 1</t>
  </si>
  <si>
    <t>Дер. Дивасы, ул. Мичурина, д. 2</t>
  </si>
  <si>
    <t>Дер. Дивасы, ул. Мичурина, д. 3</t>
  </si>
  <si>
    <t>Дер. Дивасы, ул. Мичурина, д. 4</t>
  </si>
  <si>
    <t>Дер. Дивасы, ул. Мичурина, д. 5</t>
  </si>
  <si>
    <t>С. Катынь, ул. Витебское шоссе, д. 2</t>
  </si>
  <si>
    <t>С. Катынь, ул. Витебское шоссе, д. 3</t>
  </si>
  <si>
    <t>С. Катынь, ул. Витебское шоссе, д. 4</t>
  </si>
  <si>
    <t>С. Катынь, ул. Витебское шоссе, д. 5</t>
  </si>
  <si>
    <t>С. Катынь, ул. Витебское шоссе, д. 6</t>
  </si>
  <si>
    <t>С. Катынь, ул. Витебское шоссе, д. 7</t>
  </si>
  <si>
    <t>Пос. Авторемзавод, д. 5</t>
  </si>
  <si>
    <t>Пос. Авторемзавод, ул. Нижний поселок АРЗ, д. 4</t>
  </si>
  <si>
    <t>Пос. Авторемзавод, ул. Нижний поселок АРЗ, д. 5</t>
  </si>
  <si>
    <t>Дер. Санаторий Борок, д. 1</t>
  </si>
  <si>
    <t>Дер. Богородицкое, ул. Викторова, д. 29</t>
  </si>
  <si>
    <t>Дер. Богородицкое, ул. Викторова, д. 30</t>
  </si>
  <si>
    <t>Дер. Рогачево, ул. Центральная, д. 7</t>
  </si>
  <si>
    <t>Дер. Магалинщина, ул. Заречная, д. 11</t>
  </si>
  <si>
    <t>Дер. Магалинщина, ул. Заречная, д. 13</t>
  </si>
  <si>
    <t>Дер. Магалинщина, ул. Заречная, д. 3</t>
  </si>
  <si>
    <t>Дер. Магалинщина, ул. Заречная, д. 5</t>
  </si>
  <si>
    <t>Дер. Михновка, ул. Молодежная, д. 3</t>
  </si>
  <si>
    <t>Дер. Михновка, ул. Молодежная, д. 5</t>
  </si>
  <si>
    <t>Дер. Михновка, ул. Молодежная, д. 7</t>
  </si>
  <si>
    <t>Дер. Верховье, ул. Поселковая, д. 2</t>
  </si>
  <si>
    <t>С. Печерск, ул. Автодорожная, д. 7</t>
  </si>
  <si>
    <t>С. Печерск, ул. Минская, д. 22</t>
  </si>
  <si>
    <t>Дер. Русилово, ул. Центральная, д. 3</t>
  </si>
  <si>
    <t>Дер. Русилово, ул. Центральная, д. 5</t>
  </si>
  <si>
    <t>Дер. Русилово, ул. Центральная, д. 7</t>
  </si>
  <si>
    <t>Дер. Русилово, ул. Центральная, д. 9</t>
  </si>
  <si>
    <t>С. Пригорское, ул. Октябрьская, д. 1</t>
  </si>
  <si>
    <t>С. Пригорское, ул. Октябрьская, д. 3</t>
  </si>
  <si>
    <t>С. Пригорское, ул. Октябрьская, д. 5</t>
  </si>
  <si>
    <t>С. Пригорское, ул. Октябрьская, д. 7</t>
  </si>
  <si>
    <t>Дер. Сметанино, ул. Ветеранов, д. 2</t>
  </si>
  <si>
    <t>Дер. Сметанино, ул. Ветеранов, д. 4</t>
  </si>
  <si>
    <t>Дер. Сметанино, ул. Ветеранов, д. 6</t>
  </si>
  <si>
    <t>Дер. Сметанино, ул. Озерная, д. 1</t>
  </si>
  <si>
    <t>Дер. Сметанино, ул. Озерная, д. 3</t>
  </si>
  <si>
    <t>Дер. Зыколино, д. 28</t>
  </si>
  <si>
    <t>Дер. Жуково, ул. Мира, д. 51</t>
  </si>
  <si>
    <t>Дер. Жуково, ул. Мира, д. 54</t>
  </si>
  <si>
    <t>Дер. Жуково, ул. Мира, д. 55</t>
  </si>
  <si>
    <t>Дер. Жуково, ул. Мира, д. 57</t>
  </si>
  <si>
    <t>Дер. Жуково, ул. Мира, д. 58</t>
  </si>
  <si>
    <t>Дер. Жуково, ул. Мира, д. 59</t>
  </si>
  <si>
    <t>С. Талашкино, ул. Ленина, д. 12а</t>
  </si>
  <si>
    <t>С. Талашкино, ул. Ленина, д. 14</t>
  </si>
  <si>
    <t>С. Талашкино, ул. Ленина, д. 17</t>
  </si>
  <si>
    <t>С. Талашкино, ул. Ленина, д. 18</t>
  </si>
  <si>
    <t>С. Талашкино, ул. Парковая, д. 4</t>
  </si>
  <si>
    <t>С. Талашкино, ул. Парковая, д. 8</t>
  </si>
  <si>
    <t>Дер. ДРСУ-5, д. 1</t>
  </si>
  <si>
    <t>Дер. ДРСУ-5, д. 2</t>
  </si>
  <si>
    <t>Дер. ДРСУ-5, д. 3</t>
  </si>
  <si>
    <t>Дер. ДРСУ-5, д. 4</t>
  </si>
  <si>
    <t>Дер. ДРСУ-5, д. 5</t>
  </si>
  <si>
    <t>Дер. ДРСУ-5, д. 7</t>
  </si>
  <si>
    <t>Дер. ДРСУ-5, д. 8</t>
  </si>
  <si>
    <t>Дер. Хохлово, ул. Мира, д. 10</t>
  </si>
  <si>
    <t>Дер. Хохлово, ул. Мира, д. 2</t>
  </si>
  <si>
    <t>Дер. Хохлово, ул. Мира, д. 4</t>
  </si>
  <si>
    <t>Дер. Хохлово, ул. Мира, д. 6</t>
  </si>
  <si>
    <t>Итого по Касплянскому сельскому поселению Смоленского района Смоленской области</t>
  </si>
  <si>
    <t>С. Каспля-2, ул. Энергетиков, д. 3</t>
  </si>
  <si>
    <t>Г. Сычевка, ст. Сычевка, д. 2</t>
  </si>
  <si>
    <t>Г. Сычевка, ул. Большая Пролетарская, д. 9</t>
  </si>
  <si>
    <t>Г. Сычевка, ул. Большая Советская, д. 21</t>
  </si>
  <si>
    <t>Г. Сычевка, ул. Большая Советская, д. 24</t>
  </si>
  <si>
    <t>Г. Сычевка, ул. Винокурова, д. 10</t>
  </si>
  <si>
    <t>Г. Сычевка, ул. Винокурова, д. 12</t>
  </si>
  <si>
    <t>Г. Сычевка, ул. Винокурова, д. 2</t>
  </si>
  <si>
    <t>Г. Сычевка, ул. Винокурова, д. 4</t>
  </si>
  <si>
    <t>Г. Сычевка, ул. Винокурова, д. 6</t>
  </si>
  <si>
    <t>Г. Сычевка, ул. Винокурова, д. 8</t>
  </si>
  <si>
    <t>Г. Сычевка, ул. Карла Маркса, д. 14</t>
  </si>
  <si>
    <t>Г. Сычевка, ул. Карла Маркса, д. 47</t>
  </si>
  <si>
    <t>Г. Сычевка, ул. Карла Маркса, д. 5</t>
  </si>
  <si>
    <t>Г. Сычевка, ул. Карла Маркса, д. 9</t>
  </si>
  <si>
    <t>Г. Сычевка, ул. Комсомольская, д. 28</t>
  </si>
  <si>
    <t>Г. Сычевка, ул. Крыленко, д. 12</t>
  </si>
  <si>
    <t>Г. Сычевка, ул. Крыленко, д. 30</t>
  </si>
  <si>
    <t>Г. Сычевка, ул. Крыленко, д. 33</t>
  </si>
  <si>
    <t>Г. Сычевка, ул. Крыленко, д. 37</t>
  </si>
  <si>
    <t>бревенчатый</t>
  </si>
  <si>
    <t>Г. Сычевка, ул. Крыленко, д. 38</t>
  </si>
  <si>
    <t>Г. Сычевка, ул. Крыленко, д. 39</t>
  </si>
  <si>
    <t>Г. Сычевка, ул. Ломоносова, д. 16</t>
  </si>
  <si>
    <t>Г. Сычевка, ул. Пионерская, д. 29</t>
  </si>
  <si>
    <t>Г. Сычевка, ул. Свободная, д. 37</t>
  </si>
  <si>
    <t>Дер. Мальцево, ул. Октябрьская, д. 10</t>
  </si>
  <si>
    <t>Дер. Мальцево, ул. Труда, д. 1</t>
  </si>
  <si>
    <t>Дер. Юшино, ул. Речная, д. 2</t>
  </si>
  <si>
    <t>Итого по Дугинскому сельскому поселению Сычевского района Смоленской области</t>
  </si>
  <si>
    <t>Дер. Дугино, ул. Парковая, д. 1</t>
  </si>
  <si>
    <t>Итого по Караваевскому сельскому поселению Сычевского района Смоленской области</t>
  </si>
  <si>
    <t>Дер. Вараксино, ул. Набережная, д. 3</t>
  </si>
  <si>
    <t>С. Темкино, ул. Привокзальная, д. 6</t>
  </si>
  <si>
    <t>С. Темкино, ул. Советская, д. 20</t>
  </si>
  <si>
    <t>Дер. Власово, ул. Юбилейная, д. 4</t>
  </si>
  <si>
    <t>Дер. Власово, ул. Юбилейная, д. 6</t>
  </si>
  <si>
    <t>С. Угра, ул. Железнодорожная, д. 16</t>
  </si>
  <si>
    <t>С. Угра, ул. Краснознамённая, д. 29</t>
  </si>
  <si>
    <t>С. Угра, ул. Краснознамённая, д. 32</t>
  </si>
  <si>
    <t>С. Угра, ул. Ленина, д. 24</t>
  </si>
  <si>
    <t>С. Угра, ул. Ленина, д. 28</t>
  </si>
  <si>
    <t>С. Угра, ул. Ленина, д. 34</t>
  </si>
  <si>
    <t>С. Угра, ул. Советская, д. 4</t>
  </si>
  <si>
    <t>Дер. Вешки, ул. Елочки, д. 21</t>
  </si>
  <si>
    <t>Дер. Вешки, ул. Елочки, д. 23</t>
  </si>
  <si>
    <t>Дер. Вешки, ул. Южная, д. 4</t>
  </si>
  <si>
    <t>Ст. Волоста-Пятница, ул. Железнодорожная, д. 10</t>
  </si>
  <si>
    <t>Ст. Волоста-Пятница, ул. Железнодорожная, д. 5</t>
  </si>
  <si>
    <t>С. Первомайский, ул. Советская, д. 4</t>
  </si>
  <si>
    <t>Г. Ярцево, ул. Чернышевского, д. 3</t>
  </si>
  <si>
    <t>Г. Ярцево, ул. Чернышевского, д. 8</t>
  </si>
  <si>
    <t>Г. Ярцево, ул. Советская, д. 19</t>
  </si>
  <si>
    <t>Г. Ярцево, ул. Школьная, д. 9</t>
  </si>
  <si>
    <t>Г. Ярцево, просп. Металлургов, д. 39/19</t>
  </si>
  <si>
    <t>Г. Ярцево, ул. 50 лет Октября, д. 5</t>
  </si>
  <si>
    <t>Г. Ярцево, ул. Братьев Шаршановых, д. 47</t>
  </si>
  <si>
    <t>Г. Ярцево, ул. Гагарина, д. 23</t>
  </si>
  <si>
    <t>Г. Ярцево, ул. 1-й Смоленский проезд, д. 5</t>
  </si>
  <si>
    <t>Г. Ярцево, ул. Карла Маркса, д. 13</t>
  </si>
  <si>
    <t>Г. Ярцево, ул. Краснооктябрьская, д. 30</t>
  </si>
  <si>
    <t>Г. Ярцево, ул. Краснооктябрьская, д. 33а</t>
  </si>
  <si>
    <t>Г. Ярцево, ул. Краснооктябрьская, д. 37</t>
  </si>
  <si>
    <t>Г. Ярцево, ул. Ленинская, д. 4</t>
  </si>
  <si>
    <t>Г. Ярцево, ул. Ленинская, д. 7</t>
  </si>
  <si>
    <t>Г. Ярцево, ул. ЛММС, д. 1</t>
  </si>
  <si>
    <t>Г. Ярцево, ул. Луначарского, д. 4</t>
  </si>
  <si>
    <t>Г. Ярцево, ул. Луначарского, д. 6</t>
  </si>
  <si>
    <t>Г. Ярцево, ул. Ольховская, д. 17</t>
  </si>
  <si>
    <t>Г. Ярцево, ул. Ольховская, д. 19</t>
  </si>
  <si>
    <t>Г. Ярцево, ул. Первомайская, д. 23</t>
  </si>
  <si>
    <t>Г. Ярцево, ул. Советская, д. 16</t>
  </si>
  <si>
    <t>Г. Ярцево, ул. Советская, д. 18</t>
  </si>
  <si>
    <t>Г. Ярцево, ул. Советская, д. 18а</t>
  </si>
  <si>
    <t>Г. Ярцево, ул. Советская, д. 21</t>
  </si>
  <si>
    <t>Г. Ярцево, ул. Советская, д. 22/2</t>
  </si>
  <si>
    <t>Г. Ярцево, ул. Строителей, д. 10</t>
  </si>
  <si>
    <t>Г. Ярцево, ул. Чайковского, д. 1</t>
  </si>
  <si>
    <t>Г. Ярцево, ул. Чернышевского, д. 9/8</t>
  </si>
  <si>
    <t>Г. Ярцево, ул. Шоссейная, д. 27</t>
  </si>
  <si>
    <t>Г. Ярцево, ул. Шоссейная, д. 35</t>
  </si>
  <si>
    <t>Дер. Капыревщина, ул. Славы, д. 10</t>
  </si>
  <si>
    <t>С. Глинка, ул. Ленина, д. 5</t>
  </si>
  <si>
    <t>С. Глинка, ул. Ленина, д. 36</t>
  </si>
  <si>
    <t>Г. Демидов, ул. Хренова, д. 16а</t>
  </si>
  <si>
    <t>Г. Демидов, ул. Хренова, д. 14</t>
  </si>
  <si>
    <t>Г. Демидов, ул. Фрадкова, д. 21</t>
  </si>
  <si>
    <t>Г. Демидов, ул. Руднянская, д. 66</t>
  </si>
  <si>
    <t>Г. Демидов, ул. Руднянская, д. 63</t>
  </si>
  <si>
    <t>Г. Демидов, ул. Просвещения, д. 11</t>
  </si>
  <si>
    <t>Г. Демидов, ул. Кооперативная, д. 2</t>
  </si>
  <si>
    <t>Г. Демидов, ул. Коммунистическая, д. 23</t>
  </si>
  <si>
    <t>Г. Демидов, ул. Коммунистическая, д. 14</t>
  </si>
  <si>
    <t>Г. Демидов, ул. Гуреевская, д. 166</t>
  </si>
  <si>
    <t>Г. Демидов, ул. Витебская, д. 8</t>
  </si>
  <si>
    <t>Г. Демидов, пр.  Суворовский, д. 8</t>
  </si>
  <si>
    <t>Г. Демидов, пр. Суворовский, д. 12</t>
  </si>
  <si>
    <t>Г. Демидов, пр. Суворовский, д. 10</t>
  </si>
  <si>
    <t>Г. Демидов, ул. Хренова, д. 22</t>
  </si>
  <si>
    <t>Дер. Слойково, ул. Центральная, д. 23</t>
  </si>
  <si>
    <t>Дер. Слойково, ул. Центральная, д. 29</t>
  </si>
  <si>
    <t>до 1917</t>
  </si>
  <si>
    <t>Итого по Тумановскому сельскому поселению Вяземского района Смоленской области</t>
  </si>
  <si>
    <t>Итого по Каменскому сельскому поселению Кардымовского района Смоленской области</t>
  </si>
  <si>
    <t>Итого по Капыревщинскому сельскому поселению Ярцевского района Смоленской области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</si>
  <si>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</si>
  <si>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</si>
  <si>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</si>
  <si>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</si>
  <si>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</si>
  <si>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</si>
  <si>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</si>
  <si>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</si>
  <si>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</si>
  <si>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</si>
  <si>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</si>
  <si>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</si>
  <si>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</si>
  <si>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</si>
  <si>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</si>
  <si>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</si>
  <si>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341.</t>
  </si>
  <si>
    <t>342.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</si>
  <si>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</si>
  <si>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</si>
  <si>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</si>
  <si>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</si>
  <si>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</si>
  <si>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</si>
  <si>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</si>
  <si>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</si>
  <si>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</si>
  <si>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</si>
  <si>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</si>
  <si>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</si>
  <si>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</si>
  <si>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</si>
  <si>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</si>
  <si>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</si>
  <si>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</si>
  <si>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</si>
  <si>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</si>
  <si>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</si>
  <si>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</si>
  <si>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</si>
  <si>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</si>
  <si>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</si>
  <si>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</si>
  <si>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</si>
  <si>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</si>
  <si>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</si>
  <si>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</si>
  <si>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</si>
  <si>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</si>
  <si>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</si>
  <si>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</si>
  <si>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</si>
  <si>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</si>
  <si>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</si>
  <si>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</si>
  <si>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</si>
  <si>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</si>
  <si>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</si>
  <si>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</si>
  <si>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386.</t>
  </si>
  <si>
    <t>387.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</si>
  <si>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</si>
  <si>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</si>
  <si>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</si>
  <si>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</si>
  <si>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</si>
  <si>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</si>
  <si>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</si>
  <si>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</si>
  <si>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</si>
  <si>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</si>
  <si>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</si>
  <si>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</si>
  <si>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</si>
  <si>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</si>
  <si>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</si>
  <si>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</si>
  <si>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</si>
  <si>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</si>
  <si>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</si>
  <si>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</si>
  <si>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</si>
  <si>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</si>
  <si>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</si>
  <si>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</si>
  <si>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</si>
  <si>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</si>
  <si>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</si>
  <si>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</si>
  <si>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</si>
  <si>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</si>
  <si>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</si>
  <si>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</si>
  <si>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</si>
  <si>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</si>
  <si>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</si>
  <si>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</si>
  <si>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</si>
  <si>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</si>
  <si>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</si>
  <si>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</si>
  <si>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</si>
  <si>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</si>
  <si>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</si>
  <si>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</si>
  <si>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</si>
  <si>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</si>
  <si>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</si>
  <si>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</si>
  <si>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</si>
  <si>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</si>
  <si>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</si>
  <si>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</si>
  <si>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</si>
  <si>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</si>
  <si>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</si>
  <si>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</si>
  <si>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</si>
  <si>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</si>
  <si>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</si>
  <si>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</si>
  <si>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</si>
  <si>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</si>
  <si>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</si>
  <si>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</si>
  <si>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</si>
  <si>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</si>
  <si>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458.</t>
  </si>
  <si>
    <t>459.</t>
  </si>
  <si>
    <t>460.</t>
  </si>
  <si>
    <t>461.</t>
  </si>
  <si>
    <t>462.</t>
  </si>
  <si>
    <t>463.</t>
  </si>
  <si>
    <t>464.</t>
  </si>
  <si>
    <t>465.</t>
  </si>
  <si>
    <t>467.</t>
  </si>
  <si>
    <t>468.</t>
  </si>
  <si>
    <t>469.</t>
  </si>
  <si>
    <t>470.</t>
  </si>
  <si>
    <t>471.</t>
  </si>
  <si>
    <t>472.</t>
  </si>
  <si>
    <t>473.</t>
  </si>
  <si>
    <t>474.</t>
  </si>
  <si>
    <t>476.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</si>
  <si>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</si>
  <si>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</si>
  <si>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</si>
  <si>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</si>
  <si>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</si>
  <si>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</si>
  <si>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</si>
  <si>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</si>
  <si>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</si>
  <si>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</si>
  <si>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</si>
  <si>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</si>
  <si>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</si>
  <si>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</si>
  <si>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</si>
  <si>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</si>
  <si>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</si>
  <si>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</si>
  <si>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</si>
  <si>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</si>
  <si>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</si>
  <si>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</si>
  <si>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</si>
  <si>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</si>
  <si>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</si>
  <si>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</si>
  <si>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</si>
  <si>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</si>
  <si>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</si>
  <si>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</si>
  <si>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</si>
  <si>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</si>
  <si>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</si>
  <si>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</si>
  <si>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</si>
  <si>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</si>
  <si>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</si>
  <si>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</si>
  <si>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</si>
  <si>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</si>
  <si>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</si>
  <si>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</si>
  <si>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</si>
  <si>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</si>
  <si>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</si>
  <si>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</si>
  <si>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</si>
  <si>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</si>
  <si>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</si>
  <si>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</si>
  <si>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</si>
  <si>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</si>
  <si>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</si>
  <si>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</si>
  <si>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</si>
  <si>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</si>
  <si>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</si>
  <si>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</si>
  <si>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</si>
  <si>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</si>
  <si>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</si>
  <si>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</si>
  <si>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</si>
  <si>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</si>
  <si>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</si>
  <si>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</si>
  <si>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</si>
  <si>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</si>
  <si>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</si>
  <si>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</si>
  <si>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</si>
  <si>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</si>
  <si>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</si>
  <si>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</si>
  <si>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</si>
  <si>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</si>
  <si>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</si>
  <si>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</si>
  <si>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</si>
  <si>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</si>
  <si>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</si>
  <si>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</si>
  <si>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</si>
  <si>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</si>
  <si>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</si>
  <si>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</si>
  <si>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</si>
  <si>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</si>
  <si>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</si>
  <si>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</si>
  <si>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</si>
  <si>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</si>
  <si>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</si>
  <si>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</si>
  <si>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</si>
  <si>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</si>
  <si>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</si>
  <si>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</si>
  <si>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</si>
  <si>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</si>
  <si>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</si>
  <si>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</si>
  <si>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</si>
  <si>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</si>
  <si>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</si>
  <si>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</si>
  <si>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</si>
  <si>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</si>
  <si>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</si>
  <si>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</si>
  <si>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</si>
  <si>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</si>
  <si>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</si>
  <si>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</si>
  <si>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</si>
  <si>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</si>
  <si>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</si>
  <si>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</si>
  <si>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</si>
  <si>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</si>
  <si>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</si>
  <si>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</si>
  <si>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</si>
  <si>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</si>
  <si>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</si>
  <si>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606.</t>
  </si>
  <si>
    <t>607.</t>
  </si>
  <si>
    <t>608.</t>
  </si>
  <si>
    <t>609.</t>
  </si>
  <si>
    <t>612.</t>
  </si>
  <si>
    <t>614.</t>
  </si>
  <si>
    <t>616.</t>
  </si>
  <si>
    <t>617.</t>
  </si>
  <si>
    <t>620.</t>
  </si>
  <si>
    <t>621.</t>
  </si>
  <si>
    <t>622.</t>
  </si>
  <si>
    <t>623.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</si>
  <si>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</si>
  <si>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</si>
  <si>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</si>
  <si>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</si>
  <si>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</si>
  <si>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</si>
  <si>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</si>
  <si>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</si>
  <si>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</si>
  <si>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</si>
  <si>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</si>
  <si>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</si>
  <si>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</si>
  <si>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</si>
  <si>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</si>
  <si>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641.</t>
  </si>
  <si>
    <t>642.</t>
  </si>
  <si>
    <t>643.</t>
  </si>
  <si>
    <t>644.</t>
  </si>
  <si>
    <t>645.</t>
  </si>
  <si>
    <t>646.</t>
  </si>
  <si>
    <t>647.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</si>
  <si>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</si>
  <si>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</si>
  <si>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</si>
  <si>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</si>
  <si>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</si>
  <si>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</si>
  <si>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</si>
  <si>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</si>
  <si>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</si>
  <si>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</si>
  <si>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</si>
  <si>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</si>
  <si>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</si>
  <si>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</si>
  <si>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</si>
  <si>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</si>
  <si>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</si>
  <si>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</si>
  <si>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</si>
  <si>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</si>
  <si>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</si>
  <si>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</si>
  <si>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</si>
  <si>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</si>
  <si>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</si>
  <si>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</si>
  <si>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</si>
  <si>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</si>
  <si>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678.</t>
  </si>
  <si>
    <t>679.</t>
  </si>
  <si>
    <t>680.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</si>
  <si>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</si>
  <si>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</si>
  <si>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</si>
  <si>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</si>
  <si>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</si>
  <si>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</si>
  <si>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</si>
  <si>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</si>
  <si>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</si>
  <si>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</si>
  <si>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</si>
  <si>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</si>
  <si>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</si>
  <si>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</si>
  <si>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</si>
  <si>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</si>
  <si>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</si>
  <si>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</si>
  <si>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</si>
  <si>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</si>
  <si>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</si>
  <si>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</si>
  <si>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</si>
  <si>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</si>
  <si>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</si>
  <si>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</si>
  <si>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</si>
  <si>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</si>
  <si>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</si>
  <si>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</si>
  <si>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</si>
  <si>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</si>
  <si>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</si>
  <si>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</si>
  <si>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</si>
  <si>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</si>
  <si>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</si>
  <si>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</si>
  <si>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</si>
  <si>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</si>
  <si>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</si>
  <si>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</si>
  <si>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</si>
  <si>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</si>
  <si>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</si>
  <si>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</si>
  <si>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</si>
  <si>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</si>
  <si>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</si>
  <si>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</si>
  <si>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</si>
  <si>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</si>
  <si>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</si>
  <si>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</si>
  <si>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</si>
  <si>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</si>
  <si>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</si>
  <si>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</si>
  <si>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</si>
  <si>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</si>
  <si>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</si>
  <si>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</si>
  <si>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</si>
  <si>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</si>
  <si>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</si>
  <si>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</si>
  <si>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</si>
  <si>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</si>
  <si>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</si>
  <si>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</si>
  <si>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</si>
  <si>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</si>
  <si>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</si>
  <si>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</si>
  <si>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</si>
  <si>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</si>
  <si>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</si>
  <si>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</si>
  <si>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</si>
  <si>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</si>
  <si>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</si>
  <si>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</si>
  <si>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</si>
  <si>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</si>
  <si>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</si>
  <si>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</si>
  <si>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</si>
  <si>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</si>
  <si>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</si>
  <si>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</si>
  <si>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</si>
  <si>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</si>
  <si>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</si>
  <si>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</si>
  <si>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</si>
  <si>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</si>
  <si>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</si>
  <si>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</si>
  <si>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</si>
  <si>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</si>
  <si>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</si>
  <si>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</si>
  <si>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</si>
  <si>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</si>
  <si>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</si>
  <si>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</si>
  <si>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</si>
  <si>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</si>
  <si>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</si>
  <si>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</si>
  <si>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</si>
  <si>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</si>
  <si>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</si>
  <si>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</si>
  <si>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</si>
  <si>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</si>
  <si>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</si>
  <si>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</si>
  <si>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</si>
  <si>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</si>
  <si>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</si>
  <si>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</si>
  <si>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</si>
  <si>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</si>
  <si>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</si>
  <si>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</si>
  <si>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</si>
  <si>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</si>
  <si>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</si>
  <si>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</si>
  <si>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</si>
  <si>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</si>
  <si>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</si>
  <si>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</si>
  <si>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</si>
  <si>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</si>
  <si>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</si>
  <si>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</si>
  <si>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</si>
  <si>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</si>
  <si>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</si>
  <si>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</si>
  <si>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</si>
  <si>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</si>
  <si>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</si>
  <si>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</si>
  <si>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</si>
  <si>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</si>
  <si>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</si>
  <si>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</si>
  <si>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</si>
  <si>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</si>
  <si>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</si>
  <si>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</si>
  <si>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</si>
  <si>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</si>
  <si>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</si>
  <si>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</si>
  <si>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</si>
  <si>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</si>
  <si>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</si>
  <si>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</si>
  <si>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</si>
  <si>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</si>
  <si>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</si>
  <si>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</si>
  <si>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</si>
  <si>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</si>
  <si>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</si>
  <si>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</si>
  <si>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</si>
  <si>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</si>
  <si>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</si>
  <si>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</si>
  <si>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867.</t>
  </si>
  <si>
    <t>868.</t>
  </si>
  <si>
    <t>869.</t>
  </si>
  <si>
    <t>870.</t>
  </si>
  <si>
    <t>871.</t>
  </si>
  <si>
    <t>872.</t>
  </si>
  <si>
    <t>873.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</si>
  <si>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</si>
  <si>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</si>
  <si>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</si>
  <si>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</si>
  <si>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</si>
  <si>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</si>
  <si>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</si>
  <si>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</si>
  <si>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</si>
  <si>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</si>
  <si>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</si>
  <si>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</si>
  <si>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</si>
  <si>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</si>
  <si>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</si>
  <si>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</si>
  <si>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</si>
  <si>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</si>
  <si>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</si>
  <si>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</si>
  <si>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</si>
  <si>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</si>
  <si>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</si>
  <si>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</si>
  <si>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</si>
  <si>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</si>
  <si>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</si>
  <si>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</si>
  <si>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</si>
  <si>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</si>
  <si>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</si>
  <si>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</si>
  <si>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</si>
  <si>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</si>
  <si>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</si>
  <si>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</si>
  <si>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</si>
  <si>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</si>
  <si>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</si>
  <si>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</si>
  <si>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</si>
  <si>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</si>
  <si>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</si>
  <si>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</si>
  <si>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</si>
  <si>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</si>
  <si>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</si>
  <si>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</si>
  <si>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</si>
  <si>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</si>
  <si>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</si>
  <si>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</si>
  <si>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</si>
  <si>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</si>
  <si>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</si>
  <si>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</si>
  <si>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</si>
  <si>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</si>
  <si>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</si>
  <si>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</si>
  <si>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</si>
  <si>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</si>
  <si>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</si>
  <si>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</si>
  <si>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</si>
  <si>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</si>
  <si>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</si>
  <si>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</si>
  <si>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</si>
  <si>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</si>
  <si>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</si>
  <si>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</si>
  <si>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</si>
  <si>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</si>
  <si>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</si>
  <si>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</si>
  <si>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</si>
  <si>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</si>
  <si>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</si>
  <si>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</si>
  <si>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</si>
  <si>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</si>
  <si>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</si>
  <si>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</si>
  <si>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</si>
  <si>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</si>
  <si>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</si>
  <si>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</si>
  <si>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</si>
  <si>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</si>
  <si>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</si>
  <si>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</si>
  <si>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</si>
  <si>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</si>
  <si>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</si>
  <si>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</si>
  <si>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</si>
  <si>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</si>
  <si>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</si>
  <si>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</si>
  <si>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</si>
  <si>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</si>
  <si>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</si>
  <si>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983.</t>
  </si>
  <si>
    <t>984.</t>
  </si>
  <si>
    <t>985.</t>
  </si>
  <si>
    <t>986.</t>
  </si>
  <si>
    <t>987.</t>
  </si>
  <si>
    <t>988.</t>
  </si>
  <si>
    <t>989.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</si>
  <si>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</si>
  <si>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</si>
  <si>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</si>
  <si>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</si>
  <si>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</si>
  <si>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</si>
  <si>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</si>
  <si>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</si>
  <si>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</si>
  <si>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</si>
  <si>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</si>
  <si>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</si>
  <si>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</si>
  <si>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</si>
  <si>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</si>
  <si>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</si>
  <si>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</si>
  <si>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</si>
  <si>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</si>
  <si>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</si>
  <si>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</si>
  <si>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</si>
  <si>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</si>
  <si>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</si>
  <si>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</si>
  <si>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</si>
  <si>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</si>
  <si>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</si>
  <si>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</si>
  <si>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</si>
  <si>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</si>
  <si>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</si>
  <si>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</si>
  <si>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</si>
  <si>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С. Алексино, ул. Центральная, д. 16</t>
  </si>
  <si>
    <t>С. Алексино, ул. Центральная, д. 18</t>
  </si>
  <si>
    <t>С. Алексино, ул. Центральная, д. 20</t>
  </si>
  <si>
    <t>С. Алексино, ул. Центральная, д. 21</t>
  </si>
  <si>
    <t>С. Алексино, ул. Центральная, д. 23</t>
  </si>
  <si>
    <t>4. Вязьма-Брянское сельское поселение Вяземского района Смоленской области</t>
  </si>
  <si>
    <t>5. Новосельское сельское поселение Вяземского района Смоленской области</t>
  </si>
  <si>
    <t>Г. Починок, мкрн. Ёлки, д. 203</t>
  </si>
  <si>
    <t>Г. Смоленск, ул. Дзержинского, д. 19а</t>
  </si>
  <si>
    <t>12.2021</t>
  </si>
  <si>
    <t>Г. Смоленск, пер. Смирнова, д. 3/4</t>
  </si>
  <si>
    <t>Г. Смоленск, ул. Фрунзе, д. 29</t>
  </si>
  <si>
    <t>Дер. Мальцево, ул. Парковая, д. 2</t>
  </si>
  <si>
    <t>Г. Сафоново, ул. Ковалева, д. 17</t>
  </si>
  <si>
    <t xml:space="preserve">Дер. Мальцево, ул. Набережная Вазузы, д. 2 </t>
  </si>
  <si>
    <t>Г. Смоленск, ул. Октябрьской революции, д. 30</t>
  </si>
  <si>
    <t>Дер. Лубня, ул. Мирная, д. 2</t>
  </si>
  <si>
    <t>С. Талашкино, ул. Ленина, д. 11</t>
  </si>
  <si>
    <t>Г. Смоленск, ул. Большая Краснофлотская, д. 1</t>
  </si>
  <si>
    <t>восстано-влен в 1946</t>
  </si>
  <si>
    <t>С. Глинка, ул. Ленина, д. 16</t>
  </si>
  <si>
    <t>Г. Ельня, ул. Советская, д. 16</t>
  </si>
  <si>
    <t>Г. Ельня, ул. Советская, д. 18</t>
  </si>
  <si>
    <t>Г. Вязьма, ул. Ленина, д. 48</t>
  </si>
  <si>
    <t>Г. Смоленск, ул. Котовского, д. 5б</t>
  </si>
  <si>
    <t>Г. Смоленск, ул. Нарвская, д. 15</t>
  </si>
  <si>
    <t>Г. Смоленск, пер. Больничный, д. 7</t>
  </si>
  <si>
    <t>Г. Смоленск, пер. 4-й Краснофлотский, д. 1</t>
  </si>
  <si>
    <t>Г. Смоленск, ул. Большая Советская, д. 14</t>
  </si>
  <si>
    <t>Дер. Михейково, ул. Советская, д. 32</t>
  </si>
  <si>
    <t>Г. Рудня, пос. Молкомбината, д. 1</t>
  </si>
  <si>
    <t>Г. Рудня, пос. Молкомбината, д. 2</t>
  </si>
  <si>
    <t>Г. Рудня, ул. Колхозная, д. 8</t>
  </si>
  <si>
    <t>Г. Рудня, ул. Киреева, д. 119</t>
  </si>
  <si>
    <t>бутовый</t>
  </si>
  <si>
    <t>Г. Смоленск, ул. Фрунзе, д. 16</t>
  </si>
  <si>
    <t>Г. Смоленск, ул. Фрунзе, д. 18</t>
  </si>
  <si>
    <t>Г. Смоленск, ул. Фрунзе, д. 27</t>
  </si>
  <si>
    <t>Г. Смоленск, просп. Гагарина, д. 13/2</t>
  </si>
  <si>
    <t>Дер. Гранки, ул. Пушкина, д. 1</t>
  </si>
  <si>
    <t>Г. Смоленск, просп. Гагарина, д. 29/1</t>
  </si>
  <si>
    <t>Г. Вязьма, ул. Строителей, д. 12</t>
  </si>
  <si>
    <t>Итого по Шумячскому городскому поселению</t>
  </si>
  <si>
    <t>Г. Рудня, ул. 19 Гвардейской стрелковой дивизии, 
д. 4</t>
  </si>
  <si>
    <t>Г. Сафоново, микрорайон-1, д. 8</t>
  </si>
  <si>
    <t>Г. Сафоново, микрорайон-1, д. 9</t>
  </si>
  <si>
    <t>Г. Сафоново, микрорайон-1, д. 10</t>
  </si>
  <si>
    <t>Г. Сафоново, микрорайон-1, д. 11</t>
  </si>
  <si>
    <t>Г. Смоленск, ул. Фрунзе, д. 56</t>
  </si>
  <si>
    <t>Г. Ярцево, просп. Металлургов, д. 29</t>
  </si>
  <si>
    <t>Дер. Капыревщина, ул. Славы, д. 2</t>
  </si>
  <si>
    <t>Дер. Капыревщина, ул. Магистральная, д. 21а</t>
  </si>
  <si>
    <t>Г. Ярцево, ул. Маршала Жукова, д. 1</t>
  </si>
  <si>
    <t>Г. Ярцево, ул. Маршала Жукова, д. 6</t>
  </si>
  <si>
    <t>Г. Ярцево, ул. Маршала Жукова, д. 7</t>
  </si>
  <si>
    <t>Г. Смоленск, ул. Соболева, д. 105</t>
  </si>
  <si>
    <t>Г. Смоленск, ул. Тухачевского, д. 9</t>
  </si>
  <si>
    <t>Г. Гагарин, ул. Ленина, д. 81</t>
  </si>
  <si>
    <t>С. Токарево, ул. Центральная, д. 13</t>
  </si>
  <si>
    <t>С. Карманово, ул. Мира, д. 6</t>
  </si>
  <si>
    <t>Г. Рославль, ул. Урицкого, д. 13а</t>
  </si>
  <si>
    <t>Г. Рославль, ул. Урицкого, д. 15а</t>
  </si>
  <si>
    <t>Г. Ярцево, ул. Автозаводская, д. 38</t>
  </si>
  <si>
    <t>Г. Вязьма, ул. Кронштадтская, д. 35</t>
  </si>
  <si>
    <t>Г. Смоленск, ул. Тенишевой, д. 4</t>
  </si>
  <si>
    <t>Г. Вязьма, ул. Ленина, д. 63</t>
  </si>
  <si>
    <t>Г. Смоленск, ул. Энгельса, д. 3</t>
  </si>
  <si>
    <t>спецсчет</t>
  </si>
  <si>
    <t>Г. Смоленск, просп. Гагарина, д. 3</t>
  </si>
  <si>
    <t>Г. Рославль, ул. Пушкина, д. 10</t>
  </si>
  <si>
    <t>Г. Смоленск, пер. Смирнова, д. 3</t>
  </si>
  <si>
    <t>Пос. Вадино, ул. Молодежная, д. 5</t>
  </si>
  <si>
    <t>1959</t>
  </si>
  <si>
    <t xml:space="preserve"> кирпич</t>
  </si>
  <si>
    <t>С. Знаменка, ул. Филиппова, д. 1</t>
  </si>
  <si>
    <t>Итого по Знаменскому сельскому поселению Угранского района Смоленской области</t>
  </si>
  <si>
    <t>477.</t>
  </si>
  <si>
    <t>611.</t>
  </si>
  <si>
    <t>874.</t>
  </si>
  <si>
    <t>875.</t>
  </si>
  <si>
    <t>1000.</t>
  </si>
  <si>
    <t>1026.</t>
  </si>
  <si>
    <t>1027.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</si>
  <si>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</si>
  <si>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</si>
  <si>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</si>
  <si>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</si>
  <si>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</si>
  <si>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</si>
  <si>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</si>
  <si>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</si>
  <si>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</si>
  <si>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</si>
  <si>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</si>
  <si>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</si>
  <si>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</si>
  <si>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</si>
  <si>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</si>
  <si>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</si>
  <si>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</si>
  <si>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</si>
  <si>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</si>
  <si>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</si>
  <si>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</si>
  <si>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</si>
  <si>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</si>
  <si>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</si>
  <si>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</si>
  <si>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</si>
  <si>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</si>
  <si>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</si>
  <si>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</si>
  <si>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</si>
  <si>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</si>
  <si>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</si>
  <si>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</si>
  <si>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</si>
  <si>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</si>
  <si>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</si>
  <si>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</si>
  <si>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</si>
  <si>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</si>
  <si>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</si>
  <si>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</si>
  <si>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</si>
  <si>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</si>
  <si>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</si>
  <si>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</si>
  <si>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</si>
  <si>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</si>
  <si>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</si>
  <si>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</si>
  <si>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</si>
  <si>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</si>
  <si>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</si>
  <si>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</si>
  <si>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</si>
  <si>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</si>
  <si>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</si>
  <si>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</si>
  <si>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</si>
  <si>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</si>
  <si>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</si>
  <si>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</si>
  <si>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1092.</t>
  </si>
  <si>
    <t>6. Кайдаковское сельское поселение Вяземского района Смоленской области</t>
  </si>
  <si>
    <t>Итого по Кайдаковскому сельскому поселению Вяземского района Смоленской области</t>
  </si>
  <si>
    <t>Г. Смоленск, ул. Ленина, д. 33</t>
  </si>
  <si>
    <t>Г. Смоленск, ул. Багратиона, д. 57б</t>
  </si>
  <si>
    <t>Г. Ярцево, ул. Шоссейная, д. 33</t>
  </si>
  <si>
    <t>Г. Ярцево, ул. Максима Горького, д. 16</t>
  </si>
  <si>
    <t>Дер. Сташки, ул. Молодежная, д. 1</t>
  </si>
  <si>
    <t>1960</t>
  </si>
  <si>
    <t>2</t>
  </si>
  <si>
    <t>3</t>
  </si>
  <si>
    <t>Г. Рославль, ул. Урицкого, д. 11б</t>
  </si>
  <si>
    <t>Г. Починок, мкрн. Ёлки, д. 204</t>
  </si>
  <si>
    <t>Г. Починок, мкрн. Ёлки, д. 202</t>
  </si>
  <si>
    <t>Г. Починок, мкрн. Ёлки, д. 201</t>
  </si>
  <si>
    <t>Г. Рославль, ул. Товарная, д. 11</t>
  </si>
  <si>
    <t>1933-1940</t>
  </si>
  <si>
    <t>Г. Велиж, ул. Советская, д. 13</t>
  </si>
  <si>
    <t>Г. Велиж, ул. Советская, д. 26</t>
  </si>
  <si>
    <t>Г. Вязьма, ул. Ленина, д. 6</t>
  </si>
  <si>
    <t>Г. Вязьма, ул. Ленина, д. 7</t>
  </si>
  <si>
    <t>Г. Вязьма, ул. Покровского, д. 3</t>
  </si>
  <si>
    <t>Г. Гагарин, пр. Сельхозтехника, д. 2</t>
  </si>
  <si>
    <t>Г. Вязьма, ул. 25 Октября, д. 4</t>
  </si>
  <si>
    <t>Г. Вязьма, ул. 25 Октября, д. 13</t>
  </si>
  <si>
    <t>Г. Вязьма, ул. 25 Октября, д. 15</t>
  </si>
  <si>
    <t>Г. Вязьма, ул. 25 Октября, д. 17</t>
  </si>
  <si>
    <t>Г. Рудня, ул. Льнозаводская, д. 14</t>
  </si>
  <si>
    <t>Дер. Рыбки, ул. Центральная, д. 13</t>
  </si>
  <si>
    <t>1976</t>
  </si>
  <si>
    <t>Итого по Рыбковскому сельскому поселению Сафоновского района Смоленской области</t>
  </si>
  <si>
    <t>Г. Смоленск, ул. Нахимова, д. 16</t>
  </si>
  <si>
    <t>Г. Смоленск, ул. Кловская, д. 7</t>
  </si>
  <si>
    <t>Г. Смоленск, ул. Матросова, д. 20</t>
  </si>
  <si>
    <t>Дер. Михали, ул. Центральная, д. 1</t>
  </si>
  <si>
    <t>Итого по Игоревскому сельскому поселению Холм-Жирковского района Смоленской области</t>
  </si>
  <si>
    <t>Ст. Игоревская, ул. Южная, д. 9</t>
  </si>
  <si>
    <t>Г. Ярцево, ул. Максима Горького, д. 24</t>
  </si>
  <si>
    <t>Г. Ярцево, ул. Ольховская, д. 11</t>
  </si>
  <si>
    <t>Г. Демидов, ул. Фрадкова, д. 10</t>
  </si>
  <si>
    <t>С. Ворга, пер. Первомайский, д. 2</t>
  </si>
  <si>
    <t>Г. Сафоново, ул. Московская, д. 1</t>
  </si>
  <si>
    <t>Г. Сафоново, микрорайон ГМП, д. 4</t>
  </si>
  <si>
    <t>Дер. Рыбки, ул. Центральная, д. 10</t>
  </si>
  <si>
    <t>Г. Смоленск, ул. Шевченко, д. 80</t>
  </si>
  <si>
    <t>Г. Ярцево, ул. Максима Горького, д. 15</t>
  </si>
  <si>
    <t>Г. Десногорск, мкрн. 1, д. 9</t>
  </si>
  <si>
    <t>Г. Десногорск, мкрн. 1, д. 2</t>
  </si>
  <si>
    <t>Г. Вязьма, ул. 25 Октября, д. 29</t>
  </si>
  <si>
    <t>Г. Вязьма, ул. Полевая, д. 1</t>
  </si>
  <si>
    <t>С. Семлево, ул. Калинина, д. 17</t>
  </si>
  <si>
    <t>Дер. Клушино, ул. Молодежная, д. 8</t>
  </si>
  <si>
    <t>Г. Демидов, ул. Фрадкова, д. 19</t>
  </si>
  <si>
    <t>Г. Рославль, ул. Ленина, д. 5</t>
  </si>
  <si>
    <t>Г. Рославль, ул. Пролетарская, д. 44</t>
  </si>
  <si>
    <t>Г. Смоленск, городок Коминтерна, д. 13</t>
  </si>
  <si>
    <t>1936-1938</t>
  </si>
  <si>
    <t>Г. Смоленск, пер. Запольный, д. 4</t>
  </si>
  <si>
    <t>до 1941</t>
  </si>
  <si>
    <t>Г. Смоленск, пер. Запольный, д. 5а</t>
  </si>
  <si>
    <t>Г. Смоленск, ул. 8 Марта, д. 17</t>
  </si>
  <si>
    <t>Г. Смоленск, ул. Беляева, д. 6</t>
  </si>
  <si>
    <t>Г. Смоленск, ул. Генерала Городнянского, д. 3</t>
  </si>
  <si>
    <t>Г. Смоленск, ул. Глинки, д. 9</t>
  </si>
  <si>
    <t>Г. Смоленск, ул. Исаковского, д. 18</t>
  </si>
  <si>
    <t>Г. Смоленск, ул. Карла Маркса, д. 12а</t>
  </si>
  <si>
    <t>Г. Смоленск, ул. Ленина, д. 31/19</t>
  </si>
  <si>
    <t>Г. Смоленск, ул. Мало-Краснофлотская, д. 29</t>
  </si>
  <si>
    <t>Г. Смоленск, ул. Маршала Жукова, д. 20</t>
  </si>
  <si>
    <t>Г. Смоленск, ул. Маршала Жукова, д. 27</t>
  </si>
  <si>
    <t>Г. Смоленск, ул. Московский Большак, д. 51а</t>
  </si>
  <si>
    <t>Г. Смоленск, ул. Московский Большак, д. 55а</t>
  </si>
  <si>
    <t>Г. Смоленск, ул. Нахимсона, д. 5</t>
  </si>
  <si>
    <t>Г. Смоленск, ул. Парковая, д. 22</t>
  </si>
  <si>
    <t>Г. Смоленск, ул. Пржевальского, д. 2</t>
  </si>
  <si>
    <t>Г. Смоленск, ул. Пржевальского, д. 6/25</t>
  </si>
  <si>
    <t>Г. Смоленск, ул. Твардовского, д. 16</t>
  </si>
  <si>
    <t>Г. Смоленск, ул. Тенишевой, д. 6</t>
  </si>
  <si>
    <t>Г. Смоленск, ул. Черняховского, д. 34</t>
  </si>
  <si>
    <t>Дер. Мальцево, ул. Парковая, д. 4</t>
  </si>
  <si>
    <t>Дер. Богородицкое, ул. Викторова, д. 27</t>
  </si>
  <si>
    <t>Г. Смоленск, ул. Николаева, д. 15</t>
  </si>
  <si>
    <t>Г. Смоленск, ул. Октябрьской революции, д. 7</t>
  </si>
  <si>
    <t>Г. Смоленск, ул. Фрунзе, д. 31</t>
  </si>
  <si>
    <t>Г. Сафоново, ул. Революционная, д. 3</t>
  </si>
  <si>
    <t>1917-1975</t>
  </si>
  <si>
    <t>Г. Смоленск, ул. Шоссейная, д. 1</t>
  </si>
  <si>
    <t>Дер. Козловка, ул. Мира, д. 51</t>
  </si>
  <si>
    <t>Дер. Козловка, ул. Мира, д. 27</t>
  </si>
  <si>
    <t>Г. Смоленск, ул. Ленина, д. 9</t>
  </si>
  <si>
    <t>Г. Смоленск, ул. Карбышева, д. 2</t>
  </si>
  <si>
    <t>С. Талашкино, ул. Ленина, д. 21</t>
  </si>
  <si>
    <t>Г. Смоленск, ул. Чернышевского, д. 10</t>
  </si>
  <si>
    <t>677.</t>
  </si>
  <si>
    <t>Г. Смоленск, ул. Центральная, д. 2</t>
  </si>
  <si>
    <t>С. Ворга, ул. Октябрьская, д. 7</t>
  </si>
  <si>
    <t>Итого по Ершичскому сельскому поселению Ершичского района Смоленской области</t>
  </si>
  <si>
    <t>С. Ершичи, ул. Молодёжная, д. 2</t>
  </si>
  <si>
    <t>Г. Ельня, ул. Смоленский большак, д. 61</t>
  </si>
  <si>
    <t>Пгт Верхнеднепровский, пер. Днепровский, д. 6</t>
  </si>
  <si>
    <t>Пгт Верхнеднепровский, ул. Дорогобужская, д. 1</t>
  </si>
  <si>
    <t>Пгт Верхнеднепровский, ул. Дорогобужская, д. 3</t>
  </si>
  <si>
    <t>Пгт Верхнеднепровский, ул. Комсомольская, д. 10</t>
  </si>
  <si>
    <t>Пгт Верхнеднепровский, ул. Комсомольская, д. 12</t>
  </si>
  <si>
    <t>Пгт Верхнеднепровский, ул. Комсомольская, д. 13</t>
  </si>
  <si>
    <t>Пгт Верхнеднепровский, ул. Комсомольская, д. 14</t>
  </si>
  <si>
    <t>Пгт Верхнеднепровский, ул. Комсомольская, д. 3</t>
  </si>
  <si>
    <t>Пгт Верхнеднепровский, ул. Комсомольская, д. 4</t>
  </si>
  <si>
    <t>Пгт Верхнеднепровский, ул. Комсомольская, д. 5</t>
  </si>
  <si>
    <t>Пгт Верхнеднепровский, ул. Комсомольская, д. 6</t>
  </si>
  <si>
    <t>Пгт Верхнеднепровский, ул. Комсомольская, д. 7</t>
  </si>
  <si>
    <t>Пгт Верхнеднепровский, ул. Комсомольская, д. 8</t>
  </si>
  <si>
    <t>Пгт Верхнеднепровский, ул. Ленина, д. 10а</t>
  </si>
  <si>
    <t>Пгт Верхнеднепровский, ул. Ленина, д. 11</t>
  </si>
  <si>
    <t>Пгт Верхнеднепровский, ул. Ленина, д. 13</t>
  </si>
  <si>
    <t>Пгт Верхнеднепровский, ул. Ленина, д. 16</t>
  </si>
  <si>
    <t>Пгт Верхнеднепровский, ул. Ленина, д. 18</t>
  </si>
  <si>
    <t>Пгт Верхнеднепровский, ул. Ленина, д. 20</t>
  </si>
  <si>
    <t>Пгт Верхнеднепровский, ул. Молодежная, д. 16</t>
  </si>
  <si>
    <t>Пгт Верхнеднепровский, ул. Молодежная, д. 18</t>
  </si>
  <si>
    <t>Пгт Верхнеднепровский, ул. Молодежная, д. 20</t>
  </si>
  <si>
    <t>Пгт Верхнеднепровский, ул. Молодежная, д. 6</t>
  </si>
  <si>
    <t>Пгт Верхнеднепровский, ул. Советская, д. 11</t>
  </si>
  <si>
    <t>Пгт Верхнеднепровский, ул. Советская, д. 13</t>
  </si>
  <si>
    <t>Пгт Верхнеднепровский, ул. Советская, д. 15</t>
  </si>
  <si>
    <t>Пгт Верхнеднепровский, ул. Советская, д. 17</t>
  </si>
  <si>
    <t>Пгт Верхнеднепровский, ул. Советская, д. 19</t>
  </si>
  <si>
    <t>Пгт Верхнеднепровский, ул. Советская, д. 6</t>
  </si>
  <si>
    <t>Пгт Верхнеднепровский, ул. Советская, д. 7</t>
  </si>
  <si>
    <t>Пгт Верхнеднепровский, ул. Советская, д. 9</t>
  </si>
  <si>
    <t>Пгт Озерный, ул. Октябрьская, д. 12а</t>
  </si>
  <si>
    <t>Пгт Озерный, ул. Октябрьская, д. 14а</t>
  </si>
  <si>
    <t>Пгт Озерный, ул. Октябрьская, д. 16</t>
  </si>
  <si>
    <t>Пгт Озерный, ул. Строителей, д. 19</t>
  </si>
  <si>
    <t>Пгт Кардымово, ул. Октябрьская, д. 3</t>
  </si>
  <si>
    <t>Пгт Красный, пер. Строителей, д. 2а</t>
  </si>
  <si>
    <t>Пгт Красный, пер. Строителей, д. 8</t>
  </si>
  <si>
    <t>Пгт Красный, ул. Кутузова, д. 34</t>
  </si>
  <si>
    <t>Пгт Красный, ул. Ленина, д. 28а</t>
  </si>
  <si>
    <t>Пгт Красный, ул. Лесная, д. 3</t>
  </si>
  <si>
    <t>Пгт Красный, ул. Советская, д. 36</t>
  </si>
  <si>
    <t>Пгт Монастырщина, тер. Сельхозтехника, д. 10</t>
  </si>
  <si>
    <t>Пгт Монастырщина, ул. Интернациональная, д. 9б</t>
  </si>
  <si>
    <t>Пгт Монастырщина, ул. Мира, д. 17</t>
  </si>
  <si>
    <t>Пгт Монастырщина, ул. Мира, д. 6</t>
  </si>
  <si>
    <t>Пгт Монастырщина, ул. Мира, д. 8</t>
  </si>
  <si>
    <t>Пгт Голынки, ул. Ленина, д. 6</t>
  </si>
  <si>
    <t>Пгт Голынки, ул. Ленина, д. 8</t>
  </si>
  <si>
    <t>С. Издешково, ул. 1-я Ленинская, д. 26</t>
  </si>
  <si>
    <t>С. Издешково, ул. 2-я Ленинская, д. 19</t>
  </si>
  <si>
    <t>С. Издешково, ул. 2-я Ленинская, д. 21</t>
  </si>
  <si>
    <t>С. Издешково, ул. 2-я Ленинская, д. 23</t>
  </si>
  <si>
    <t>Г. Дорогобуж, ул. ДОС, д. 1</t>
  </si>
  <si>
    <t>Г. Дорогобуж, ул. ДОС, д. 2</t>
  </si>
  <si>
    <t>Г. Дорогобуж, ул. ДОС, д. 3</t>
  </si>
  <si>
    <t>Г. Смоленск, ул. Дзержинского, д. 2а</t>
  </si>
  <si>
    <t>Г. Смоленск, ул. Маяковского, д. 5а</t>
  </si>
  <si>
    <t>Дер. Озерная, ул. Руссковская, д. 5а</t>
  </si>
  <si>
    <t>С. Печерск, ул. Пионерская, д. 6</t>
  </si>
  <si>
    <t>Г. Десногорск, мкрн. 1, д. 7</t>
  </si>
  <si>
    <t>Г. Вязьма, ул. Кашена, д. 1</t>
  </si>
  <si>
    <t>Г. Вязьма, ул. Воинов-интернационалистов, д. 5, корпус 2</t>
  </si>
  <si>
    <t>Г. Вязьма, ул. Лейтенанта Шмидта, д. 10а</t>
  </si>
  <si>
    <t>Г. Вязьма, ул. Полины Осипенко, д. 1а</t>
  </si>
  <si>
    <t>Г. Вязьма, ул. Юбилейная, д. 15</t>
  </si>
  <si>
    <t>С. Карманово, ул. Пролетарская, д. 7</t>
  </si>
  <si>
    <t>Г. Гагарин, мкр. Лесной, ул. Мира, д. 4</t>
  </si>
  <si>
    <t>С. Токарево, ул. Центральная, д. 15</t>
  </si>
  <si>
    <t>Пгт Монастырщина, ул. Ленинская, д. 17</t>
  </si>
  <si>
    <t>Г. Рославль, мкрн. 15, д. 24</t>
  </si>
  <si>
    <t>Г. Рославль, мкрн. 15, д. 25</t>
  </si>
  <si>
    <t>Пгт Голынки, ул. Коммунистическая, д. 8</t>
  </si>
  <si>
    <t>Пгт Хиславичи, ул. Берестнева, д. 25</t>
  </si>
  <si>
    <t>Пгт Хиславичи, ул. Советская, д. 41</t>
  </si>
  <si>
    <t>Пгт Хиславичи, ул. Шилкина, д. 5</t>
  </si>
  <si>
    <t>Пгт Хиславичи, ул. Шилкина, д. 7</t>
  </si>
  <si>
    <t>Пгт Холм-Жирковский, ул. Ленина, д. 6</t>
  </si>
  <si>
    <t>Пгт Холм-Жирковский, ул. Ленина, д. 8</t>
  </si>
  <si>
    <t xml:space="preserve">Пгт Холм-Жирковский, ул. Московская, д. 14 </t>
  </si>
  <si>
    <t>Пгт Шумячи, ул. Заводская, д. 5</t>
  </si>
  <si>
    <t>КРАТКОСРОЧНЫЙ ПЛАН 
реализации Региональной программы капитального ремонта общего имущества в многоквартирных домах, расположенных на территории Смоленской области, на 2014-2055 годы на 2023-2025 годы</t>
  </si>
  <si>
    <t>Дер. Тюхменево, ул. Карьероуправления, д. 15</t>
  </si>
  <si>
    <t>Г. Духовщина, ул. Луначарского, д. 13</t>
  </si>
  <si>
    <t>С. Остер, ул. Советская, д. 5</t>
  </si>
  <si>
    <t xml:space="preserve">Г. Рудня, ул. Заречная, д. 20 </t>
  </si>
  <si>
    <t>Г. Рудня, ул. Киреева, д. 109</t>
  </si>
  <si>
    <t>Г. Сафоново, ул. 40 лет Октября, д. 10</t>
  </si>
  <si>
    <t>Г. Сафоново, ул. Революционная, д. 1</t>
  </si>
  <si>
    <t>Г. Смоленск, Витебское шоссе, д. 6</t>
  </si>
  <si>
    <t>Г. Смоленск, ул. Коммунистическая, д. 22</t>
  </si>
  <si>
    <t>Г. Смоленск, ул. Ленина, д. 11</t>
  </si>
  <si>
    <t>Г. Смоленск, ул. Маяковского, д. 5</t>
  </si>
  <si>
    <t>Г. Смоленск, ул. Нахимсона, д. 16</t>
  </si>
  <si>
    <t>Г. Смоленск, ул. Реввоенсовета, д. 16</t>
  </si>
  <si>
    <t>Г. Смоленск, ул. Тухачевского, д. 1</t>
  </si>
  <si>
    <t>Г. Смоленск, ул. Тухачевского, д. 3</t>
  </si>
  <si>
    <t>Г. Смоленск, ул. Шевченко, д. 82</t>
  </si>
  <si>
    <t>Г. Сычевка, ул. Станционное Шоссе, д. 9</t>
  </si>
  <si>
    <t>Дер. Юшино, ул. Дачная, д. 2</t>
  </si>
  <si>
    <t>Г. Ярцево, ул. Автозаводская, д. 40</t>
  </si>
  <si>
    <t>Г. Ярцево, ул. Краснооктябрьская, д. 34</t>
  </si>
  <si>
    <t>Г. Ярцево, ул. ЛММС, д. 4</t>
  </si>
  <si>
    <t>Г. Ярцево, ул. Максима Горького, д. 4</t>
  </si>
  <si>
    <t>Г. Ярцево, ул. Школьная, д. 2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</si>
  <si>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</si>
  <si>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</si>
  <si>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</si>
  <si>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</si>
  <si>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</si>
  <si>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</si>
  <si>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</si>
  <si>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</si>
  <si>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</si>
  <si>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</si>
  <si>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</si>
  <si>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</si>
  <si>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</si>
  <si>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</si>
  <si>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</si>
  <si>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</si>
  <si>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</si>
  <si>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</si>
  <si>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</si>
  <si>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</si>
  <si>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</si>
  <si>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</si>
  <si>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</si>
  <si>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</si>
  <si>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183.</t>
  </si>
  <si>
    <t>185.</t>
  </si>
  <si>
    <t>340.</t>
  </si>
  <si>
    <t>Дер. Денисово, д. 1/1</t>
  </si>
  <si>
    <t>385.</t>
  </si>
  <si>
    <t>584.</t>
  </si>
  <si>
    <t>613.</t>
  </si>
  <si>
    <t>640.</t>
  </si>
  <si>
    <t>695.</t>
  </si>
  <si>
    <t>716.</t>
  </si>
  <si>
    <t>741.</t>
  </si>
  <si>
    <t>807.</t>
  </si>
  <si>
    <t>834.</t>
  </si>
  <si>
    <t>844.</t>
  </si>
  <si>
    <t>854.</t>
  </si>
  <si>
    <t>990.</t>
  </si>
  <si>
    <t>1060.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</si>
  <si>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</si>
  <si>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</si>
  <si>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</si>
  <si>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</si>
  <si>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</si>
  <si>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</si>
  <si>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</si>
  <si>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</si>
  <si>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</si>
  <si>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</si>
  <si>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</si>
  <si>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</si>
  <si>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</si>
  <si>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</si>
  <si>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</si>
  <si>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</si>
  <si>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</si>
  <si>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</si>
  <si>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</si>
  <si>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</si>
  <si>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</si>
  <si>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</si>
  <si>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</si>
  <si>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</si>
  <si>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</si>
  <si>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</si>
  <si>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</si>
  <si>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</si>
  <si>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</si>
  <si>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</si>
  <si>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</si>
  <si>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</si>
  <si>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</si>
  <si>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</si>
  <si>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</si>
  <si>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</si>
  <si>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</si>
  <si>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</si>
  <si>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</si>
  <si>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</si>
  <si>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</si>
  <si>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</si>
  <si>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</si>
  <si>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</si>
  <si>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</si>
  <si>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</si>
  <si>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</si>
  <si>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</si>
  <si>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</si>
  <si>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</si>
  <si>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</si>
  <si>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</si>
  <si>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</si>
  <si>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</si>
  <si>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</si>
  <si>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</si>
  <si>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</si>
  <si>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</si>
  <si>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</si>
  <si>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</si>
  <si>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</si>
  <si>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</si>
  <si>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</si>
  <si>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</si>
  <si>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</si>
  <si>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</si>
  <si>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</si>
  <si>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</si>
  <si>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</si>
  <si>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</si>
  <si>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</si>
  <si>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</si>
  <si>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</si>
  <si>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</si>
  <si>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</si>
  <si>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</si>
  <si>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</si>
  <si>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</si>
  <si>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</si>
  <si>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</si>
  <si>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</si>
  <si>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</si>
  <si>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</si>
  <si>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</si>
  <si>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</si>
  <si>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</si>
  <si>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</si>
  <si>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7. Семлевское сельское поселение Вяземского района Смоленской области</t>
  </si>
  <si>
    <t>8. Степаниковское сельское поселение Вяземского района Смоленской области</t>
  </si>
  <si>
    <t>9. Тумановское сельское поселение Вяземского района Смоленской области</t>
  </si>
  <si>
    <t>10. Гагаринское городское поселение Гагаринского района Смоленской области</t>
  </si>
  <si>
    <t>11. Гагаринское сельское поселение Гагаринского района Смоленской области</t>
  </si>
  <si>
    <t>12. Кармановское сельское поселение Гагаринского района Смоленской области</t>
  </si>
  <si>
    <t>13. Никольское сельское поселение Гагаринского района Смоленской области</t>
  </si>
  <si>
    <t>14. Глинковское сельское поселение Глинковского района Смоленской области</t>
  </si>
  <si>
    <t>15. Демидовское городское поселение Демидовского района Смоленской области</t>
  </si>
  <si>
    <t>16. Титовщинское сельское поселение Демидовского района Смоленской области</t>
  </si>
  <si>
    <t>17. Муниципальное образование «город Десногорск» Смоленской области</t>
  </si>
  <si>
    <t>18. Дорогобужское городское поселение Дорогобужского района Смоленской области</t>
  </si>
  <si>
    <t>19. Верхнеднепровское городское поселение Дорогобужского района Смоленской области</t>
  </si>
  <si>
    <t>20. Алексинское сельское поселение Дорогобужского района Смоленской области</t>
  </si>
  <si>
    <t>21. Усвятское сельское поселение Дорогобужского района Смоленской области</t>
  </si>
  <si>
    <t>22. Духовщинское городское поселение Духовщинского района Смоленской области</t>
  </si>
  <si>
    <t>23. Озерненское городское поселение Духовщинского района Смоленской области</t>
  </si>
  <si>
    <t>24. Булгаковское сельское поселение Духовщинского района Смоленской области</t>
  </si>
  <si>
    <t>25. Ельнинское городское поселение Ельнинского района Смоленской области</t>
  </si>
  <si>
    <t>26. Ершичское сельское поселение Ершичского района Смоленской области</t>
  </si>
  <si>
    <t>27. Воргинское сельское поселение Ершичского района Смоленской области</t>
  </si>
  <si>
    <t>28. Кардымовское городское поселение Кардымовского района Смоленской области</t>
  </si>
  <si>
    <t>29. Каменское сельское поселение Кардымовского района Смоленской области</t>
  </si>
  <si>
    <t>70. Дивасовское сельское поселение Смоленского района Смоленской области</t>
  </si>
  <si>
    <t>71. Касплянское сельское поселение Смоленского района Смоленской области</t>
  </si>
  <si>
    <t>72. Катынское сельское поселение Смоленского района Смоленской области</t>
  </si>
  <si>
    <t>73. Козинское сельское поселение Смоленского района Смоленской области</t>
  </si>
  <si>
    <t>74. Корохоткинское сельское поселение Смоленского района Смоленской области</t>
  </si>
  <si>
    <t>75. Михновское сельское поселение Смоленского района Смоленской области</t>
  </si>
  <si>
    <t>76. Новосельское сельское поселение Смоленского района Смоленской области</t>
  </si>
  <si>
    <t>77. Печерское сельское поселение Смоленского района Смоленской области</t>
  </si>
  <si>
    <t>78. Пионерское сельское поселение Смоленского района Смоленской области</t>
  </si>
  <si>
    <t>79. Пригорское сельское поселение Смоленского района Смоленской области</t>
  </si>
  <si>
    <t>80. Сметанинское сельское поселение Смоленского района Смоленской области</t>
  </si>
  <si>
    <t>81. Стабенское сельское поселение Смоленского района Смоленской области</t>
  </si>
  <si>
    <t>82. Талашкинское сельское поселение Смоленского района Смоленской области</t>
  </si>
  <si>
    <t>83. Хохловское сельское поселение Смоленского района Смоленской области</t>
  </si>
  <si>
    <t>84. Сычевское городское поселение Сычевского района Смоленской области</t>
  </si>
  <si>
    <t>85. Дугинское сельское поселение Сычевского района Смоленской области</t>
  </si>
  <si>
    <t>86. Караваевское сельское поселение Сычевского района Смоленской области</t>
  </si>
  <si>
    <t>87. Мальцевское сельское поселение Сычевского района Смоленской области</t>
  </si>
  <si>
    <t>88. Темкинское сельское поселение Темкинского района Смоленской области</t>
  </si>
  <si>
    <t>89. Медведевское сельское поселение Темкинского района Смоленской области</t>
  </si>
  <si>
    <t>90. Угранское сельское поселение Угранского района Смоленской области</t>
  </si>
  <si>
    <t>91. Вешковское сельское поселение Угранского района Смоленской области</t>
  </si>
  <si>
    <t>92. Знаменское сельское поселение Угранского района Смоленской области</t>
  </si>
  <si>
    <t>93. Михалевское сельское поселение Угранского района Смоленской области</t>
  </si>
  <si>
    <t>94. Хиславичское городское поселение Хиславичского района Смоленской области</t>
  </si>
  <si>
    <t>95. Холм-Жирковское городское поселение Холм-Жирковского района Смоленской области</t>
  </si>
  <si>
    <t>96. Шумячское городское поселение</t>
  </si>
  <si>
    <t>97. Озерное сельское поселение Шумячского района Смоленской области</t>
  </si>
  <si>
    <t>98. Игоревское сельское поселение Холм-Жирковского района Смоленской области</t>
  </si>
  <si>
    <t>99. Первомайское сельское поселение Шумячского района Смоленской области</t>
  </si>
  <si>
    <t>100. Ярцевское городское поселение Ярцевского района Смоленской области</t>
  </si>
  <si>
    <t>101. Капыревщинское сельское поселение Ярцевского района Смоленской области</t>
  </si>
  <si>
    <t>102. Михейковское сельское поселение Ярцевского района Смоленской области</t>
  </si>
  <si>
    <t>103. Суетовское сельское поселение Ярцевского района Смоленской области</t>
  </si>
  <si>
    <t>С. Карманово, ул. Советская, д. 52</t>
  </si>
  <si>
    <t>Г. Рославль, ул. Пролетарская, д. 40</t>
  </si>
  <si>
    <t>Итого по Гнездовскому сельскому поселению Смоленского района Смоленской области</t>
  </si>
  <si>
    <t>Дер. Новые Батеки, ул. Северная, д. 20</t>
  </si>
  <si>
    <t>Г. Смоленск, ул. Автозаводская, д. 21/3</t>
  </si>
  <si>
    <t>Г. Смоленск, ул. Лавочкина, д. 53а</t>
  </si>
  <si>
    <t>Г. Смоленск, ул. Седова, д. 33а</t>
  </si>
  <si>
    <t>Г. Смоленск, ул. Маршала Соколовского, д. 6</t>
  </si>
  <si>
    <t>Пос. Гедеоновка, д. 14</t>
  </si>
  <si>
    <t>Дер. Ивановское, ул. Центральная, д. 11</t>
  </si>
  <si>
    <t>Г. Рославль, ул. Пролетарская, д. 72</t>
  </si>
  <si>
    <t>Г. Смоленск, ул. Коненкова, д. 3</t>
  </si>
  <si>
    <t>30. Тюшинское сельское поселение Кардымовского района Смоленской области</t>
  </si>
  <si>
    <t>31. Краснинское городское поселение Краснинского района Смоленской области</t>
  </si>
  <si>
    <t>32. Гусинское сельское поселение Краснинского района Смоленской области</t>
  </si>
  <si>
    <t>33. Мерлинское сельское поселение Краснинского района Смоленской области</t>
  </si>
  <si>
    <t>34. Монастырщинское городское поселение Монастырщинского района Смоленской области</t>
  </si>
  <si>
    <t>35. Соболевское сельское поселение Монастырщинского района Смоленской области</t>
  </si>
  <si>
    <t>36. Высоковское сельское поселение Новодугинского района Смоленской области</t>
  </si>
  <si>
    <t>37. Починковское городское поселение Починковского района Смоленской области</t>
  </si>
  <si>
    <t>38. Ленинское сельское поселение Починковского района Смоленской области</t>
  </si>
  <si>
    <t>40. Прудковское сельское поселение Починковского района Смоленской области</t>
  </si>
  <si>
    <t>41. Стодолищенское сельское поселение Починковского района Смоленской области</t>
  </si>
  <si>
    <t>43. Рославльское городское поселение Рославльского района Смоленской области</t>
  </si>
  <si>
    <t>44. Астапковичское сельское поселение Рославльского района Смоленской области</t>
  </si>
  <si>
    <t>45. Екимовичское сельское поселение Рославльского района Смоленской области</t>
  </si>
  <si>
    <t>46. Остерское сельское поселение Рославльского района Смоленской области</t>
  </si>
  <si>
    <t>48. Любовское сельское поселение Рославльского района Смоленской области</t>
  </si>
  <si>
    <t>49. Перенское сельское поселение Рославльского района Смоленской области</t>
  </si>
  <si>
    <t>50. Сырокоренское сельское поселение Рославльского района Смоленской области</t>
  </si>
  <si>
    <t>51. Руднянское городское поселение Руднянского района Смоленской области</t>
  </si>
  <si>
    <t>52. Голынковское городское поселение Руднянского района Смоленской области</t>
  </si>
  <si>
    <t>53. Любавичское сельское поселение Руднянского района Смоленской области</t>
  </si>
  <si>
    <t>54. Переволочское сельское поселение Руднянского района Смоленской области</t>
  </si>
  <si>
    <t>55. Чистиковское сельское поселение Руднянского района Смоленской области</t>
  </si>
  <si>
    <t>56. Сафоновское городское поселение Сафоновского района Смоленской области</t>
  </si>
  <si>
    <t>57. Барановское сельское поселение Сафоновского района Смоленской области</t>
  </si>
  <si>
    <t>58. Беленинское сельское поселение Сафоновского района Смоленской области</t>
  </si>
  <si>
    <t>59. Вадинское сельское поселение Сафоновского района Смоленской области</t>
  </si>
  <si>
    <t>60. Вышегорское сельское поселение Сафоновского района Смоленской области</t>
  </si>
  <si>
    <t>61. Издешковское сельское поселение Сафоновского района Смоленской области</t>
  </si>
  <si>
    <t>62. Казулинское сельское поселение Сафоновского района Смоленской области</t>
  </si>
  <si>
    <t>63. Николо-Погореловское сельское поселение Сафоновского района Смоленской области</t>
  </si>
  <si>
    <t>64. Прудковское сельское поселение Сафоновского района Смоленской области</t>
  </si>
  <si>
    <t>65. Рыбковское сельское поселение Сафоновского района Смоленской области</t>
  </si>
  <si>
    <t>66. Город Смоленск</t>
  </si>
  <si>
    <t>67. Волоковское сельское поселение Смоленского района Смоленской области</t>
  </si>
  <si>
    <t>68. Вязгинское сельское поселение Смоленского района Смоленской области</t>
  </si>
  <si>
    <t>69. Гнездовское сельское поселение Смоленского района Смоленской области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</si>
  <si>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</si>
  <si>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</si>
  <si>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</si>
  <si>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</si>
  <si>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</si>
  <si>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</si>
  <si>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</si>
  <si>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</si>
  <si>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</si>
  <si>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</si>
  <si>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</si>
  <si>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</si>
  <si>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</si>
  <si>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</si>
  <si>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</si>
  <si>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</si>
  <si>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</si>
  <si>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</si>
  <si>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</si>
  <si>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</si>
  <si>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</si>
  <si>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</si>
  <si>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</si>
  <si>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</si>
  <si>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</si>
  <si>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</si>
  <si>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</si>
  <si>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</si>
  <si>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</si>
  <si>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</si>
  <si>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</si>
  <si>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</si>
  <si>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</si>
  <si>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</si>
  <si>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</si>
  <si>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</si>
  <si>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</si>
  <si>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</si>
  <si>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</si>
  <si>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</si>
  <si>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</si>
  <si>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</si>
  <si>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</si>
  <si>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</si>
  <si>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</si>
  <si>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</si>
  <si>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</si>
  <si>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</si>
  <si>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</si>
  <si>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</si>
  <si>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</si>
  <si>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</si>
  <si>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</si>
  <si>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</si>
  <si>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</si>
  <si>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</si>
  <si>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</si>
  <si>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</si>
  <si>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</si>
  <si>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</si>
  <si>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</si>
  <si>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</si>
  <si>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</si>
  <si>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</si>
  <si>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</si>
  <si>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</si>
  <si>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</si>
  <si>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</si>
  <si>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</si>
  <si>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</si>
  <si>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</si>
  <si>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</si>
  <si>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</si>
  <si>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</si>
  <si>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</si>
  <si>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</si>
  <si>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</si>
  <si>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</si>
  <si>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</si>
  <si>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</si>
  <si>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</si>
  <si>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</si>
  <si>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</si>
  <si>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</si>
  <si>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</si>
  <si>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</si>
  <si>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</si>
  <si>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</si>
  <si>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</si>
  <si>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</si>
  <si>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</si>
  <si>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</si>
  <si>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</si>
  <si>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</si>
  <si>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</si>
  <si>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</si>
  <si>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</si>
  <si>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</si>
  <si>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</si>
  <si>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</si>
  <si>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</si>
  <si>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</si>
  <si>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</si>
  <si>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</si>
  <si>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</si>
  <si>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</si>
  <si>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</si>
  <si>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</si>
  <si>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</si>
  <si>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</si>
  <si>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</si>
  <si>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</si>
  <si>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</si>
  <si>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</si>
  <si>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</si>
  <si>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</si>
  <si>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</si>
  <si>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</si>
  <si>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</si>
  <si>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</si>
  <si>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</si>
  <si>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</si>
  <si>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</si>
  <si>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</si>
  <si>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</si>
  <si>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</si>
  <si>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</si>
  <si>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</si>
  <si>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</si>
  <si>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</si>
  <si>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</si>
  <si>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</si>
  <si>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</si>
  <si>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</si>
  <si>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</si>
  <si>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</si>
  <si>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</si>
  <si>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</si>
  <si>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</si>
  <si>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</si>
  <si>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</si>
  <si>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</si>
  <si>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</si>
  <si>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</si>
  <si>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</si>
  <si>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</si>
  <si>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</si>
  <si>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</si>
  <si>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</si>
  <si>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</si>
  <si>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</si>
  <si>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</si>
  <si>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</si>
  <si>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</si>
  <si>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</si>
  <si>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</si>
  <si>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</si>
  <si>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</si>
  <si>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184.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</si>
  <si>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</si>
  <si>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</si>
  <si>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</si>
  <si>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</si>
  <si>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</si>
  <si>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</si>
  <si>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</si>
  <si>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</si>
  <si>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</si>
  <si>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</si>
  <si>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</si>
  <si>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</si>
  <si>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</si>
  <si>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</si>
  <si>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</si>
  <si>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</si>
  <si>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</si>
  <si>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</si>
  <si>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</si>
  <si>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</si>
  <si>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</si>
  <si>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</si>
  <si>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</si>
  <si>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</si>
  <si>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</si>
  <si>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</si>
  <si>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</si>
  <si>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</si>
  <si>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</si>
  <si>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</si>
  <si>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</si>
  <si>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</si>
  <si>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</si>
  <si>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</si>
  <si>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</si>
  <si>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</si>
  <si>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</si>
  <si>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</si>
  <si>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</si>
  <si>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</si>
  <si>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</si>
  <si>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</si>
  <si>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</si>
  <si>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</si>
  <si>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</si>
  <si>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</si>
  <si>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</si>
  <si>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</si>
  <si>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</si>
  <si>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</si>
  <si>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</si>
  <si>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</si>
  <si>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</si>
  <si>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</si>
  <si>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</si>
  <si>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</si>
  <si>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</si>
  <si>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</si>
  <si>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</si>
  <si>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</si>
  <si>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</si>
  <si>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</si>
  <si>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</si>
  <si>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</si>
  <si>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</si>
  <si>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</si>
  <si>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</si>
  <si>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</si>
  <si>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</si>
  <si>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</si>
  <si>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</si>
  <si>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</si>
  <si>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</si>
  <si>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</si>
  <si>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</si>
  <si>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</si>
  <si>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</si>
  <si>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</si>
  <si>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</si>
  <si>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</si>
  <si>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</si>
  <si>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</si>
  <si>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</si>
  <si>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</si>
  <si>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</si>
  <si>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</si>
  <si>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</si>
  <si>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</si>
  <si>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</si>
  <si>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</si>
  <si>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</si>
  <si>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</si>
  <si>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</si>
  <si>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</si>
  <si>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</si>
  <si>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</si>
  <si>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</si>
  <si>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</si>
  <si>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</si>
  <si>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</si>
  <si>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</si>
  <si>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</si>
  <si>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</si>
  <si>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</si>
  <si>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</si>
  <si>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</si>
  <si>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</si>
  <si>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</si>
  <si>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</si>
  <si>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</si>
  <si>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</si>
  <si>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</si>
  <si>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</si>
  <si>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</si>
  <si>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</si>
  <si>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</si>
  <si>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</si>
  <si>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</si>
  <si>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</si>
  <si>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</si>
  <si>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</si>
  <si>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</si>
  <si>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</si>
  <si>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</si>
  <si>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</si>
  <si>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</si>
  <si>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</si>
  <si>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</si>
  <si>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</si>
  <si>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</si>
  <si>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</si>
  <si>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</si>
  <si>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</si>
  <si>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</si>
  <si>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</si>
  <si>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</si>
  <si>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</si>
  <si>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</si>
  <si>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343.</t>
  </si>
  <si>
    <t>388.</t>
  </si>
  <si>
    <t>423.</t>
  </si>
  <si>
    <t>456.</t>
  </si>
  <si>
    <t>457.</t>
  </si>
  <si>
    <t>466.</t>
  </si>
  <si>
    <t>475.</t>
  </si>
  <si>
    <t>555.</t>
  </si>
  <si>
    <t>605.</t>
  </si>
  <si>
    <t>610.</t>
  </si>
  <si>
    <t>615.</t>
  </si>
  <si>
    <t>618.</t>
  </si>
  <si>
    <t>619.</t>
  </si>
  <si>
    <t>624.</t>
  </si>
  <si>
    <t>648.</t>
  </si>
  <si>
    <t>681.</t>
  </si>
  <si>
    <t>730.</t>
  </si>
  <si>
    <t>731.</t>
  </si>
  <si>
    <t>783.</t>
  </si>
  <si>
    <t>866.</t>
  </si>
  <si>
    <t>899.</t>
  </si>
  <si>
    <t>918.</t>
  </si>
  <si>
    <t>981.</t>
  </si>
  <si>
    <t>982.</t>
  </si>
  <si>
    <t>1028.</t>
  </si>
  <si>
    <t>1091.</t>
  </si>
  <si>
    <t>1108.</t>
  </si>
  <si>
    <t>Дер. Шоссейный дом, д. 5</t>
  </si>
  <si>
    <t>39. Мурыгинское сельское поселение Починковского района Смоленской области</t>
  </si>
  <si>
    <t>42. Шаталовское сельское поселение Починковского района Смоленской области</t>
  </si>
  <si>
    <t>47. Кирилловское сельское поселение Рославльского района Смоленской области</t>
  </si>
  <si>
    <t>Итого по Кирилловскому сельскому поселению Рославльского района Смоленской области</t>
  </si>
  <si>
    <t>1181.</t>
  </si>
  <si>
    <t>Итого по Вязьма-Брянскому сельскому поселению Вяземского района Смоленской области</t>
  </si>
  <si>
    <t>каркасно-засыпной</t>
  </si>
  <si>
    <t>Итого по Озерному сельскому поселению Шумячского района Смоленской области</t>
  </si>
  <si>
    <t>Приложение                    
к распоряжению Администрации Смоленской области
от 12.05.2022 № 660-р/адм (в редакции распоряжений Администрации Смоленской области от  07.12.2022                                № 1786-р/адм, от  03.03.2023  № 379-р/адм, от 03.08.2023                                     № 1285-р/адм)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</si>
</sst>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.5"/>
      <name val="Times New Roman"/>
      <family val="1"/>
      <charset val="204"/>
    </font>
    <font>
      <b/>
      <sz val="12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8" fillId="0" borderId="0"/>
    <xf numFmtId="0" fontId="9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10" fillId="0" borderId="0"/>
    <xf numFmtId="0" fontId="7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281">
    <xf numFmtId="0" fontId="0" fillId="0" borderId="0" xfId="0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horizontal="center" vertical="center" readingOrder="1"/>
    </xf>
    <xf numFmtId="1" fontId="6" fillId="0" borderId="0" xfId="0" applyNumberFormat="1" applyFont="1" applyFill="1" applyBorder="1" applyAlignment="1">
      <alignment horizontal="center" vertical="center" readingOrder="1"/>
    </xf>
    <xf numFmtId="1" fontId="6" fillId="0" borderId="0" xfId="0" applyNumberFormat="1" applyFont="1" applyFill="1" applyBorder="1" applyAlignment="1">
      <alignment horizontal="center" vertical="center" wrapText="1" readingOrder="1"/>
    </xf>
    <xf numFmtId="4" fontId="5" fillId="0" borderId="0" xfId="0" applyNumberFormat="1" applyFont="1" applyFill="1" applyBorder="1" applyAlignment="1">
      <alignment horizontal="right" vertical="center" readingOrder="1"/>
    </xf>
    <xf numFmtId="43" fontId="5" fillId="0" borderId="0" xfId="11" applyNumberFormat="1" applyFont="1" applyFill="1" applyBorder="1" applyAlignment="1">
      <alignment horizontal="right" vertical="center" readingOrder="1"/>
    </xf>
    <xf numFmtId="43" fontId="5" fillId="0" borderId="0" xfId="0" applyNumberFormat="1" applyFont="1" applyFill="1" applyBorder="1" applyAlignment="1">
      <alignment horizontal="right" vertical="center" readingOrder="1"/>
    </xf>
    <xf numFmtId="0" fontId="6" fillId="0" borderId="0" xfId="0" applyFont="1" applyFill="1" applyBorder="1" applyAlignment="1">
      <alignment horizontal="right" vertical="center" readingOrder="1"/>
    </xf>
    <xf numFmtId="0" fontId="6" fillId="0" borderId="0" xfId="0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right" vertical="center" readingOrder="1"/>
    </xf>
    <xf numFmtId="4" fontId="6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 readingOrder="1"/>
    </xf>
    <xf numFmtId="4" fontId="5" fillId="0" borderId="0" xfId="11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4" fontId="5" fillId="0" borderId="0" xfId="11" applyNumberFormat="1" applyFont="1" applyFill="1" applyBorder="1" applyAlignment="1">
      <alignment horizontal="right" vertical="center" readingOrder="1"/>
    </xf>
    <xf numFmtId="4" fontId="5" fillId="0" borderId="0" xfId="0" applyNumberFormat="1" applyFont="1" applyFill="1" applyBorder="1" applyAlignment="1">
      <alignment horizontal="right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43" fontId="5" fillId="0" borderId="1" xfId="0" applyNumberFormat="1" applyFont="1" applyFill="1" applyBorder="1" applyAlignment="1">
      <alignment horizontal="center" vertical="center" textRotation="90" wrapText="1" readingOrder="1"/>
    </xf>
    <xf numFmtId="4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readingOrder="1"/>
    </xf>
    <xf numFmtId="3" fontId="5" fillId="0" borderId="1" xfId="0" applyNumberFormat="1" applyFont="1" applyFill="1" applyBorder="1" applyAlignment="1">
      <alignment horizontal="center" vertical="center" readingOrder="1"/>
    </xf>
    <xf numFmtId="1" fontId="6" fillId="0" borderId="1" xfId="0" applyNumberFormat="1" applyFont="1" applyFill="1" applyBorder="1" applyAlignment="1">
      <alignment horizontal="center" vertical="center" wrapText="1" readingOrder="1"/>
    </xf>
    <xf numFmtId="4" fontId="6" fillId="0" borderId="1" xfId="0" applyNumberFormat="1" applyFont="1" applyFill="1" applyBorder="1" applyAlignment="1">
      <alignment horizontal="right" vertical="center" readingOrder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11" applyNumberFormat="1" applyFont="1" applyFill="1" applyBorder="1" applyAlignment="1">
      <alignment horizontal="center" vertical="center"/>
    </xf>
    <xf numFmtId="4" fontId="5" fillId="0" borderId="1" xfId="12" applyNumberFormat="1" applyFont="1" applyFill="1" applyBorder="1" applyAlignment="1">
      <alignment horizontal="right" vertical="center" readingOrder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11" applyNumberFormat="1" applyFont="1" applyFill="1" applyBorder="1" applyAlignment="1">
      <alignment horizontal="right" vertical="center" readingOrder="1"/>
    </xf>
    <xf numFmtId="0" fontId="6" fillId="0" borderId="1" xfId="0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left" vertical="center"/>
    </xf>
    <xf numFmtId="4" fontId="5" fillId="0" borderId="0" xfId="0" applyNumberFormat="1" applyFont="1" applyFill="1" applyBorder="1" applyAlignment="1">
      <alignment vertical="center"/>
    </xf>
    <xf numFmtId="1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11" applyNumberFormat="1" applyFont="1" applyFill="1" applyBorder="1" applyAlignment="1">
      <alignment horizontal="right" vertical="center" readingOrder="1"/>
    </xf>
    <xf numFmtId="4" fontId="5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11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 readingOrder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readingOrder="1"/>
    </xf>
    <xf numFmtId="0" fontId="5" fillId="0" borderId="1" xfId="0" applyFont="1" applyFill="1" applyBorder="1" applyAlignment="1">
      <alignment vertical="center" wrapText="1"/>
    </xf>
    <xf numFmtId="4" fontId="5" fillId="0" borderId="1" xfId="12" applyNumberFormat="1" applyFont="1" applyFill="1" applyBorder="1" applyAlignment="1">
      <alignment horizontal="right" vertical="center"/>
    </xf>
    <xf numFmtId="49" fontId="5" fillId="0" borderId="1" xfId="12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1" fontId="5" fillId="0" borderId="1" xfId="10" applyNumberFormat="1" applyFont="1" applyFill="1" applyBorder="1" applyAlignment="1">
      <alignment horizontal="center" vertical="center" wrapText="1"/>
    </xf>
    <xf numFmtId="1" fontId="5" fillId="0" borderId="1" xfId="10" applyNumberFormat="1" applyFont="1" applyFill="1" applyBorder="1" applyAlignment="1" applyProtection="1">
      <alignment horizontal="center" vertical="center" wrapText="1"/>
      <protection locked="0"/>
    </xf>
    <xf numFmtId="1" fontId="5" fillId="0" borderId="1" xfId="10" applyNumberFormat="1" applyFont="1" applyFill="1" applyBorder="1" applyAlignment="1">
      <alignment horizontal="center" vertical="center"/>
    </xf>
    <xf numFmtId="0" fontId="5" fillId="0" borderId="1" xfId="10" applyNumberFormat="1" applyFont="1" applyFill="1" applyBorder="1" applyAlignment="1">
      <alignment horizontal="center" vertical="center" wrapText="1"/>
    </xf>
    <xf numFmtId="0" fontId="5" fillId="0" borderId="1" xfId="10" applyNumberFormat="1" applyFont="1" applyFill="1" applyBorder="1" applyAlignment="1" applyProtection="1">
      <alignment horizontal="center" vertical="center" wrapText="1"/>
      <protection locked="0"/>
    </xf>
    <xf numFmtId="4" fontId="5" fillId="0" borderId="1" xfId="0" applyNumberFormat="1" applyFont="1" applyFill="1" applyBorder="1" applyAlignment="1">
      <alignment vertical="center" wrapText="1" readingOrder="1"/>
    </xf>
    <xf numFmtId="1" fontId="5" fillId="0" borderId="1" xfId="0" applyNumberFormat="1" applyFont="1" applyFill="1" applyBorder="1" applyAlignment="1">
      <alignment horizontal="center" vertical="center" wrapText="1" readingOrder="1"/>
    </xf>
    <xf numFmtId="4" fontId="6" fillId="0" borderId="4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readingOrder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" fontId="5" fillId="0" borderId="1" xfId="12" applyNumberFormat="1" applyFont="1" applyFill="1" applyBorder="1" applyAlignment="1">
      <alignment horizontal="right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4" fontId="5" fillId="0" borderId="1" xfId="12" applyNumberFormat="1" applyFont="1" applyFill="1" applyBorder="1" applyAlignment="1">
      <alignment vertical="center" readingOrder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13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" xfId="0" applyNumberFormat="1" applyFont="1" applyFill="1" applyBorder="1" applyAlignment="1" applyProtection="1">
      <alignment horizontal="right" vertical="center"/>
      <protection locked="0"/>
    </xf>
    <xf numFmtId="4" fontId="5" fillId="0" borderId="1" xfId="13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" fontId="5" fillId="0" borderId="1" xfId="12" applyNumberFormat="1" applyFont="1" applyFill="1" applyBorder="1" applyAlignment="1">
      <alignment vertical="center"/>
    </xf>
    <xf numFmtId="49" fontId="5" fillId="0" borderId="4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right" vertical="center" wrapText="1"/>
    </xf>
    <xf numFmtId="4" fontId="12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 readingOrder="1"/>
    </xf>
    <xf numFmtId="4" fontId="6" fillId="0" borderId="1" xfId="0" applyNumberFormat="1" applyFont="1" applyFill="1" applyBorder="1" applyAlignment="1">
      <alignment horizontal="center" vertical="center" wrapText="1" readingOrder="1"/>
    </xf>
    <xf numFmtId="1" fontId="6" fillId="0" borderId="1" xfId="0" applyNumberFormat="1" applyFont="1" applyFill="1" applyBorder="1" applyAlignment="1">
      <alignment horizontal="center" vertical="center" readingOrder="1"/>
    </xf>
    <xf numFmtId="4" fontId="6" fillId="0" borderId="1" xfId="11" applyNumberFormat="1" applyFont="1" applyFill="1" applyBorder="1" applyAlignment="1">
      <alignment horizontal="right" vertical="center" readingOrder="1"/>
    </xf>
    <xf numFmtId="4" fontId="6" fillId="0" borderId="1" xfId="11" applyNumberFormat="1" applyFont="1" applyFill="1" applyBorder="1" applyAlignment="1">
      <alignment horizontal="center" vertical="center" readingOrder="1"/>
    </xf>
    <xf numFmtId="49" fontId="6" fillId="0" borderId="1" xfId="1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 applyProtection="1">
      <alignment horizontal="left" vertical="center" wrapText="1"/>
      <protection hidden="1"/>
    </xf>
    <xf numFmtId="4" fontId="6" fillId="0" borderId="1" xfId="11" applyNumberFormat="1" applyFont="1" applyFill="1" applyBorder="1" applyAlignment="1">
      <alignment horizontal="right" vertical="center" wrapText="1" readingOrder="1"/>
    </xf>
    <xf numFmtId="0" fontId="6" fillId="0" borderId="4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1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right" vertical="center" readingOrder="1"/>
    </xf>
    <xf numFmtId="0" fontId="6" fillId="0" borderId="0" xfId="0" applyFont="1" applyFill="1" applyBorder="1"/>
    <xf numFmtId="0" fontId="5" fillId="0" borderId="0" xfId="0" applyFont="1" applyFill="1" applyBorder="1"/>
    <xf numFmtId="49" fontId="1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/>
    <xf numFmtId="0" fontId="5" fillId="0" borderId="1" xfId="0" applyFont="1" applyFill="1" applyBorder="1"/>
    <xf numFmtId="4" fontId="6" fillId="0" borderId="1" xfId="0" applyNumberFormat="1" applyFont="1" applyFill="1" applyBorder="1"/>
    <xf numFmtId="0" fontId="5" fillId="0" borderId="2" xfId="1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/>
    <xf numFmtId="0" fontId="15" fillId="0" borderId="1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4" fontId="5" fillId="0" borderId="2" xfId="0" applyNumberFormat="1" applyFont="1" applyFill="1" applyBorder="1" applyAlignment="1">
      <alignment vertical="center" readingOrder="1"/>
    </xf>
    <xf numFmtId="0" fontId="15" fillId="0" borderId="0" xfId="0" applyFont="1" applyFill="1" applyBorder="1" applyAlignment="1">
      <alignment vertical="center"/>
    </xf>
    <xf numFmtId="4" fontId="6" fillId="0" borderId="1" xfId="12" applyNumberFormat="1" applyFont="1" applyFill="1" applyBorder="1" applyAlignment="1">
      <alignment horizontal="right" vertical="center" readingOrder="1"/>
    </xf>
    <xf numFmtId="4" fontId="6" fillId="0" borderId="1" xfId="12" applyNumberFormat="1" applyFont="1" applyFill="1" applyBorder="1" applyAlignment="1">
      <alignment horizontal="center" vertical="center" readingOrder="1"/>
    </xf>
    <xf numFmtId="49" fontId="6" fillId="0" borderId="1" xfId="12" applyNumberFormat="1" applyFont="1" applyFill="1" applyBorder="1" applyAlignment="1">
      <alignment horizontal="center" vertical="center"/>
    </xf>
    <xf numFmtId="49" fontId="5" fillId="0" borderId="1" xfId="12" applyNumberFormat="1" applyFont="1" applyFill="1" applyBorder="1" applyAlignment="1">
      <alignment horizontal="right" vertical="center" readingOrder="1"/>
    </xf>
    <xf numFmtId="4" fontId="5" fillId="0" borderId="0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" fontId="5" fillId="0" borderId="2" xfId="1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readingOrder="1"/>
    </xf>
    <xf numFmtId="4" fontId="5" fillId="0" borderId="2" xfId="0" applyNumberFormat="1" applyFont="1" applyFill="1" applyBorder="1" applyAlignment="1" applyProtection="1">
      <alignment horizontal="right" vertical="center"/>
      <protection locked="0"/>
    </xf>
    <xf numFmtId="4" fontId="6" fillId="0" borderId="0" xfId="0" applyNumberFormat="1" applyFont="1" applyFill="1" applyBorder="1"/>
    <xf numFmtId="0" fontId="5" fillId="0" borderId="1" xfId="0" applyNumberFormat="1" applyFont="1" applyFill="1" applyBorder="1" applyAlignment="1">
      <alignment horizontal="center" vertical="center"/>
    </xf>
    <xf numFmtId="4" fontId="5" fillId="0" borderId="1" xfId="12" applyNumberFormat="1" applyFont="1" applyFill="1" applyBorder="1" applyAlignment="1">
      <alignment horizontal="right" vertical="center" wrapText="1" readingOrder="1"/>
    </xf>
    <xf numFmtId="2" fontId="5" fillId="0" borderId="1" xfId="0" applyNumberFormat="1" applyFont="1" applyFill="1" applyBorder="1" applyAlignment="1">
      <alignment vertical="center" readingOrder="1"/>
    </xf>
    <xf numFmtId="2" fontId="5" fillId="0" borderId="1" xfId="12" applyNumberFormat="1" applyFont="1" applyFill="1" applyBorder="1" applyAlignment="1">
      <alignment horizontal="right" vertical="center" readingOrder="1"/>
    </xf>
    <xf numFmtId="4" fontId="5" fillId="0" borderId="8" xfId="0" applyNumberFormat="1" applyFont="1" applyFill="1" applyBorder="1" applyAlignment="1">
      <alignment vertical="center" wrapText="1" readingOrder="1"/>
    </xf>
    <xf numFmtId="0" fontId="5" fillId="0" borderId="1" xfId="0" applyFont="1" applyFill="1" applyBorder="1" applyAlignment="1">
      <alignment horizontal="justify" vertical="center" wrapText="1"/>
    </xf>
    <xf numFmtId="4" fontId="6" fillId="0" borderId="4" xfId="0" applyNumberFormat="1" applyFont="1" applyFill="1" applyBorder="1"/>
    <xf numFmtId="4" fontId="15" fillId="0" borderId="4" xfId="0" applyNumberFormat="1" applyFont="1" applyFill="1" applyBorder="1" applyAlignment="1">
      <alignment vertical="center"/>
    </xf>
    <xf numFmtId="4" fontId="15" fillId="0" borderId="1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justify" vertical="center" wrapText="1"/>
    </xf>
    <xf numFmtId="4" fontId="5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8" xfId="0" applyNumberFormat="1" applyFont="1" applyFill="1" applyBorder="1" applyAlignment="1">
      <alignment horizontal="left" vertical="center" wrapText="1"/>
    </xf>
    <xf numFmtId="4" fontId="5" fillId="0" borderId="2" xfId="12" applyNumberFormat="1" applyFont="1" applyFill="1" applyBorder="1" applyAlignment="1">
      <alignment vertical="center" readingOrder="1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8" xfId="9" applyFont="1" applyFill="1" applyBorder="1" applyAlignment="1">
      <alignment horizontal="left" vertical="center" wrapText="1"/>
    </xf>
    <xf numFmtId="0" fontId="5" fillId="0" borderId="8" xfId="9" applyFont="1" applyFill="1" applyBorder="1" applyAlignment="1">
      <alignment horizontal="center" vertical="center"/>
    </xf>
    <xf numFmtId="0" fontId="5" fillId="0" borderId="8" xfId="9" applyFont="1" applyFill="1" applyBorder="1" applyAlignment="1">
      <alignment horizontal="center" vertical="center" wrapText="1"/>
    </xf>
    <xf numFmtId="1" fontId="5" fillId="0" borderId="8" xfId="9" applyNumberFormat="1" applyFont="1" applyFill="1" applyBorder="1" applyAlignment="1">
      <alignment horizontal="center" vertical="center" readingOrder="1"/>
    </xf>
    <xf numFmtId="4" fontId="5" fillId="0" borderId="8" xfId="9" applyNumberFormat="1" applyFont="1" applyFill="1" applyBorder="1" applyAlignment="1">
      <alignment horizontal="right" vertical="center" readingOrder="1"/>
    </xf>
    <xf numFmtId="4" fontId="5" fillId="0" borderId="1" xfId="12" applyNumberFormat="1" applyFont="1" applyFill="1" applyBorder="1" applyAlignment="1">
      <alignment horizontal="center" vertical="center" readingOrder="1"/>
    </xf>
    <xf numFmtId="4" fontId="5" fillId="0" borderId="2" xfId="12" applyNumberFormat="1" applyFont="1" applyFill="1" applyBorder="1" applyAlignment="1">
      <alignment horizontal="right" vertical="center"/>
    </xf>
    <xf numFmtId="2" fontId="5" fillId="0" borderId="1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/>
    </xf>
    <xf numFmtId="4" fontId="5" fillId="0" borderId="8" xfId="0" applyNumberFormat="1" applyFont="1" applyFill="1" applyBorder="1" applyAlignment="1">
      <alignment horizontal="right" vertical="center"/>
    </xf>
    <xf numFmtId="4" fontId="5" fillId="0" borderId="2" xfId="0" applyNumberFormat="1" applyFont="1" applyFill="1" applyBorder="1" applyAlignment="1">
      <alignment horizontal="right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" fontId="5" fillId="0" borderId="2" xfId="12" applyNumberFormat="1" applyFont="1" applyFill="1" applyBorder="1" applyAlignment="1">
      <alignment horizontal="right" vertical="center" readingOrder="1"/>
    </xf>
    <xf numFmtId="4" fontId="5" fillId="0" borderId="8" xfId="12" applyNumberFormat="1" applyFont="1" applyFill="1" applyBorder="1" applyAlignment="1">
      <alignment horizontal="right" vertical="center" readingOrder="1"/>
    </xf>
    <xf numFmtId="1" fontId="5" fillId="0" borderId="2" xfId="0" applyNumberFormat="1" applyFont="1" applyFill="1" applyBorder="1" applyAlignment="1">
      <alignment horizontal="center" vertical="center" readingOrder="1"/>
    </xf>
    <xf numFmtId="1" fontId="5" fillId="0" borderId="8" xfId="0" applyNumberFormat="1" applyFont="1" applyFill="1" applyBorder="1" applyAlignment="1">
      <alignment horizontal="center" vertical="center" readingOrder="1"/>
    </xf>
    <xf numFmtId="4" fontId="5" fillId="0" borderId="2" xfId="0" applyNumberFormat="1" applyFont="1" applyFill="1" applyBorder="1" applyAlignment="1">
      <alignment vertical="center"/>
    </xf>
    <xf numFmtId="1" fontId="5" fillId="0" borderId="2" xfId="0" applyNumberFormat="1" applyFont="1" applyFill="1" applyBorder="1" applyAlignment="1">
      <alignment horizontal="center" vertical="center" wrapText="1" readingOrder="1"/>
    </xf>
    <xf numFmtId="1" fontId="5" fillId="0" borderId="8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3" fontId="5" fillId="0" borderId="1" xfId="11" applyNumberFormat="1" applyFont="1" applyFill="1" applyBorder="1" applyAlignment="1">
      <alignment horizontal="center" vertical="center" wrapText="1" readingOrder="1"/>
    </xf>
    <xf numFmtId="43" fontId="5" fillId="0" borderId="1" xfId="0" applyNumberFormat="1" applyFont="1" applyFill="1" applyBorder="1" applyAlignment="1">
      <alignment horizontal="center" vertical="center" wrapText="1" readingOrder="1"/>
    </xf>
    <xf numFmtId="1" fontId="5" fillId="0" borderId="2" xfId="0" applyNumberFormat="1" applyFont="1" applyFill="1" applyBorder="1" applyAlignment="1">
      <alignment horizontal="center" vertical="center" wrapText="1"/>
    </xf>
    <xf numFmtId="1" fontId="5" fillId="0" borderId="2" xfId="10" applyNumberFormat="1" applyFont="1" applyFill="1" applyBorder="1" applyAlignment="1">
      <alignment horizontal="center" vertical="center" wrapText="1"/>
    </xf>
    <xf numFmtId="1" fontId="5" fillId="0" borderId="8" xfId="1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 readingOrder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/>
    </xf>
    <xf numFmtId="4" fontId="5" fillId="0" borderId="2" xfId="11" applyNumberFormat="1" applyFont="1" applyFill="1" applyBorder="1" applyAlignment="1">
      <alignment vertical="center"/>
    </xf>
    <xf numFmtId="4" fontId="5" fillId="0" borderId="2" xfId="0" applyNumberFormat="1" applyFont="1" applyFill="1" applyBorder="1" applyAlignment="1">
      <alignment vertical="center" wrapText="1" readingOrder="1"/>
    </xf>
    <xf numFmtId="4" fontId="5" fillId="0" borderId="4" xfId="0" applyNumberFormat="1" applyFont="1" applyFill="1" applyBorder="1" applyAlignment="1">
      <alignment horizontal="right" vertical="center" readingOrder="1"/>
    </xf>
    <xf numFmtId="2" fontId="5" fillId="0" borderId="1" xfId="0" applyNumberFormat="1" applyFont="1" applyFill="1" applyBorder="1" applyAlignment="1">
      <alignment horizontal="right" vertical="center" wrapText="1" readingOrder="1"/>
    </xf>
    <xf numFmtId="4" fontId="5" fillId="0" borderId="0" xfId="0" applyNumberFormat="1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1" fontId="5" fillId="0" borderId="8" xfId="0" applyNumberFormat="1" applyFont="1" applyFill="1" applyBorder="1" applyAlignment="1">
      <alignment horizontal="center" vertical="center" readingOrder="1"/>
    </xf>
    <xf numFmtId="0" fontId="6" fillId="0" borderId="1" xfId="0" applyFont="1" applyFill="1" applyBorder="1" applyAlignment="1">
      <alignment horizontal="center" vertical="center"/>
    </xf>
    <xf numFmtId="4" fontId="5" fillId="0" borderId="8" xfId="12" applyNumberFormat="1" applyFont="1" applyFill="1" applyBorder="1" applyAlignment="1">
      <alignment horizontal="right" vertical="center" readingOrder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" fontId="5" fillId="0" borderId="2" xfId="0" applyNumberFormat="1" applyFont="1" applyFill="1" applyBorder="1" applyAlignment="1">
      <alignment horizontal="center" vertical="center" wrapText="1" readingOrder="1"/>
    </xf>
    <xf numFmtId="1" fontId="5" fillId="0" borderId="8" xfId="0" applyNumberFormat="1" applyFont="1" applyFill="1" applyBorder="1" applyAlignment="1">
      <alignment horizontal="center" vertical="center" wrapText="1" readingOrder="1"/>
    </xf>
    <xf numFmtId="4" fontId="5" fillId="0" borderId="2" xfId="0" applyNumberFormat="1" applyFont="1" applyFill="1" applyBorder="1" applyAlignment="1">
      <alignment horizontal="right" vertical="center" wrapText="1" readingOrder="1"/>
    </xf>
    <xf numFmtId="4" fontId="5" fillId="0" borderId="8" xfId="0" applyNumberFormat="1" applyFont="1" applyFill="1" applyBorder="1" applyAlignment="1">
      <alignment horizontal="right" vertical="center" wrapText="1" readingOrder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right" vertical="center" wrapText="1"/>
    </xf>
    <xf numFmtId="4" fontId="5" fillId="0" borderId="8" xfId="0" applyNumberFormat="1" applyFont="1" applyFill="1" applyBorder="1" applyAlignment="1">
      <alignment horizontal="right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wrapText="1"/>
    </xf>
    <xf numFmtId="1" fontId="5" fillId="0" borderId="8" xfId="0" applyNumberFormat="1" applyFont="1" applyFill="1" applyBorder="1" applyAlignment="1">
      <alignment horizontal="center" vertical="center" wrapText="1"/>
    </xf>
    <xf numFmtId="1" fontId="5" fillId="0" borderId="2" xfId="10" applyNumberFormat="1" applyFont="1" applyFill="1" applyBorder="1" applyAlignment="1">
      <alignment horizontal="center" vertical="center" wrapText="1"/>
    </xf>
    <xf numFmtId="1" fontId="5" fillId="0" borderId="8" xfId="1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/>
    </xf>
    <xf numFmtId="4" fontId="5" fillId="0" borderId="8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90" wrapText="1"/>
    </xf>
    <xf numFmtId="43" fontId="5" fillId="0" borderId="1" xfId="11" applyNumberFormat="1" applyFont="1" applyFill="1" applyBorder="1" applyAlignment="1">
      <alignment horizontal="center" vertical="center" textRotation="90" wrapText="1" readingOrder="1"/>
    </xf>
    <xf numFmtId="1" fontId="5" fillId="0" borderId="2" xfId="0" applyNumberFormat="1" applyFont="1" applyFill="1" applyBorder="1" applyAlignment="1">
      <alignment horizontal="center" vertical="center" readingOrder="1"/>
    </xf>
    <xf numFmtId="1" fontId="5" fillId="0" borderId="8" xfId="0" applyNumberFormat="1" applyFont="1" applyFill="1" applyBorder="1" applyAlignment="1">
      <alignment horizontal="center" vertical="center" readingOrder="1"/>
    </xf>
    <xf numFmtId="4" fontId="5" fillId="0" borderId="2" xfId="11" applyNumberFormat="1" applyFont="1" applyFill="1" applyBorder="1" applyAlignment="1">
      <alignment horizontal="right" vertical="center" readingOrder="1"/>
    </xf>
    <xf numFmtId="4" fontId="5" fillId="0" borderId="8" xfId="11" applyNumberFormat="1" applyFont="1" applyFill="1" applyBorder="1" applyAlignment="1">
      <alignment horizontal="right" vertical="center" readingOrder="1"/>
    </xf>
    <xf numFmtId="0" fontId="5" fillId="0" borderId="0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43" fontId="5" fillId="0" borderId="1" xfId="11" applyNumberFormat="1" applyFont="1" applyFill="1" applyBorder="1" applyAlignment="1">
      <alignment horizontal="center" vertical="center" wrapText="1" readingOrder="1"/>
    </xf>
    <xf numFmtId="43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textRotation="90" wrapText="1" readingOrder="1"/>
    </xf>
    <xf numFmtId="1" fontId="5" fillId="0" borderId="1" xfId="0" applyNumberFormat="1" applyFont="1" applyFill="1" applyBorder="1" applyAlignment="1">
      <alignment horizontal="center" vertical="center" textRotation="90" wrapText="1" readingOrder="1"/>
    </xf>
    <xf numFmtId="4" fontId="5" fillId="0" borderId="2" xfId="0" applyNumberFormat="1" applyFont="1" applyFill="1" applyBorder="1" applyAlignment="1">
      <alignment vertical="center" wrapText="1"/>
    </xf>
    <xf numFmtId="4" fontId="5" fillId="0" borderId="8" xfId="0" applyNumberFormat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vertical="center" readingOrder="1"/>
    </xf>
    <xf numFmtId="4" fontId="5" fillId="0" borderId="8" xfId="0" applyNumberFormat="1" applyFont="1" applyFill="1" applyBorder="1" applyAlignment="1">
      <alignment vertical="center" readingOrder="1"/>
    </xf>
    <xf numFmtId="1" fontId="5" fillId="0" borderId="2" xfId="0" applyNumberFormat="1" applyFont="1" applyFill="1" applyBorder="1" applyAlignment="1">
      <alignment horizontal="center" vertical="center"/>
    </xf>
    <xf numFmtId="1" fontId="5" fillId="0" borderId="8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4" fontId="5" fillId="0" borderId="2" xfId="0" applyNumberFormat="1" applyFont="1" applyFill="1" applyBorder="1" applyAlignment="1">
      <alignment vertical="center"/>
    </xf>
    <xf numFmtId="4" fontId="5" fillId="0" borderId="8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 textRotation="90" wrapText="1"/>
    </xf>
    <xf numFmtId="4" fontId="5" fillId="0" borderId="1" xfId="0" applyNumberFormat="1" applyFont="1" applyFill="1" applyBorder="1" applyAlignment="1">
      <alignment horizontal="center" vertical="center" textRotation="90" wrapText="1" readingOrder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4" fontId="5" fillId="0" borderId="2" xfId="12" applyNumberFormat="1" applyFont="1" applyFill="1" applyBorder="1" applyAlignment="1">
      <alignment horizontal="right" vertical="center" readingOrder="1"/>
    </xf>
    <xf numFmtId="4" fontId="5" fillId="0" borderId="8" xfId="12" applyNumberFormat="1" applyFont="1" applyFill="1" applyBorder="1" applyAlignment="1">
      <alignment horizontal="right" vertical="center" readingOrder="1"/>
    </xf>
    <xf numFmtId="4" fontId="5" fillId="0" borderId="2" xfId="12" applyNumberFormat="1" applyFont="1" applyFill="1" applyBorder="1" applyAlignment="1">
      <alignment horizontal="right" vertical="center"/>
    </xf>
    <xf numFmtId="4" fontId="5" fillId="0" borderId="8" xfId="12" applyNumberFormat="1" applyFont="1" applyFill="1" applyBorder="1" applyAlignment="1">
      <alignment horizontal="right" vertical="center"/>
    </xf>
    <xf numFmtId="4" fontId="5" fillId="0" borderId="2" xfId="0" applyNumberFormat="1" applyFont="1" applyFill="1" applyBorder="1" applyAlignment="1">
      <alignment horizontal="right" vertical="center" readingOrder="1"/>
    </xf>
    <xf numFmtId="4" fontId="5" fillId="0" borderId="8" xfId="0" applyNumberFormat="1" applyFont="1" applyFill="1" applyBorder="1" applyAlignment="1">
      <alignment horizontal="right" vertical="center" readingOrder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8" xfId="0" applyNumberFormat="1" applyFont="1" applyFill="1" applyBorder="1" applyAlignment="1">
      <alignment horizontal="left" vertical="center" wrapText="1"/>
    </xf>
    <xf numFmtId="0" fontId="5" fillId="0" borderId="2" xfId="10" applyFont="1" applyFill="1" applyBorder="1" applyAlignment="1" applyProtection="1">
      <alignment horizontal="left" vertical="center" wrapText="1"/>
      <protection locked="0"/>
    </xf>
    <xf numFmtId="0" fontId="5" fillId="0" borderId="8" xfId="1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</cellXfs>
  <cellStyles count="14">
    <cellStyle name="Excel Built-in Normal" xfId="13"/>
    <cellStyle name="Обычный" xfId="0" builtinId="0"/>
    <cellStyle name="Обычный 10" xfId="1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_Перечень жилого фонда не выбравших способ управления" xfId="10"/>
    <cellStyle name="Финансовый" xfId="11" builtinId="3"/>
    <cellStyle name="Финансовый 2" xfId="12"/>
  </cellStyles>
  <dxfs count="1"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2%202023-2025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vakova_OV/Desktop/&#1048;&#1079;&#1084;&#1077;&#1085;&#1077;&#1085;&#1080;&#1103;%20&#1074;%20&#1050;&#1055;%202020-2022%20&#1089;%20&#1086;&#1082;&#1090;&#1103;&#1073;&#1088;&#1103;%202022/&#1055;&#1088;&#1080;&#1083;&#1086;&#1078;&#1077;&#1085;&#1080;&#1077;%2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vakova_OV/Desktop/&#1048;&#1079;&#1084;&#1077;&#1085;&#1077;&#1085;&#1080;&#1103;%20&#1074;%20&#1050;&#1055;%202020-2022%20&#1074;%20&#1055;&#1056;&#1040;&#1042;&#1054;&#1042;&#1054;&#1049;%2023.12.2022/&#1055;&#1088;&#1080;&#1083;&#1086;&#1078;&#1077;&#1085;&#1080;&#1077;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vakova_OV/Desktop/&#1048;&#1079;&#1084;&#1077;&#1085;&#1077;&#1085;&#1080;&#1103;%20&#1074;%20&#1050;&#1055;%202020-2022%20&#1074;%20&#1055;&#1056;&#1040;&#1042;&#1054;&#1042;&#1054;&#1049;%2023.12.2022/&#1048;&#1079;&#1084;&#1077;&#1085;&#1077;&#1085;&#1080;&#1103;%20&#1050;&#1055;%202017-2019/&#1055;&#1088;&#1080;&#1083;&#1086;&#1078;&#1077;&#1085;&#1080;&#1077;%201%2020017-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д. прилож"/>
    </sheetNames>
    <sheetDataSet>
      <sheetData sheetId="0">
        <row r="12">
          <cell r="C12">
            <v>7388939.8599999985</v>
          </cell>
        </row>
        <row r="13">
          <cell r="C13">
            <v>4148756.81</v>
          </cell>
        </row>
        <row r="14">
          <cell r="C14">
            <v>1704024</v>
          </cell>
        </row>
        <row r="15">
          <cell r="C15">
            <v>5778616.1500000004</v>
          </cell>
        </row>
        <row r="16">
          <cell r="C16">
            <v>4250416.9000000004</v>
          </cell>
        </row>
        <row r="18">
          <cell r="C18">
            <v>7948800</v>
          </cell>
        </row>
        <row r="19">
          <cell r="C19">
            <v>2800000</v>
          </cell>
        </row>
        <row r="20">
          <cell r="C20">
            <v>2800000</v>
          </cell>
        </row>
        <row r="21">
          <cell r="C21">
            <v>2800000</v>
          </cell>
        </row>
        <row r="22">
          <cell r="C22">
            <v>5440500</v>
          </cell>
        </row>
        <row r="23">
          <cell r="C23">
            <v>26932862.940000001</v>
          </cell>
        </row>
        <row r="24">
          <cell r="C24">
            <v>30783856.82</v>
          </cell>
        </row>
        <row r="25">
          <cell r="C25">
            <v>17480061.440000001</v>
          </cell>
        </row>
        <row r="26">
          <cell r="C26">
            <v>28689946.690000001</v>
          </cell>
        </row>
        <row r="27">
          <cell r="C27">
            <v>2900000</v>
          </cell>
        </row>
        <row r="28">
          <cell r="C28">
            <v>17147874.719999999</v>
          </cell>
        </row>
        <row r="29">
          <cell r="C29">
            <v>4948128</v>
          </cell>
        </row>
        <row r="30">
          <cell r="C30">
            <v>12012500</v>
          </cell>
        </row>
        <row r="31">
          <cell r="C31">
            <v>2980800</v>
          </cell>
        </row>
        <row r="32">
          <cell r="C32">
            <v>850000</v>
          </cell>
        </row>
        <row r="33">
          <cell r="C33">
            <v>12969203.66</v>
          </cell>
        </row>
        <row r="34">
          <cell r="C34">
            <v>4729980</v>
          </cell>
        </row>
        <row r="35">
          <cell r="C35">
            <v>20549096.399999999</v>
          </cell>
        </row>
        <row r="36">
          <cell r="C36">
            <v>3022500</v>
          </cell>
        </row>
        <row r="37">
          <cell r="C37">
            <v>7556250</v>
          </cell>
        </row>
        <row r="38">
          <cell r="C38">
            <v>8016903.2599999998</v>
          </cell>
        </row>
        <row r="39">
          <cell r="C39">
            <v>12056151.52</v>
          </cell>
        </row>
        <row r="40">
          <cell r="C40">
            <v>8594640</v>
          </cell>
        </row>
        <row r="41">
          <cell r="C41">
            <v>44317722.719999999</v>
          </cell>
        </row>
        <row r="42">
          <cell r="C42">
            <v>16925641.82</v>
          </cell>
        </row>
        <row r="43">
          <cell r="C43">
            <v>3075820</v>
          </cell>
        </row>
        <row r="45">
          <cell r="C45">
            <v>8452382</v>
          </cell>
        </row>
        <row r="46">
          <cell r="C46">
            <v>6180299</v>
          </cell>
        </row>
        <row r="47">
          <cell r="C47">
            <v>5928750</v>
          </cell>
        </row>
        <row r="48">
          <cell r="C48">
            <v>3144744</v>
          </cell>
        </row>
        <row r="49">
          <cell r="C49">
            <v>3144744</v>
          </cell>
        </row>
        <row r="51">
          <cell r="C51">
            <v>553552.48</v>
          </cell>
        </row>
        <row r="52">
          <cell r="C52">
            <v>847012.48</v>
          </cell>
        </row>
        <row r="54">
          <cell r="C54">
            <v>7943518.7999999998</v>
          </cell>
        </row>
        <row r="55">
          <cell r="C55">
            <v>7943518.7999999998</v>
          </cell>
        </row>
        <row r="57">
          <cell r="C57">
            <v>6610619.96</v>
          </cell>
        </row>
        <row r="58">
          <cell r="C58">
            <v>6610879.1600000001</v>
          </cell>
        </row>
        <row r="60">
          <cell r="C60">
            <v>2766750</v>
          </cell>
        </row>
        <row r="62">
          <cell r="C62">
            <v>3710000</v>
          </cell>
        </row>
        <row r="63">
          <cell r="C63">
            <v>8075952.04</v>
          </cell>
        </row>
        <row r="64">
          <cell r="C64">
            <v>300000</v>
          </cell>
        </row>
        <row r="65">
          <cell r="C65">
            <v>5944053</v>
          </cell>
        </row>
        <row r="67">
          <cell r="C67">
            <v>300000</v>
          </cell>
        </row>
        <row r="68">
          <cell r="C68">
            <v>5462898.2199999997</v>
          </cell>
        </row>
        <row r="69">
          <cell r="C69">
            <v>4642886.6500000004</v>
          </cell>
        </row>
        <row r="70">
          <cell r="C70">
            <v>5064166.51</v>
          </cell>
        </row>
        <row r="71">
          <cell r="C71">
            <v>4588546.1100000003</v>
          </cell>
        </row>
        <row r="72">
          <cell r="C72">
            <v>2063050</v>
          </cell>
        </row>
        <row r="73">
          <cell r="C73">
            <v>947441.49999999988</v>
          </cell>
        </row>
        <row r="74">
          <cell r="C74">
            <v>5110084.8</v>
          </cell>
        </row>
        <row r="75">
          <cell r="C75">
            <v>6483068.7300000004</v>
          </cell>
        </row>
        <row r="76">
          <cell r="C76">
            <v>8757812.8800000008</v>
          </cell>
        </row>
        <row r="77">
          <cell r="C77">
            <v>30962608.470000003</v>
          </cell>
        </row>
        <row r="79">
          <cell r="C79">
            <v>2468129.58</v>
          </cell>
        </row>
        <row r="81">
          <cell r="C81">
            <v>300000</v>
          </cell>
        </row>
        <row r="82">
          <cell r="C82">
            <v>2407202.5</v>
          </cell>
        </row>
        <row r="83">
          <cell r="C83">
            <v>320155</v>
          </cell>
        </row>
        <row r="84">
          <cell r="C84">
            <v>2409944</v>
          </cell>
        </row>
        <row r="86">
          <cell r="C86">
            <v>1575420</v>
          </cell>
        </row>
        <row r="87">
          <cell r="C87">
            <v>2513170</v>
          </cell>
        </row>
        <row r="89">
          <cell r="C89">
            <v>270144</v>
          </cell>
        </row>
        <row r="91">
          <cell r="C91">
            <v>4436049.4000000004</v>
          </cell>
        </row>
        <row r="92">
          <cell r="C92">
            <v>1423879.6</v>
          </cell>
        </row>
        <row r="93">
          <cell r="C93">
            <v>4053234.5999999996</v>
          </cell>
        </row>
        <row r="94">
          <cell r="C94">
            <v>1744215</v>
          </cell>
        </row>
        <row r="95">
          <cell r="C95">
            <v>4100270</v>
          </cell>
        </row>
        <row r="96">
          <cell r="C96">
            <v>3949560</v>
          </cell>
        </row>
        <row r="97">
          <cell r="C97">
            <v>4873975</v>
          </cell>
        </row>
        <row r="99">
          <cell r="C99">
            <v>1975500</v>
          </cell>
        </row>
        <row r="101">
          <cell r="C101">
            <v>11055844.16</v>
          </cell>
        </row>
        <row r="102">
          <cell r="C102">
            <v>8422735.8300000001</v>
          </cell>
        </row>
        <row r="103">
          <cell r="C103">
            <v>1324954.8</v>
          </cell>
        </row>
        <row r="105">
          <cell r="C105">
            <v>6293951.04</v>
          </cell>
        </row>
        <row r="106">
          <cell r="C106">
            <v>29764324.309999999</v>
          </cell>
        </row>
        <row r="107">
          <cell r="C107">
            <v>29853790.510000002</v>
          </cell>
        </row>
        <row r="108">
          <cell r="C108">
            <v>36422029.789999999</v>
          </cell>
        </row>
        <row r="109">
          <cell r="C109">
            <v>36630406.450000003</v>
          </cell>
        </row>
        <row r="110">
          <cell r="C110">
            <v>37951320.020000003</v>
          </cell>
        </row>
        <row r="111">
          <cell r="C111">
            <v>34907065.229999997</v>
          </cell>
        </row>
        <row r="112">
          <cell r="C112">
            <v>6186160.5999999996</v>
          </cell>
        </row>
        <row r="113">
          <cell r="C113">
            <v>6214906.3399999999</v>
          </cell>
        </row>
        <row r="114">
          <cell r="C114">
            <v>10892801.48</v>
          </cell>
        </row>
        <row r="115">
          <cell r="C115">
            <v>7312901.5499999998</v>
          </cell>
        </row>
        <row r="117">
          <cell r="C117">
            <v>7040863.4800000004</v>
          </cell>
        </row>
        <row r="118">
          <cell r="C118">
            <v>6769976.7200000007</v>
          </cell>
        </row>
        <row r="120">
          <cell r="C120">
            <v>5567571.7999999998</v>
          </cell>
        </row>
        <row r="122">
          <cell r="C122">
            <v>5425000</v>
          </cell>
        </row>
        <row r="123">
          <cell r="C123">
            <v>1798000</v>
          </cell>
        </row>
        <row r="124">
          <cell r="C124">
            <v>12983288.130000001</v>
          </cell>
        </row>
        <row r="125">
          <cell r="C125">
            <v>5580322.8200000003</v>
          </cell>
        </row>
        <row r="129">
          <cell r="C129">
            <v>5192500</v>
          </cell>
        </row>
        <row r="130">
          <cell r="C130">
            <v>4773123.26</v>
          </cell>
        </row>
        <row r="131">
          <cell r="C131">
            <v>4101791.26</v>
          </cell>
        </row>
        <row r="132">
          <cell r="C132">
            <v>5769835.2000000002</v>
          </cell>
        </row>
        <row r="134">
          <cell r="C134">
            <v>589310.19999999995</v>
          </cell>
        </row>
        <row r="135">
          <cell r="C135">
            <v>6557599.2999999998</v>
          </cell>
        </row>
        <row r="136">
          <cell r="C136">
            <v>7010040.6399999997</v>
          </cell>
        </row>
        <row r="137">
          <cell r="C137">
            <v>188842.57</v>
          </cell>
        </row>
        <row r="138">
          <cell r="C138">
            <v>6964688.2000000002</v>
          </cell>
        </row>
        <row r="139">
          <cell r="C139">
            <v>13037050</v>
          </cell>
        </row>
        <row r="140">
          <cell r="C140">
            <v>6902581.2999999998</v>
          </cell>
        </row>
        <row r="141">
          <cell r="C141">
            <v>4008906.4</v>
          </cell>
        </row>
        <row r="143">
          <cell r="C143">
            <v>300000</v>
          </cell>
        </row>
        <row r="145">
          <cell r="C145">
            <v>11214530</v>
          </cell>
        </row>
        <row r="147">
          <cell r="C147">
            <v>6972469.5999999996</v>
          </cell>
        </row>
        <row r="149">
          <cell r="C149">
            <v>5338973.5</v>
          </cell>
        </row>
        <row r="150">
          <cell r="C150">
            <v>13091734</v>
          </cell>
        </row>
        <row r="152">
          <cell r="C152">
            <v>4023050</v>
          </cell>
        </row>
        <row r="153">
          <cell r="C153">
            <v>502723.6</v>
          </cell>
        </row>
        <row r="155">
          <cell r="C155">
            <v>5443782.4400000004</v>
          </cell>
        </row>
        <row r="156">
          <cell r="C156">
            <v>5794000.4100000001</v>
          </cell>
        </row>
        <row r="158">
          <cell r="C158">
            <v>2119289.2000000002</v>
          </cell>
        </row>
        <row r="159">
          <cell r="C159">
            <v>3448750</v>
          </cell>
        </row>
        <row r="160">
          <cell r="C160">
            <v>200000</v>
          </cell>
        </row>
        <row r="162">
          <cell r="C162">
            <v>5767262.9000000004</v>
          </cell>
        </row>
        <row r="164">
          <cell r="C164">
            <v>3363500</v>
          </cell>
        </row>
        <row r="165">
          <cell r="C165">
            <v>3363500</v>
          </cell>
        </row>
        <row r="166">
          <cell r="C166">
            <v>3241050</v>
          </cell>
        </row>
        <row r="167">
          <cell r="C167">
            <v>12168666.140000001</v>
          </cell>
        </row>
        <row r="168">
          <cell r="C168">
            <v>5492706.5</v>
          </cell>
        </row>
        <row r="169">
          <cell r="C169">
            <v>1372866</v>
          </cell>
        </row>
        <row r="170">
          <cell r="C170">
            <v>2513170</v>
          </cell>
        </row>
        <row r="172">
          <cell r="C172">
            <v>2068252.8</v>
          </cell>
        </row>
        <row r="173">
          <cell r="C173">
            <v>1907008.4</v>
          </cell>
        </row>
        <row r="174">
          <cell r="C174">
            <v>2636415</v>
          </cell>
        </row>
        <row r="175">
          <cell r="C175">
            <v>2638212.2000000002</v>
          </cell>
        </row>
        <row r="177">
          <cell r="C177">
            <v>4401648</v>
          </cell>
        </row>
        <row r="178">
          <cell r="C178">
            <v>1964247</v>
          </cell>
        </row>
        <row r="179">
          <cell r="C179">
            <v>1964247</v>
          </cell>
        </row>
        <row r="181">
          <cell r="C181">
            <v>300000</v>
          </cell>
        </row>
        <row r="183">
          <cell r="C183">
            <v>6013612.6600000001</v>
          </cell>
        </row>
        <row r="184">
          <cell r="C184">
            <v>7792475.1699999999</v>
          </cell>
        </row>
        <row r="186">
          <cell r="C186">
            <v>6636974</v>
          </cell>
        </row>
        <row r="187">
          <cell r="C187">
            <v>2373103.6</v>
          </cell>
        </row>
        <row r="189">
          <cell r="C189">
            <v>22058937.960000001</v>
          </cell>
        </row>
        <row r="190">
          <cell r="C190">
            <v>15859569.869999999</v>
          </cell>
        </row>
        <row r="191">
          <cell r="C191">
            <v>5313276</v>
          </cell>
        </row>
        <row r="192">
          <cell r="C192">
            <v>11022047</v>
          </cell>
        </row>
        <row r="193">
          <cell r="C193">
            <v>7183231.2000000002</v>
          </cell>
        </row>
        <row r="194">
          <cell r="C194">
            <v>12116337.199999999</v>
          </cell>
        </row>
        <row r="195">
          <cell r="C195">
            <v>2874190</v>
          </cell>
        </row>
        <row r="196">
          <cell r="C196">
            <v>33946933.480000004</v>
          </cell>
        </row>
        <row r="197">
          <cell r="C197">
            <v>62895492.619999997</v>
          </cell>
        </row>
        <row r="198">
          <cell r="C198">
            <v>9958994.3199999984</v>
          </cell>
        </row>
        <row r="199">
          <cell r="C199">
            <v>6365898.3000000007</v>
          </cell>
        </row>
        <row r="200">
          <cell r="C200">
            <v>17343071.419999998</v>
          </cell>
        </row>
        <row r="201">
          <cell r="C201">
            <v>5165320.8</v>
          </cell>
        </row>
        <row r="202">
          <cell r="C202">
            <v>2863793.56</v>
          </cell>
        </row>
        <row r="203">
          <cell r="C203">
            <v>1300846.8</v>
          </cell>
        </row>
        <row r="204">
          <cell r="C204">
            <v>14634221.819999998</v>
          </cell>
        </row>
        <row r="205">
          <cell r="C205">
            <v>18768728.390000004</v>
          </cell>
        </row>
        <row r="206">
          <cell r="C206">
            <v>15672171.66</v>
          </cell>
        </row>
        <row r="207">
          <cell r="C207">
            <v>15878807.100000001</v>
          </cell>
        </row>
        <row r="208">
          <cell r="C208">
            <v>18287054.079999998</v>
          </cell>
        </row>
        <row r="209">
          <cell r="C209">
            <v>790325.4</v>
          </cell>
        </row>
        <row r="210">
          <cell r="C210">
            <v>6752351.2999999998</v>
          </cell>
        </row>
        <row r="211">
          <cell r="C211">
            <v>19987947.710000001</v>
          </cell>
        </row>
        <row r="212">
          <cell r="C212">
            <v>5758756.9400000004</v>
          </cell>
        </row>
        <row r="213">
          <cell r="C213">
            <v>3020544</v>
          </cell>
        </row>
        <row r="214">
          <cell r="C214">
            <v>14590358.739999998</v>
          </cell>
        </row>
        <row r="215">
          <cell r="C215">
            <v>6869955</v>
          </cell>
        </row>
        <row r="216">
          <cell r="C216">
            <v>2352831</v>
          </cell>
        </row>
        <row r="217">
          <cell r="C217">
            <v>2394085.1999999997</v>
          </cell>
        </row>
        <row r="219">
          <cell r="C219">
            <v>2235500</v>
          </cell>
        </row>
        <row r="220">
          <cell r="C220">
            <v>2235500</v>
          </cell>
        </row>
        <row r="222">
          <cell r="C222">
            <v>6218409.2999999998</v>
          </cell>
        </row>
        <row r="223">
          <cell r="C223">
            <v>4981510.9000000004</v>
          </cell>
        </row>
        <row r="224">
          <cell r="C224">
            <v>1983252.8</v>
          </cell>
        </row>
        <row r="226">
          <cell r="C226">
            <v>7978936.0999999996</v>
          </cell>
        </row>
        <row r="227">
          <cell r="C227">
            <v>1888851.9</v>
          </cell>
        </row>
        <row r="228">
          <cell r="C228">
            <v>4606659.7</v>
          </cell>
        </row>
        <row r="229">
          <cell r="C229">
            <v>1828892.71</v>
          </cell>
        </row>
        <row r="230">
          <cell r="C230">
            <v>6346799.2999999998</v>
          </cell>
        </row>
        <row r="231">
          <cell r="C231">
            <v>6332087.6999999993</v>
          </cell>
        </row>
        <row r="233">
          <cell r="C233">
            <v>8320354.1699999999</v>
          </cell>
        </row>
        <row r="235">
          <cell r="C235">
            <v>556850.4</v>
          </cell>
        </row>
        <row r="236">
          <cell r="C236">
            <v>556850.4</v>
          </cell>
        </row>
        <row r="237">
          <cell r="C237">
            <v>2853194</v>
          </cell>
        </row>
        <row r="238">
          <cell r="C238">
            <v>9709912.7599999998</v>
          </cell>
        </row>
        <row r="239">
          <cell r="C239">
            <v>3898250</v>
          </cell>
        </row>
        <row r="240">
          <cell r="C240">
            <v>505875.20000000001</v>
          </cell>
        </row>
        <row r="241">
          <cell r="C241">
            <v>269179.2</v>
          </cell>
        </row>
        <row r="242">
          <cell r="C242">
            <v>637447.6</v>
          </cell>
        </row>
        <row r="243">
          <cell r="C243">
            <v>4757961.8</v>
          </cell>
        </row>
        <row r="244">
          <cell r="C244">
            <v>569299.19999999995</v>
          </cell>
        </row>
        <row r="245">
          <cell r="C245">
            <v>5889095.5</v>
          </cell>
        </row>
        <row r="247">
          <cell r="C247">
            <v>5106384.96</v>
          </cell>
        </row>
        <row r="248">
          <cell r="C248">
            <v>9109597.5999999996</v>
          </cell>
        </row>
        <row r="250">
          <cell r="C250">
            <v>300000</v>
          </cell>
        </row>
        <row r="251">
          <cell r="C251">
            <v>6010776.5</v>
          </cell>
        </row>
        <row r="253">
          <cell r="C253">
            <v>895575.60000000009</v>
          </cell>
        </row>
        <row r="255">
          <cell r="C255">
            <v>3447792</v>
          </cell>
        </row>
        <row r="256">
          <cell r="C256">
            <v>1664280</v>
          </cell>
        </row>
        <row r="257">
          <cell r="C257">
            <v>300000</v>
          </cell>
        </row>
        <row r="258">
          <cell r="C258">
            <v>19051632.84</v>
          </cell>
        </row>
        <row r="259">
          <cell r="C259">
            <v>12270099.019999998</v>
          </cell>
        </row>
        <row r="261">
          <cell r="C261">
            <v>6400102.8000000007</v>
          </cell>
        </row>
        <row r="262">
          <cell r="C262">
            <v>22861561.109999999</v>
          </cell>
        </row>
        <row r="263">
          <cell r="C263">
            <v>5996152</v>
          </cell>
        </row>
        <row r="264">
          <cell r="C264">
            <v>36915443.980000004</v>
          </cell>
        </row>
        <row r="265">
          <cell r="C265">
            <v>19443830.920000002</v>
          </cell>
        </row>
        <row r="266">
          <cell r="C266">
            <v>28286231.600000001</v>
          </cell>
        </row>
        <row r="267">
          <cell r="C267">
            <v>28286351.600000001</v>
          </cell>
        </row>
        <row r="268">
          <cell r="C268">
            <v>300000</v>
          </cell>
        </row>
        <row r="269">
          <cell r="C269">
            <v>9062526.2400000002</v>
          </cell>
        </row>
        <row r="270">
          <cell r="C270">
            <v>17466384.300000001</v>
          </cell>
        </row>
        <row r="271">
          <cell r="C271">
            <v>22664826.91</v>
          </cell>
        </row>
        <row r="272">
          <cell r="C272">
            <v>13030606.48</v>
          </cell>
        </row>
        <row r="273">
          <cell r="C273">
            <v>13445709.889999999</v>
          </cell>
        </row>
        <row r="274">
          <cell r="C274">
            <v>2654651.5700000003</v>
          </cell>
        </row>
        <row r="275">
          <cell r="C275">
            <v>22039168.84</v>
          </cell>
        </row>
        <row r="276">
          <cell r="C276">
            <v>22306479.969999999</v>
          </cell>
        </row>
        <row r="277">
          <cell r="C277">
            <v>5800000</v>
          </cell>
        </row>
        <row r="278">
          <cell r="C278">
            <v>12359782.15</v>
          </cell>
        </row>
        <row r="279">
          <cell r="C279">
            <v>23588320.73</v>
          </cell>
        </row>
        <row r="281">
          <cell r="C281">
            <v>2560440</v>
          </cell>
        </row>
        <row r="282">
          <cell r="C282">
            <v>5075165</v>
          </cell>
        </row>
        <row r="284">
          <cell r="C284">
            <v>10304106.84</v>
          </cell>
        </row>
        <row r="286">
          <cell r="C286">
            <v>785600</v>
          </cell>
        </row>
        <row r="287">
          <cell r="C287">
            <v>7769676</v>
          </cell>
        </row>
        <row r="289">
          <cell r="C289">
            <v>5892167.2199999997</v>
          </cell>
        </row>
        <row r="291">
          <cell r="C291">
            <v>2078463.2999999998</v>
          </cell>
        </row>
        <row r="293">
          <cell r="C293">
            <v>5056343.04</v>
          </cell>
        </row>
        <row r="295">
          <cell r="C295">
            <v>8021250</v>
          </cell>
        </row>
        <row r="296">
          <cell r="C296">
            <v>9687500</v>
          </cell>
        </row>
        <row r="297">
          <cell r="C297">
            <v>4805000</v>
          </cell>
        </row>
        <row r="298">
          <cell r="C298">
            <v>14719951.800000001</v>
          </cell>
        </row>
        <row r="299">
          <cell r="C299">
            <v>2070800</v>
          </cell>
        </row>
        <row r="300">
          <cell r="C300">
            <v>2737798.0300000003</v>
          </cell>
        </row>
        <row r="301">
          <cell r="C301">
            <v>4960000</v>
          </cell>
        </row>
        <row r="302">
          <cell r="C302">
            <v>10356543.4</v>
          </cell>
        </row>
        <row r="303">
          <cell r="C303">
            <v>2976187.38</v>
          </cell>
        </row>
        <row r="304">
          <cell r="C304">
            <v>2360650.81</v>
          </cell>
        </row>
        <row r="305">
          <cell r="C305">
            <v>2012565.32</v>
          </cell>
        </row>
        <row r="306">
          <cell r="C306">
            <v>2243446.9199999995</v>
          </cell>
        </row>
        <row r="307">
          <cell r="C307">
            <v>2219049.62</v>
          </cell>
        </row>
        <row r="308">
          <cell r="C308">
            <v>2517075.88</v>
          </cell>
        </row>
        <row r="309">
          <cell r="C309">
            <v>2151628.7000000002</v>
          </cell>
        </row>
        <row r="310">
          <cell r="C310">
            <v>832140</v>
          </cell>
        </row>
        <row r="311">
          <cell r="C311">
            <v>12036500</v>
          </cell>
        </row>
        <row r="312">
          <cell r="C312">
            <v>31185092.789999999</v>
          </cell>
        </row>
        <row r="313">
          <cell r="C313">
            <v>2483400</v>
          </cell>
        </row>
        <row r="314">
          <cell r="C314">
            <v>1506454.8</v>
          </cell>
        </row>
        <row r="315">
          <cell r="C315">
            <v>4622760.4000000004</v>
          </cell>
        </row>
        <row r="316">
          <cell r="C316">
            <v>4567850</v>
          </cell>
        </row>
        <row r="317">
          <cell r="C317">
            <v>5252162</v>
          </cell>
        </row>
        <row r="318">
          <cell r="C318">
            <v>2895772</v>
          </cell>
        </row>
        <row r="319">
          <cell r="C319">
            <v>2127685</v>
          </cell>
        </row>
        <row r="320">
          <cell r="C320">
            <v>6150823.6399999997</v>
          </cell>
        </row>
        <row r="321">
          <cell r="C321">
            <v>2481948</v>
          </cell>
        </row>
        <row r="322">
          <cell r="C322">
            <v>9114000</v>
          </cell>
        </row>
        <row r="323">
          <cell r="C323">
            <v>11436004.09</v>
          </cell>
        </row>
        <row r="324">
          <cell r="C324">
            <v>18264201.859999999</v>
          </cell>
        </row>
        <row r="326">
          <cell r="C326">
            <v>2066723.43</v>
          </cell>
        </row>
        <row r="327">
          <cell r="C327">
            <v>5538925</v>
          </cell>
        </row>
        <row r="328">
          <cell r="C328">
            <v>8167570</v>
          </cell>
        </row>
        <row r="329">
          <cell r="C329">
            <v>5091750</v>
          </cell>
        </row>
        <row r="330">
          <cell r="C330">
            <v>5929654.7899999991</v>
          </cell>
        </row>
        <row r="331">
          <cell r="C331">
            <v>2747012.2</v>
          </cell>
        </row>
        <row r="332">
          <cell r="C332">
            <v>3968000</v>
          </cell>
        </row>
        <row r="333">
          <cell r="C333">
            <v>6239525</v>
          </cell>
        </row>
        <row r="334">
          <cell r="C334">
            <v>4053250</v>
          </cell>
        </row>
        <row r="335">
          <cell r="C335">
            <v>9424000</v>
          </cell>
        </row>
        <row r="336">
          <cell r="C336">
            <v>48391234.219999999</v>
          </cell>
        </row>
        <row r="337">
          <cell r="C337">
            <v>15676417.710000001</v>
          </cell>
        </row>
        <row r="338">
          <cell r="C338">
            <v>13803060.350000001</v>
          </cell>
        </row>
        <row r="339">
          <cell r="C339">
            <v>357312</v>
          </cell>
        </row>
        <row r="340">
          <cell r="C340">
            <v>850000</v>
          </cell>
        </row>
        <row r="341">
          <cell r="C341">
            <v>2733278.4</v>
          </cell>
        </row>
        <row r="342">
          <cell r="C342">
            <v>42416308</v>
          </cell>
        </row>
        <row r="343">
          <cell r="C343">
            <v>6964054.8300000001</v>
          </cell>
        </row>
        <row r="344">
          <cell r="C344">
            <v>2078429.1</v>
          </cell>
        </row>
        <row r="345">
          <cell r="C345">
            <v>3394500</v>
          </cell>
        </row>
        <row r="346">
          <cell r="C346">
            <v>2123500</v>
          </cell>
        </row>
        <row r="347">
          <cell r="C347">
            <v>2123500</v>
          </cell>
        </row>
        <row r="348">
          <cell r="C348">
            <v>7513147.5000000009</v>
          </cell>
        </row>
        <row r="349">
          <cell r="C349">
            <v>6184500</v>
          </cell>
        </row>
        <row r="350">
          <cell r="C350">
            <v>1037803.2</v>
          </cell>
        </row>
        <row r="351">
          <cell r="C351">
            <v>1872922.4999999998</v>
          </cell>
        </row>
        <row r="352">
          <cell r="C352">
            <v>7996531.7000000002</v>
          </cell>
        </row>
        <row r="353">
          <cell r="C353">
            <v>20385922.129999999</v>
          </cell>
        </row>
        <row r="354">
          <cell r="C354">
            <v>9540172.5</v>
          </cell>
        </row>
        <row r="355">
          <cell r="C355">
            <v>4730600</v>
          </cell>
        </row>
        <row r="356">
          <cell r="C356">
            <v>516650.4</v>
          </cell>
        </row>
        <row r="357">
          <cell r="C357">
            <v>4293500</v>
          </cell>
        </row>
        <row r="358">
          <cell r="C358">
            <v>18104174.16</v>
          </cell>
        </row>
        <row r="359">
          <cell r="C359">
            <v>18244549.379999999</v>
          </cell>
        </row>
        <row r="360">
          <cell r="C360">
            <v>23050456.190000001</v>
          </cell>
        </row>
        <row r="361">
          <cell r="C361">
            <v>18359506.239999998</v>
          </cell>
        </row>
        <row r="362">
          <cell r="C362">
            <v>41439077.5</v>
          </cell>
        </row>
        <row r="363">
          <cell r="C363">
            <v>11158434.93</v>
          </cell>
        </row>
        <row r="364">
          <cell r="C364">
            <v>17441570.370000005</v>
          </cell>
        </row>
        <row r="365">
          <cell r="C365">
            <v>2235720</v>
          </cell>
        </row>
        <row r="366">
          <cell r="C366">
            <v>11560582</v>
          </cell>
        </row>
        <row r="367">
          <cell r="C367">
            <v>4727500</v>
          </cell>
        </row>
        <row r="368">
          <cell r="C368">
            <v>43230751.420000002</v>
          </cell>
        </row>
        <row r="369">
          <cell r="C369">
            <v>13668420.000000002</v>
          </cell>
        </row>
        <row r="370">
          <cell r="C370">
            <v>6183052.4999999991</v>
          </cell>
        </row>
        <row r="371">
          <cell r="C371">
            <v>8508105</v>
          </cell>
        </row>
        <row r="372">
          <cell r="C372">
            <v>907635.60000000009</v>
          </cell>
        </row>
        <row r="373">
          <cell r="C373">
            <v>5011150</v>
          </cell>
        </row>
        <row r="374">
          <cell r="C374">
            <v>8341017.4999999991</v>
          </cell>
        </row>
        <row r="375">
          <cell r="C375">
            <v>7746900</v>
          </cell>
        </row>
        <row r="376">
          <cell r="C376">
            <v>9284500</v>
          </cell>
        </row>
        <row r="377">
          <cell r="C377">
            <v>4405100</v>
          </cell>
        </row>
        <row r="378">
          <cell r="C378">
            <v>2031504.09</v>
          </cell>
        </row>
        <row r="379">
          <cell r="C379">
            <v>231420</v>
          </cell>
        </row>
        <row r="380">
          <cell r="C380">
            <v>5623739.9999999991</v>
          </cell>
        </row>
        <row r="381">
          <cell r="C381">
            <v>2331246.5</v>
          </cell>
        </row>
        <row r="382">
          <cell r="C382">
            <v>2339498.7000000002</v>
          </cell>
        </row>
        <row r="383">
          <cell r="C383">
            <v>3443793.1</v>
          </cell>
        </row>
        <row r="384">
          <cell r="C384">
            <v>2220592</v>
          </cell>
        </row>
        <row r="385">
          <cell r="C385">
            <v>3426613.52</v>
          </cell>
        </row>
        <row r="386">
          <cell r="C386">
            <v>2294000</v>
          </cell>
        </row>
        <row r="387">
          <cell r="C387">
            <v>2286250</v>
          </cell>
        </row>
        <row r="388">
          <cell r="C388">
            <v>23869210</v>
          </cell>
        </row>
        <row r="389">
          <cell r="C389">
            <v>4805000</v>
          </cell>
        </row>
        <row r="390">
          <cell r="C390">
            <v>4805000</v>
          </cell>
        </row>
        <row r="391">
          <cell r="C391">
            <v>4805000</v>
          </cell>
        </row>
        <row r="392">
          <cell r="C392">
            <v>8007115.5999999987</v>
          </cell>
        </row>
        <row r="393">
          <cell r="C393">
            <v>4876300</v>
          </cell>
        </row>
        <row r="394">
          <cell r="C394">
            <v>2288635.14</v>
          </cell>
        </row>
        <row r="395">
          <cell r="C395">
            <v>5742750</v>
          </cell>
        </row>
        <row r="396">
          <cell r="C396">
            <v>2205588</v>
          </cell>
        </row>
        <row r="397">
          <cell r="C397">
            <v>7006000</v>
          </cell>
        </row>
        <row r="398">
          <cell r="C398">
            <v>1134600</v>
          </cell>
        </row>
        <row r="399">
          <cell r="C399">
            <v>8912500</v>
          </cell>
        </row>
        <row r="400">
          <cell r="C400">
            <v>35950139.369999997</v>
          </cell>
        </row>
        <row r="401">
          <cell r="C401">
            <v>1226400</v>
          </cell>
        </row>
        <row r="402">
          <cell r="C402">
            <v>5017680</v>
          </cell>
        </row>
        <row r="403">
          <cell r="C403">
            <v>5017680</v>
          </cell>
        </row>
        <row r="404">
          <cell r="C404">
            <v>6159089.2999999998</v>
          </cell>
        </row>
        <row r="405">
          <cell r="C405">
            <v>9579000</v>
          </cell>
        </row>
        <row r="406">
          <cell r="C406">
            <v>22595181.16</v>
          </cell>
        </row>
        <row r="407">
          <cell r="C407">
            <v>6696000</v>
          </cell>
        </row>
        <row r="408">
          <cell r="C408">
            <v>19051404.379999999</v>
          </cell>
        </row>
        <row r="409">
          <cell r="C409">
            <v>23683430.189999998</v>
          </cell>
        </row>
        <row r="411">
          <cell r="C411">
            <v>7411243.2999999998</v>
          </cell>
        </row>
        <row r="412">
          <cell r="C412">
            <v>2170000</v>
          </cell>
        </row>
        <row r="413">
          <cell r="C413">
            <v>3827725</v>
          </cell>
        </row>
        <row r="414">
          <cell r="C414">
            <v>3924600</v>
          </cell>
        </row>
        <row r="415">
          <cell r="C415">
            <v>7440000</v>
          </cell>
        </row>
        <row r="416">
          <cell r="C416">
            <v>19187275</v>
          </cell>
        </row>
        <row r="417">
          <cell r="C417">
            <v>32294812.5</v>
          </cell>
        </row>
        <row r="418">
          <cell r="C418">
            <v>2803822.58</v>
          </cell>
        </row>
        <row r="419">
          <cell r="C419">
            <v>3007000</v>
          </cell>
        </row>
        <row r="420">
          <cell r="C420">
            <v>4722075</v>
          </cell>
        </row>
        <row r="421">
          <cell r="C421">
            <v>4570002.91</v>
          </cell>
        </row>
        <row r="422">
          <cell r="C422">
            <v>45634996.439999998</v>
          </cell>
        </row>
        <row r="423">
          <cell r="C423">
            <v>10201399.41</v>
          </cell>
        </row>
        <row r="424">
          <cell r="C424">
            <v>4552143.8000000007</v>
          </cell>
        </row>
        <row r="425">
          <cell r="C425">
            <v>1903632.5</v>
          </cell>
        </row>
        <row r="426">
          <cell r="C426">
            <v>1881126.5</v>
          </cell>
        </row>
        <row r="427">
          <cell r="C427">
            <v>20065866</v>
          </cell>
        </row>
        <row r="428">
          <cell r="C428">
            <v>20308422.129999999</v>
          </cell>
        </row>
        <row r="429">
          <cell r="C429">
            <v>35966347.5</v>
          </cell>
        </row>
        <row r="430">
          <cell r="C430">
            <v>14864500</v>
          </cell>
        </row>
        <row r="431">
          <cell r="C431">
            <v>35960748.82</v>
          </cell>
        </row>
        <row r="432">
          <cell r="C432">
            <v>11093227.5</v>
          </cell>
        </row>
        <row r="433">
          <cell r="C433">
            <v>20015930</v>
          </cell>
        </row>
        <row r="434">
          <cell r="C434">
            <v>4824375</v>
          </cell>
        </row>
        <row r="435">
          <cell r="C435">
            <v>1112494.8</v>
          </cell>
        </row>
        <row r="436">
          <cell r="C436">
            <v>1993694.88</v>
          </cell>
        </row>
        <row r="437">
          <cell r="C437">
            <v>1120856.3999999999</v>
          </cell>
        </row>
        <row r="438">
          <cell r="C438">
            <v>1118082.6000000001</v>
          </cell>
        </row>
        <row r="439">
          <cell r="C439">
            <v>4667761.8000000007</v>
          </cell>
        </row>
        <row r="440">
          <cell r="C440">
            <v>1439335.56</v>
          </cell>
        </row>
        <row r="441">
          <cell r="C441">
            <v>5194258.72</v>
          </cell>
        </row>
        <row r="442">
          <cell r="C442">
            <v>2540705.41</v>
          </cell>
        </row>
        <row r="443">
          <cell r="C443">
            <v>4389015</v>
          </cell>
        </row>
        <row r="444">
          <cell r="C444">
            <v>2209680</v>
          </cell>
        </row>
        <row r="445">
          <cell r="C445">
            <v>673045</v>
          </cell>
        </row>
        <row r="446">
          <cell r="C446">
            <v>673045</v>
          </cell>
        </row>
        <row r="447">
          <cell r="C447">
            <v>3999240</v>
          </cell>
        </row>
        <row r="448">
          <cell r="C448">
            <v>21375936</v>
          </cell>
        </row>
        <row r="449">
          <cell r="C449">
            <v>3323012.4000000004</v>
          </cell>
        </row>
        <row r="450">
          <cell r="C450">
            <v>2513170</v>
          </cell>
        </row>
        <row r="451">
          <cell r="C451">
            <v>3488430</v>
          </cell>
        </row>
        <row r="452">
          <cell r="C452">
            <v>5626500</v>
          </cell>
        </row>
        <row r="453">
          <cell r="C453">
            <v>3645972</v>
          </cell>
        </row>
        <row r="455">
          <cell r="C455">
            <v>7256400.4800000004</v>
          </cell>
        </row>
        <row r="456">
          <cell r="C456">
            <v>3069000</v>
          </cell>
        </row>
        <row r="457">
          <cell r="C457">
            <v>7256400.4800000004</v>
          </cell>
        </row>
        <row r="459">
          <cell r="C459">
            <v>3086441.2</v>
          </cell>
        </row>
        <row r="460">
          <cell r="C460">
            <v>5838255.46</v>
          </cell>
        </row>
        <row r="461">
          <cell r="C461">
            <v>7097955.46</v>
          </cell>
        </row>
        <row r="463">
          <cell r="C463">
            <v>11167059</v>
          </cell>
        </row>
        <row r="464">
          <cell r="C464">
            <v>9700086</v>
          </cell>
        </row>
        <row r="465">
          <cell r="C465">
            <v>10360262</v>
          </cell>
        </row>
        <row r="466">
          <cell r="C466">
            <v>4924722</v>
          </cell>
        </row>
        <row r="468">
          <cell r="C468">
            <v>5037500</v>
          </cell>
        </row>
        <row r="470">
          <cell r="C470">
            <v>7093041.7699999996</v>
          </cell>
        </row>
        <row r="471">
          <cell r="C471">
            <v>7150049.7599999998</v>
          </cell>
        </row>
        <row r="472">
          <cell r="C472">
            <v>12770243.310000001</v>
          </cell>
        </row>
        <row r="473">
          <cell r="C473">
            <v>28051064.100000001</v>
          </cell>
        </row>
        <row r="475">
          <cell r="C475">
            <v>7905151.1699999999</v>
          </cell>
        </row>
        <row r="476">
          <cell r="C476">
            <v>7670123.6399999997</v>
          </cell>
        </row>
        <row r="477">
          <cell r="C477">
            <v>3784323.0600000005</v>
          </cell>
        </row>
        <row r="478">
          <cell r="C478">
            <v>7219214.0099999998</v>
          </cell>
        </row>
        <row r="479">
          <cell r="C479">
            <v>9240322.3100000005</v>
          </cell>
        </row>
        <row r="480">
          <cell r="C480">
            <v>9235842.620000001</v>
          </cell>
        </row>
        <row r="481">
          <cell r="C481">
            <v>3100000</v>
          </cell>
        </row>
        <row r="483">
          <cell r="C483">
            <v>24273208.239999998</v>
          </cell>
        </row>
        <row r="484">
          <cell r="C484">
            <v>1303560</v>
          </cell>
        </row>
        <row r="486">
          <cell r="C486">
            <v>5052147.5</v>
          </cell>
        </row>
        <row r="487">
          <cell r="C487">
            <v>5021147.5</v>
          </cell>
        </row>
        <row r="488">
          <cell r="C488">
            <v>5021147.5</v>
          </cell>
        </row>
        <row r="489">
          <cell r="C489">
            <v>5052147.5</v>
          </cell>
        </row>
        <row r="491">
          <cell r="C491">
            <v>4403668</v>
          </cell>
        </row>
        <row r="492">
          <cell r="C492">
            <v>4413933.9000000004</v>
          </cell>
        </row>
        <row r="493">
          <cell r="C493">
            <v>3689341</v>
          </cell>
        </row>
        <row r="494">
          <cell r="C494">
            <v>3828668.8</v>
          </cell>
        </row>
        <row r="495">
          <cell r="C495">
            <v>1493718.5</v>
          </cell>
        </row>
        <row r="496">
          <cell r="C496">
            <v>337099.6</v>
          </cell>
        </row>
        <row r="497">
          <cell r="C497">
            <v>5652077.3599999994</v>
          </cell>
        </row>
        <row r="499">
          <cell r="C499">
            <v>5645857.8600000003</v>
          </cell>
        </row>
        <row r="501">
          <cell r="C501">
            <v>472752</v>
          </cell>
        </row>
        <row r="502">
          <cell r="C502">
            <v>5617561.0999999996</v>
          </cell>
        </row>
        <row r="503">
          <cell r="C503">
            <v>205020</v>
          </cell>
        </row>
        <row r="504">
          <cell r="C504">
            <v>300000</v>
          </cell>
        </row>
        <row r="505">
          <cell r="C505">
            <v>8094090.79</v>
          </cell>
        </row>
        <row r="507">
          <cell r="C507">
            <v>6147254</v>
          </cell>
        </row>
        <row r="508">
          <cell r="C508">
            <v>7288650.7999999998</v>
          </cell>
        </row>
        <row r="510">
          <cell r="C510">
            <v>300000</v>
          </cell>
        </row>
        <row r="512">
          <cell r="C512">
            <v>4692676.5</v>
          </cell>
        </row>
        <row r="513">
          <cell r="C513">
            <v>5880078</v>
          </cell>
        </row>
        <row r="515">
          <cell r="C515">
            <v>6721147.04</v>
          </cell>
        </row>
        <row r="517">
          <cell r="C517">
            <v>1313042.6000000001</v>
          </cell>
        </row>
        <row r="519">
          <cell r="C519">
            <v>10390172.51</v>
          </cell>
        </row>
        <row r="521">
          <cell r="C521">
            <v>2488273.08</v>
          </cell>
        </row>
        <row r="523">
          <cell r="C523">
            <v>1286075</v>
          </cell>
        </row>
        <row r="525">
          <cell r="C525">
            <v>2975682</v>
          </cell>
        </row>
        <row r="526">
          <cell r="C526">
            <v>41404014.439999998</v>
          </cell>
        </row>
        <row r="527">
          <cell r="C527">
            <v>403168.8</v>
          </cell>
        </row>
        <row r="528">
          <cell r="C528">
            <v>1920512</v>
          </cell>
        </row>
        <row r="529">
          <cell r="C529">
            <v>4172886.46</v>
          </cell>
        </row>
        <row r="530">
          <cell r="C530">
            <v>2009400</v>
          </cell>
        </row>
        <row r="531">
          <cell r="C531">
            <v>930049.60000000009</v>
          </cell>
        </row>
        <row r="532">
          <cell r="C532">
            <v>300000</v>
          </cell>
        </row>
        <row r="533">
          <cell r="C533">
            <v>7407440.6900000004</v>
          </cell>
        </row>
        <row r="534">
          <cell r="C534">
            <v>14572591</v>
          </cell>
        </row>
        <row r="535">
          <cell r="C535">
            <v>2502644</v>
          </cell>
        </row>
        <row r="536">
          <cell r="C536">
            <v>16804297.199999999</v>
          </cell>
        </row>
        <row r="538">
          <cell r="C538">
            <v>7171206.7999999998</v>
          </cell>
        </row>
        <row r="539">
          <cell r="C539">
            <v>1765101.6</v>
          </cell>
        </row>
        <row r="540">
          <cell r="C540">
            <v>4906000</v>
          </cell>
        </row>
        <row r="541">
          <cell r="C541">
            <v>4776858.4000000004</v>
          </cell>
        </row>
        <row r="542">
          <cell r="C542">
            <v>30316605.800000001</v>
          </cell>
        </row>
        <row r="543">
          <cell r="C543">
            <v>18536220.120000001</v>
          </cell>
        </row>
        <row r="544">
          <cell r="C544">
            <v>11547682.420000002</v>
          </cell>
        </row>
        <row r="545">
          <cell r="C545">
            <v>31002397.499999996</v>
          </cell>
        </row>
        <row r="546">
          <cell r="C546">
            <v>1254855</v>
          </cell>
        </row>
        <row r="548">
          <cell r="C548">
            <v>8742000</v>
          </cell>
        </row>
        <row r="550">
          <cell r="C550">
            <v>264757.2</v>
          </cell>
        </row>
        <row r="553">
          <cell r="C553">
            <v>3117497.48</v>
          </cell>
        </row>
        <row r="554">
          <cell r="C554">
            <v>2462615.2000000002</v>
          </cell>
        </row>
        <row r="555">
          <cell r="C555">
            <v>4903283.5</v>
          </cell>
        </row>
        <row r="556">
          <cell r="C556">
            <v>942493.10000000009</v>
          </cell>
        </row>
        <row r="557">
          <cell r="C557">
            <v>644863.69999999995</v>
          </cell>
        </row>
        <row r="559">
          <cell r="C559">
            <v>5580000</v>
          </cell>
        </row>
        <row r="560">
          <cell r="C560">
            <v>5580000</v>
          </cell>
        </row>
        <row r="561">
          <cell r="C561">
            <v>25551195.700000003</v>
          </cell>
        </row>
        <row r="562">
          <cell r="C562">
            <v>17110430.379999999</v>
          </cell>
        </row>
        <row r="563">
          <cell r="C563">
            <v>16141329.199999999</v>
          </cell>
        </row>
        <row r="564">
          <cell r="C564">
            <v>1935925.05</v>
          </cell>
        </row>
        <row r="565">
          <cell r="C565">
            <v>14095801.700000001</v>
          </cell>
        </row>
        <row r="566">
          <cell r="C566">
            <v>8258334.9500000002</v>
          </cell>
        </row>
        <row r="567">
          <cell r="C567">
            <v>7877260.7999999998</v>
          </cell>
        </row>
        <row r="568">
          <cell r="C568">
            <v>26266950.75</v>
          </cell>
        </row>
        <row r="569">
          <cell r="C569">
            <v>8942400</v>
          </cell>
        </row>
        <row r="570">
          <cell r="C570">
            <v>27251329.219999999</v>
          </cell>
        </row>
        <row r="571">
          <cell r="C571">
            <v>12059738.440000001</v>
          </cell>
        </row>
        <row r="572">
          <cell r="C572">
            <v>2800000</v>
          </cell>
        </row>
        <row r="573">
          <cell r="C573">
            <v>22744700</v>
          </cell>
        </row>
        <row r="574">
          <cell r="C574">
            <v>5245980.1500000004</v>
          </cell>
        </row>
        <row r="575">
          <cell r="C575">
            <v>4178882.88</v>
          </cell>
        </row>
        <row r="577">
          <cell r="C577">
            <v>4783424</v>
          </cell>
        </row>
        <row r="578">
          <cell r="C578">
            <v>7586085</v>
          </cell>
        </row>
        <row r="579">
          <cell r="C579">
            <v>4612719</v>
          </cell>
        </row>
        <row r="580">
          <cell r="C580">
            <v>4612719</v>
          </cell>
        </row>
        <row r="582">
          <cell r="C582">
            <v>6605470.6799999997</v>
          </cell>
        </row>
        <row r="584">
          <cell r="C584">
            <v>5217310.93</v>
          </cell>
        </row>
        <row r="585">
          <cell r="C585">
            <v>5289203.5999999996</v>
          </cell>
        </row>
        <row r="587">
          <cell r="C587">
            <v>8509262.5</v>
          </cell>
        </row>
        <row r="588">
          <cell r="C588">
            <v>6452362</v>
          </cell>
        </row>
        <row r="589">
          <cell r="C589">
            <v>6476663.2000000002</v>
          </cell>
        </row>
        <row r="591">
          <cell r="C591">
            <v>5604435.3599999994</v>
          </cell>
        </row>
        <row r="592">
          <cell r="C592">
            <v>2675404.36</v>
          </cell>
        </row>
        <row r="594">
          <cell r="C594">
            <v>5663026.4000000004</v>
          </cell>
        </row>
        <row r="595">
          <cell r="C595">
            <v>5944053</v>
          </cell>
        </row>
        <row r="596">
          <cell r="C596">
            <v>5589628</v>
          </cell>
        </row>
        <row r="598">
          <cell r="C598">
            <v>4723953.4000000004</v>
          </cell>
        </row>
        <row r="599">
          <cell r="C599">
            <v>4787057.8</v>
          </cell>
        </row>
        <row r="601">
          <cell r="C601">
            <v>5154912.5</v>
          </cell>
        </row>
        <row r="602">
          <cell r="C602">
            <v>1162810</v>
          </cell>
        </row>
        <row r="603">
          <cell r="C603">
            <v>15760575.200000001</v>
          </cell>
        </row>
        <row r="604">
          <cell r="C604">
            <v>16588040</v>
          </cell>
        </row>
        <row r="605">
          <cell r="C605">
            <v>4402237.5</v>
          </cell>
        </row>
        <row r="606">
          <cell r="C606">
            <v>688308.5</v>
          </cell>
        </row>
        <row r="607">
          <cell r="C607">
            <v>22156094.800000001</v>
          </cell>
        </row>
        <row r="608">
          <cell r="C608">
            <v>31909025</v>
          </cell>
        </row>
        <row r="609">
          <cell r="C609">
            <v>5679684.3999999994</v>
          </cell>
        </row>
        <row r="610">
          <cell r="C610">
            <v>4126100</v>
          </cell>
        </row>
        <row r="611">
          <cell r="C611">
            <v>9011600.1999999993</v>
          </cell>
        </row>
        <row r="613">
          <cell r="C613">
            <v>1811300</v>
          </cell>
        </row>
        <row r="614">
          <cell r="C614">
            <v>60000</v>
          </cell>
        </row>
        <row r="615">
          <cell r="C615">
            <v>1775975</v>
          </cell>
        </row>
        <row r="617">
          <cell r="C617">
            <v>6359936</v>
          </cell>
        </row>
        <row r="618">
          <cell r="C618">
            <v>2285280</v>
          </cell>
        </row>
        <row r="619">
          <cell r="C619">
            <v>2218708.8000000003</v>
          </cell>
        </row>
        <row r="620">
          <cell r="C620">
            <v>2337250</v>
          </cell>
        </row>
        <row r="621">
          <cell r="C621">
            <v>2765075</v>
          </cell>
        </row>
        <row r="623">
          <cell r="C623">
            <v>2085500</v>
          </cell>
        </row>
        <row r="624">
          <cell r="C624">
            <v>2751250</v>
          </cell>
        </row>
        <row r="625">
          <cell r="C625">
            <v>2751250</v>
          </cell>
        </row>
        <row r="627">
          <cell r="C627">
            <v>2385532.0099999998</v>
          </cell>
        </row>
        <row r="629">
          <cell r="C629">
            <v>6299906</v>
          </cell>
        </row>
        <row r="630">
          <cell r="C630">
            <v>3850581.2</v>
          </cell>
        </row>
        <row r="631">
          <cell r="C631">
            <v>3994591</v>
          </cell>
        </row>
        <row r="632">
          <cell r="C632">
            <v>4929269.4000000004</v>
          </cell>
        </row>
        <row r="633">
          <cell r="C633">
            <v>3875000</v>
          </cell>
        </row>
        <row r="635">
          <cell r="C635">
            <v>56943927.5</v>
          </cell>
        </row>
        <row r="638">
          <cell r="C638">
            <v>5961600</v>
          </cell>
        </row>
        <row r="639">
          <cell r="C639">
            <v>1717958</v>
          </cell>
        </row>
        <row r="641">
          <cell r="C641">
            <v>8082690</v>
          </cell>
        </row>
        <row r="642">
          <cell r="C642">
            <v>7995244.9000000004</v>
          </cell>
        </row>
        <row r="643">
          <cell r="C643">
            <v>8308397.5</v>
          </cell>
        </row>
        <row r="644">
          <cell r="C644">
            <v>24349364</v>
          </cell>
        </row>
        <row r="645">
          <cell r="C645">
            <v>16629114</v>
          </cell>
        </row>
        <row r="646">
          <cell r="C646">
            <v>8044832.5</v>
          </cell>
        </row>
        <row r="647">
          <cell r="C647">
            <v>7995951.5</v>
          </cell>
        </row>
        <row r="648">
          <cell r="C648">
            <v>8004194</v>
          </cell>
        </row>
        <row r="649">
          <cell r="C649">
            <v>26404205.5</v>
          </cell>
        </row>
        <row r="650">
          <cell r="C650">
            <v>26155471.5</v>
          </cell>
        </row>
        <row r="652">
          <cell r="C652">
            <v>5315524.8</v>
          </cell>
        </row>
        <row r="654">
          <cell r="C654">
            <v>4764111</v>
          </cell>
        </row>
        <row r="655">
          <cell r="C655">
            <v>2944076.5999999996</v>
          </cell>
        </row>
        <row r="657">
          <cell r="C657">
            <v>800443.7</v>
          </cell>
        </row>
        <row r="658">
          <cell r="C658">
            <v>4155491.1</v>
          </cell>
        </row>
        <row r="659">
          <cell r="C659">
            <v>1127826.7999999998</v>
          </cell>
        </row>
        <row r="660">
          <cell r="C660">
            <v>2353594.2000000002</v>
          </cell>
        </row>
        <row r="662">
          <cell r="C662">
            <v>4115762</v>
          </cell>
        </row>
        <row r="663">
          <cell r="C663">
            <v>21327921</v>
          </cell>
        </row>
        <row r="664">
          <cell r="C664">
            <v>1254899.8999999999</v>
          </cell>
        </row>
        <row r="665">
          <cell r="C665">
            <v>1552838.2</v>
          </cell>
        </row>
        <row r="666">
          <cell r="C666">
            <v>7758524</v>
          </cell>
        </row>
        <row r="667">
          <cell r="C667">
            <v>3426538.5</v>
          </cell>
        </row>
        <row r="668">
          <cell r="C668">
            <v>2164197.2999999998</v>
          </cell>
        </row>
        <row r="670">
          <cell r="C670">
            <v>10037972</v>
          </cell>
        </row>
        <row r="672">
          <cell r="C672">
            <v>3379222.7</v>
          </cell>
        </row>
        <row r="674">
          <cell r="C674">
            <v>5887736.2000000002</v>
          </cell>
        </row>
        <row r="675">
          <cell r="C675">
            <v>6023178.0999999996</v>
          </cell>
        </row>
        <row r="677">
          <cell r="C677">
            <v>6133157.4000000004</v>
          </cell>
        </row>
        <row r="678">
          <cell r="C678">
            <v>6133157.4000000004</v>
          </cell>
        </row>
        <row r="680">
          <cell r="C680">
            <v>3565000</v>
          </cell>
        </row>
        <row r="681">
          <cell r="C681">
            <v>1719455.0000000002</v>
          </cell>
        </row>
        <row r="683">
          <cell r="C683">
            <v>5788585</v>
          </cell>
        </row>
        <row r="684">
          <cell r="C684">
            <v>5858057.5</v>
          </cell>
        </row>
        <row r="685">
          <cell r="C685">
            <v>5981355</v>
          </cell>
        </row>
        <row r="687">
          <cell r="C687">
            <v>4523670.4000000004</v>
          </cell>
        </row>
        <row r="688">
          <cell r="C688">
            <v>4449488</v>
          </cell>
        </row>
        <row r="690">
          <cell r="C690">
            <v>3536325</v>
          </cell>
        </row>
        <row r="691">
          <cell r="C691">
            <v>5782672.4000000004</v>
          </cell>
        </row>
        <row r="692">
          <cell r="C692">
            <v>6615279.3499999996</v>
          </cell>
        </row>
        <row r="694">
          <cell r="C694">
            <v>1162500</v>
          </cell>
        </row>
        <row r="695">
          <cell r="C695">
            <v>1441500</v>
          </cell>
        </row>
        <row r="697">
          <cell r="C697">
            <v>8338196</v>
          </cell>
        </row>
        <row r="698">
          <cell r="C698">
            <v>4777932</v>
          </cell>
        </row>
        <row r="699">
          <cell r="C699">
            <v>7696532.5</v>
          </cell>
        </row>
        <row r="700">
          <cell r="C700">
            <v>14461562.1</v>
          </cell>
        </row>
        <row r="701">
          <cell r="C701">
            <v>1875083.5</v>
          </cell>
        </row>
        <row r="703">
          <cell r="C703">
            <v>6457180.5999999996</v>
          </cell>
        </row>
        <row r="704">
          <cell r="C704">
            <v>6443807.7999999998</v>
          </cell>
        </row>
        <row r="705">
          <cell r="C705">
            <v>6447389.7999999998</v>
          </cell>
        </row>
        <row r="706">
          <cell r="C706">
            <v>3099982.4</v>
          </cell>
        </row>
        <row r="707">
          <cell r="C707">
            <v>3099982.4</v>
          </cell>
        </row>
        <row r="709">
          <cell r="C709">
            <v>2174096</v>
          </cell>
        </row>
        <row r="710">
          <cell r="C710">
            <v>6719925.0999999996</v>
          </cell>
        </row>
        <row r="711">
          <cell r="C711">
            <v>6742680.7999999998</v>
          </cell>
        </row>
        <row r="713">
          <cell r="C713">
            <v>3275485.41</v>
          </cell>
        </row>
        <row r="715">
          <cell r="C715">
            <v>2905054</v>
          </cell>
        </row>
        <row r="716">
          <cell r="C716">
            <v>5110219</v>
          </cell>
        </row>
        <row r="718">
          <cell r="C718">
            <v>7223455.5999999996</v>
          </cell>
        </row>
        <row r="719">
          <cell r="C719">
            <v>5202592</v>
          </cell>
        </row>
        <row r="720">
          <cell r="C720">
            <v>5202592</v>
          </cell>
        </row>
        <row r="722">
          <cell r="C722">
            <v>5356497.6000000006</v>
          </cell>
        </row>
        <row r="723">
          <cell r="C723">
            <v>7045397.9000000004</v>
          </cell>
        </row>
        <row r="724">
          <cell r="C724">
            <v>7484950</v>
          </cell>
        </row>
        <row r="725">
          <cell r="C725">
            <v>7408550.5</v>
          </cell>
        </row>
        <row r="726">
          <cell r="C726">
            <v>22790015.5</v>
          </cell>
        </row>
        <row r="727">
          <cell r="C727">
            <v>7411443</v>
          </cell>
        </row>
        <row r="728">
          <cell r="C728">
            <v>4081949.9999999995</v>
          </cell>
        </row>
        <row r="729">
          <cell r="C729">
            <v>4206973</v>
          </cell>
        </row>
        <row r="730">
          <cell r="C730">
            <v>18749862</v>
          </cell>
        </row>
        <row r="731">
          <cell r="C731">
            <v>21719377.300000004</v>
          </cell>
        </row>
        <row r="732">
          <cell r="C732">
            <v>10324580.699999999</v>
          </cell>
        </row>
        <row r="733">
          <cell r="C733">
            <v>9097775.7999999989</v>
          </cell>
        </row>
        <row r="734">
          <cell r="C734">
            <v>12382943.6</v>
          </cell>
        </row>
        <row r="735">
          <cell r="C735">
            <v>2736562.5</v>
          </cell>
        </row>
        <row r="736">
          <cell r="C736">
            <v>6780962</v>
          </cell>
        </row>
        <row r="737">
          <cell r="C737">
            <v>6809830.2000000011</v>
          </cell>
        </row>
        <row r="738">
          <cell r="C738">
            <v>10554532</v>
          </cell>
        </row>
        <row r="739">
          <cell r="C739">
            <v>15623245.800000001</v>
          </cell>
        </row>
        <row r="740">
          <cell r="C740">
            <v>4553016.5999999996</v>
          </cell>
        </row>
        <row r="741">
          <cell r="C741">
            <v>1771485</v>
          </cell>
        </row>
        <row r="743">
          <cell r="C743">
            <v>3550329.92</v>
          </cell>
        </row>
        <row r="745">
          <cell r="C745">
            <v>9546234</v>
          </cell>
        </row>
        <row r="746">
          <cell r="C746">
            <v>9168351.4000000004</v>
          </cell>
        </row>
        <row r="748">
          <cell r="C748">
            <v>5936237.5</v>
          </cell>
        </row>
        <row r="749">
          <cell r="C749">
            <v>4311141</v>
          </cell>
        </row>
        <row r="750">
          <cell r="C750">
            <v>2611750</v>
          </cell>
        </row>
        <row r="751">
          <cell r="C751">
            <v>4203802.5999999996</v>
          </cell>
        </row>
        <row r="753">
          <cell r="C753">
            <v>9859240</v>
          </cell>
        </row>
        <row r="755">
          <cell r="C755">
            <v>4976306.4000000004</v>
          </cell>
        </row>
        <row r="756">
          <cell r="C756">
            <v>4976306.4000000004</v>
          </cell>
        </row>
        <row r="758">
          <cell r="C758">
            <v>8067351.5</v>
          </cell>
        </row>
        <row r="759">
          <cell r="C759">
            <v>7061443</v>
          </cell>
        </row>
        <row r="760">
          <cell r="C760">
            <v>10101350</v>
          </cell>
        </row>
        <row r="761">
          <cell r="C761">
            <v>7033072.7999999998</v>
          </cell>
        </row>
        <row r="762">
          <cell r="C762">
            <v>5138247.4000000004</v>
          </cell>
        </row>
        <row r="763">
          <cell r="C763">
            <v>6672431.2000000002</v>
          </cell>
        </row>
        <row r="765">
          <cell r="C765">
            <v>4362862.5</v>
          </cell>
        </row>
        <row r="767">
          <cell r="C767">
            <v>4998820.7</v>
          </cell>
        </row>
        <row r="768">
          <cell r="C768">
            <v>1074060</v>
          </cell>
        </row>
        <row r="769">
          <cell r="C769">
            <v>6272146.7999999998</v>
          </cell>
        </row>
        <row r="770">
          <cell r="C770">
            <v>4998820.7</v>
          </cell>
        </row>
        <row r="772">
          <cell r="C772">
            <v>5350449</v>
          </cell>
        </row>
        <row r="774">
          <cell r="C774">
            <v>1937500</v>
          </cell>
        </row>
        <row r="775">
          <cell r="C775">
            <v>5851722.7999999998</v>
          </cell>
        </row>
        <row r="776">
          <cell r="C776">
            <v>5872182.2000000002</v>
          </cell>
        </row>
        <row r="778">
          <cell r="C778">
            <v>21514127.5</v>
          </cell>
        </row>
        <row r="779">
          <cell r="C779">
            <v>5015696.7</v>
          </cell>
        </row>
        <row r="780">
          <cell r="C780">
            <v>1890229</v>
          </cell>
        </row>
        <row r="781">
          <cell r="C781">
            <v>28457284.699999999</v>
          </cell>
        </row>
        <row r="782">
          <cell r="C782">
            <v>1021915.0000000001</v>
          </cell>
        </row>
        <row r="783">
          <cell r="C783">
            <v>11595716.079999998</v>
          </cell>
        </row>
        <row r="784">
          <cell r="C784">
            <v>22540789.759999998</v>
          </cell>
        </row>
        <row r="785">
          <cell r="C785">
            <v>17350739.300000001</v>
          </cell>
        </row>
        <row r="786">
          <cell r="C786">
            <v>17813155.600000001</v>
          </cell>
        </row>
        <row r="787">
          <cell r="C787">
            <v>7123213.2599999998</v>
          </cell>
        </row>
        <row r="788">
          <cell r="C788">
            <v>22744198.550000001</v>
          </cell>
        </row>
        <row r="789">
          <cell r="C789">
            <v>8350447.1000000015</v>
          </cell>
        </row>
        <row r="790">
          <cell r="C790">
            <v>21076058.600000001</v>
          </cell>
        </row>
        <row r="791">
          <cell r="C791">
            <v>17687649.66</v>
          </cell>
        </row>
        <row r="792">
          <cell r="C792">
            <v>21080192.030000001</v>
          </cell>
        </row>
        <row r="793">
          <cell r="C793">
            <v>17745625.5</v>
          </cell>
        </row>
        <row r="794">
          <cell r="C794">
            <v>17699560</v>
          </cell>
        </row>
        <row r="795">
          <cell r="C795">
            <v>21726266.299999997</v>
          </cell>
        </row>
        <row r="796">
          <cell r="C796">
            <v>7748878.9000000004</v>
          </cell>
        </row>
        <row r="797">
          <cell r="C797">
            <v>4013073.1</v>
          </cell>
        </row>
        <row r="798">
          <cell r="C798">
            <v>26705009.380000003</v>
          </cell>
        </row>
        <row r="800">
          <cell r="C800">
            <v>5632845.4000000004</v>
          </cell>
        </row>
        <row r="801">
          <cell r="C801">
            <v>5581525.5</v>
          </cell>
        </row>
        <row r="803">
          <cell r="C803">
            <v>2218045.1</v>
          </cell>
        </row>
        <row r="805">
          <cell r="C805">
            <v>7921974.5</v>
          </cell>
        </row>
        <row r="806">
          <cell r="C806">
            <v>5366255.74</v>
          </cell>
        </row>
        <row r="808">
          <cell r="C808">
            <v>5400039</v>
          </cell>
        </row>
        <row r="810">
          <cell r="C810">
            <v>2091039.5</v>
          </cell>
        </row>
        <row r="812">
          <cell r="C812">
            <v>4689614</v>
          </cell>
        </row>
        <row r="813">
          <cell r="C813">
            <v>6232736</v>
          </cell>
        </row>
        <row r="814">
          <cell r="C814">
            <v>2536426.2000000002</v>
          </cell>
        </row>
        <row r="815">
          <cell r="C815">
            <v>12747647.199999999</v>
          </cell>
        </row>
        <row r="816">
          <cell r="C816">
            <v>6391994</v>
          </cell>
        </row>
        <row r="818">
          <cell r="C818">
            <v>5443629.9000000004</v>
          </cell>
        </row>
        <row r="819">
          <cell r="C819">
            <v>1699056</v>
          </cell>
        </row>
        <row r="821">
          <cell r="C821">
            <v>650947097.79999995</v>
          </cell>
        </row>
        <row r="822">
          <cell r="C822">
            <v>4107500</v>
          </cell>
        </row>
        <row r="823">
          <cell r="C823">
            <v>4076500</v>
          </cell>
        </row>
        <row r="824">
          <cell r="C824">
            <v>13869951.800000001</v>
          </cell>
        </row>
        <row r="825">
          <cell r="C825">
            <v>6706075</v>
          </cell>
        </row>
        <row r="826">
          <cell r="C826">
            <v>6714600</v>
          </cell>
        </row>
        <row r="827">
          <cell r="C827">
            <v>6897500</v>
          </cell>
        </row>
        <row r="828">
          <cell r="C828">
            <v>4430675</v>
          </cell>
        </row>
        <row r="829">
          <cell r="C829">
            <v>4981314.7</v>
          </cell>
        </row>
        <row r="830">
          <cell r="C830">
            <v>1469631.6</v>
          </cell>
        </row>
        <row r="831">
          <cell r="C831">
            <v>7552375</v>
          </cell>
        </row>
        <row r="832">
          <cell r="C832">
            <v>4302800</v>
          </cell>
        </row>
        <row r="833">
          <cell r="C833">
            <v>4308690</v>
          </cell>
        </row>
        <row r="834">
          <cell r="C834">
            <v>4264825</v>
          </cell>
        </row>
        <row r="835">
          <cell r="C835">
            <v>4332250</v>
          </cell>
        </row>
        <row r="836">
          <cell r="C836">
            <v>4292880</v>
          </cell>
        </row>
        <row r="837">
          <cell r="C837">
            <v>1898750</v>
          </cell>
        </row>
        <row r="838">
          <cell r="C838">
            <v>2821000</v>
          </cell>
        </row>
        <row r="839">
          <cell r="C839">
            <v>2796200</v>
          </cell>
        </row>
        <row r="840">
          <cell r="C840">
            <v>2147525</v>
          </cell>
        </row>
        <row r="841">
          <cell r="C841">
            <v>3664975</v>
          </cell>
        </row>
        <row r="842">
          <cell r="C842">
            <v>4439975</v>
          </cell>
        </row>
        <row r="843">
          <cell r="C843">
            <v>3036450</v>
          </cell>
        </row>
        <row r="844">
          <cell r="C844">
            <v>3854075</v>
          </cell>
        </row>
        <row r="845">
          <cell r="C845">
            <v>27771999.75</v>
          </cell>
        </row>
        <row r="846">
          <cell r="C846">
            <v>6624700</v>
          </cell>
        </row>
        <row r="847">
          <cell r="C847">
            <v>6666550</v>
          </cell>
        </row>
        <row r="848">
          <cell r="C848">
            <v>6666550</v>
          </cell>
        </row>
        <row r="849">
          <cell r="C849">
            <v>23838207.75</v>
          </cell>
        </row>
        <row r="850">
          <cell r="C850">
            <v>4460125</v>
          </cell>
        </row>
        <row r="851">
          <cell r="C851">
            <v>5037500</v>
          </cell>
        </row>
        <row r="852">
          <cell r="C852">
            <v>7478750</v>
          </cell>
        </row>
        <row r="853">
          <cell r="C853">
            <v>12203230</v>
          </cell>
        </row>
        <row r="854">
          <cell r="C854">
            <v>9982000</v>
          </cell>
        </row>
        <row r="855">
          <cell r="C855">
            <v>3828500</v>
          </cell>
        </row>
        <row r="856">
          <cell r="C856">
            <v>6189150</v>
          </cell>
        </row>
        <row r="857">
          <cell r="C857">
            <v>5015800</v>
          </cell>
        </row>
        <row r="858">
          <cell r="C858">
            <v>12513236.5</v>
          </cell>
        </row>
        <row r="859">
          <cell r="C859">
            <v>4388050</v>
          </cell>
        </row>
        <row r="860">
          <cell r="C860">
            <v>6572000</v>
          </cell>
        </row>
        <row r="861">
          <cell r="C861">
            <v>8432000</v>
          </cell>
        </row>
        <row r="862">
          <cell r="C862">
            <v>5600000</v>
          </cell>
        </row>
        <row r="863">
          <cell r="C863">
            <v>2170000</v>
          </cell>
        </row>
        <row r="864">
          <cell r="C864">
            <v>7280350</v>
          </cell>
        </row>
        <row r="865">
          <cell r="C865">
            <v>5706325</v>
          </cell>
        </row>
        <row r="866">
          <cell r="C866">
            <v>9610000</v>
          </cell>
        </row>
        <row r="867">
          <cell r="C867">
            <v>8007300</v>
          </cell>
        </row>
        <row r="868">
          <cell r="C868">
            <v>9625500</v>
          </cell>
        </row>
        <row r="869">
          <cell r="C869">
            <v>9532500</v>
          </cell>
        </row>
        <row r="870">
          <cell r="C870">
            <v>4898775</v>
          </cell>
        </row>
        <row r="871">
          <cell r="C871">
            <v>2484000</v>
          </cell>
        </row>
        <row r="872">
          <cell r="C872">
            <v>5281625</v>
          </cell>
        </row>
        <row r="873">
          <cell r="C873">
            <v>7316000</v>
          </cell>
        </row>
        <row r="874">
          <cell r="C874">
            <v>4689792</v>
          </cell>
        </row>
        <row r="875">
          <cell r="C875">
            <v>3815424</v>
          </cell>
        </row>
        <row r="876">
          <cell r="C876">
            <v>4709664</v>
          </cell>
        </row>
        <row r="877">
          <cell r="C877">
            <v>3820392</v>
          </cell>
        </row>
        <row r="878">
          <cell r="C878">
            <v>3815424</v>
          </cell>
        </row>
        <row r="879">
          <cell r="C879">
            <v>3952540.8000000003</v>
          </cell>
        </row>
        <row r="880">
          <cell r="C880">
            <v>5373850</v>
          </cell>
        </row>
        <row r="881">
          <cell r="C881">
            <v>4467100</v>
          </cell>
        </row>
        <row r="882">
          <cell r="C882">
            <v>6127531.2000000002</v>
          </cell>
        </row>
        <row r="883">
          <cell r="C883">
            <v>10276500</v>
          </cell>
        </row>
        <row r="884">
          <cell r="C884">
            <v>1674310</v>
          </cell>
        </row>
        <row r="885">
          <cell r="C885">
            <v>2015000</v>
          </cell>
        </row>
        <row r="886">
          <cell r="C886">
            <v>2162250</v>
          </cell>
        </row>
        <row r="887">
          <cell r="C887">
            <v>6896725</v>
          </cell>
        </row>
        <row r="888">
          <cell r="C888">
            <v>4430675</v>
          </cell>
        </row>
        <row r="889">
          <cell r="C889">
            <v>4456250</v>
          </cell>
        </row>
        <row r="890">
          <cell r="C890">
            <v>6882000</v>
          </cell>
        </row>
        <row r="891">
          <cell r="C891">
            <v>7906123.7000000002</v>
          </cell>
        </row>
        <row r="892">
          <cell r="C892">
            <v>8037524.9999999991</v>
          </cell>
        </row>
        <row r="893">
          <cell r="C893">
            <v>5727250</v>
          </cell>
        </row>
        <row r="894">
          <cell r="C894">
            <v>7238500</v>
          </cell>
        </row>
        <row r="895">
          <cell r="C895">
            <v>7246250</v>
          </cell>
        </row>
        <row r="896">
          <cell r="C896">
            <v>4035425.0000000005</v>
          </cell>
        </row>
        <row r="897">
          <cell r="C897">
            <v>8346750</v>
          </cell>
        </row>
        <row r="898">
          <cell r="C898">
            <v>8346750</v>
          </cell>
        </row>
        <row r="899">
          <cell r="C899">
            <v>3875040</v>
          </cell>
        </row>
        <row r="900">
          <cell r="C900">
            <v>3665750</v>
          </cell>
        </row>
        <row r="901">
          <cell r="C901">
            <v>4769280</v>
          </cell>
        </row>
        <row r="902">
          <cell r="C902">
            <v>4769280</v>
          </cell>
        </row>
        <row r="903">
          <cell r="C903">
            <v>4769280</v>
          </cell>
        </row>
        <row r="904">
          <cell r="C904">
            <v>4769280</v>
          </cell>
        </row>
        <row r="905">
          <cell r="C905">
            <v>4769280</v>
          </cell>
        </row>
        <row r="906">
          <cell r="C906">
            <v>23009223.5</v>
          </cell>
        </row>
        <row r="907">
          <cell r="C907">
            <v>4603500</v>
          </cell>
        </row>
        <row r="908">
          <cell r="C908">
            <v>2168450</v>
          </cell>
        </row>
        <row r="909">
          <cell r="C909">
            <v>3836250</v>
          </cell>
        </row>
        <row r="910">
          <cell r="C910">
            <v>3836250</v>
          </cell>
        </row>
        <row r="911">
          <cell r="C911">
            <v>3836250</v>
          </cell>
        </row>
        <row r="912">
          <cell r="C912">
            <v>4092000</v>
          </cell>
        </row>
        <row r="913">
          <cell r="C913">
            <v>1554650</v>
          </cell>
        </row>
        <row r="914">
          <cell r="C914">
            <v>9470500</v>
          </cell>
        </row>
        <row r="915">
          <cell r="C915">
            <v>4471200</v>
          </cell>
        </row>
        <row r="916">
          <cell r="C916">
            <v>4343170</v>
          </cell>
        </row>
        <row r="917">
          <cell r="C917">
            <v>6873475</v>
          </cell>
        </row>
        <row r="918">
          <cell r="C918">
            <v>3639400</v>
          </cell>
        </row>
        <row r="919">
          <cell r="C919">
            <v>3836250</v>
          </cell>
        </row>
        <row r="920">
          <cell r="C920">
            <v>4253975</v>
          </cell>
        </row>
        <row r="921">
          <cell r="C921">
            <v>4420600</v>
          </cell>
        </row>
        <row r="922">
          <cell r="C922">
            <v>5039552.5</v>
          </cell>
        </row>
        <row r="923">
          <cell r="C923">
            <v>4975500</v>
          </cell>
        </row>
        <row r="924">
          <cell r="C924">
            <v>5378500</v>
          </cell>
        </row>
        <row r="925">
          <cell r="C925">
            <v>2387000</v>
          </cell>
        </row>
        <row r="926">
          <cell r="C926">
            <v>2960500</v>
          </cell>
        </row>
        <row r="927">
          <cell r="C927">
            <v>3851750</v>
          </cell>
        </row>
        <row r="928">
          <cell r="C928">
            <v>3828500</v>
          </cell>
        </row>
        <row r="929">
          <cell r="C929">
            <v>3828500</v>
          </cell>
        </row>
        <row r="930">
          <cell r="C930">
            <v>3828500</v>
          </cell>
        </row>
        <row r="931">
          <cell r="C931">
            <v>4970850</v>
          </cell>
        </row>
        <row r="932">
          <cell r="C932">
            <v>4600368</v>
          </cell>
        </row>
        <row r="934">
          <cell r="C934">
            <v>11289890</v>
          </cell>
        </row>
        <row r="935">
          <cell r="C935">
            <v>1875500</v>
          </cell>
        </row>
        <row r="936">
          <cell r="C936">
            <v>1875500</v>
          </cell>
        </row>
        <row r="937">
          <cell r="C937">
            <v>1875500</v>
          </cell>
        </row>
        <row r="938">
          <cell r="C938">
            <v>4200500</v>
          </cell>
        </row>
        <row r="940">
          <cell r="C940">
            <v>3332500</v>
          </cell>
        </row>
        <row r="942">
          <cell r="C942">
            <v>18907771.899999999</v>
          </cell>
        </row>
        <row r="943">
          <cell r="C943">
            <v>6553193.9000000004</v>
          </cell>
        </row>
        <row r="944">
          <cell r="C944">
            <v>6177289</v>
          </cell>
        </row>
        <row r="946">
          <cell r="C946">
            <v>5812500</v>
          </cell>
        </row>
        <row r="947">
          <cell r="C947">
            <v>2712500</v>
          </cell>
        </row>
        <row r="949">
          <cell r="C949">
            <v>11757711</v>
          </cell>
        </row>
        <row r="950">
          <cell r="C950">
            <v>3961242</v>
          </cell>
        </row>
        <row r="951">
          <cell r="C951">
            <v>3991746</v>
          </cell>
        </row>
        <row r="953">
          <cell r="C953">
            <v>6499156</v>
          </cell>
        </row>
        <row r="955">
          <cell r="C955">
            <v>16051800</v>
          </cell>
        </row>
        <row r="956">
          <cell r="C956">
            <v>4012950</v>
          </cell>
        </row>
        <row r="957">
          <cell r="C957">
            <v>4012950</v>
          </cell>
        </row>
        <row r="958">
          <cell r="C958">
            <v>4012950</v>
          </cell>
        </row>
        <row r="960">
          <cell r="C960">
            <v>19209358</v>
          </cell>
        </row>
        <row r="961">
          <cell r="C961">
            <v>1761059.9999999998</v>
          </cell>
        </row>
        <row r="962">
          <cell r="C962">
            <v>2060459</v>
          </cell>
        </row>
        <row r="963">
          <cell r="C963">
            <v>2570787.5</v>
          </cell>
        </row>
        <row r="964">
          <cell r="C964">
            <v>1940353.9999999998</v>
          </cell>
        </row>
        <row r="965">
          <cell r="C965">
            <v>2609644.9999999995</v>
          </cell>
        </row>
        <row r="966">
          <cell r="C966">
            <v>4446348.75</v>
          </cell>
        </row>
        <row r="968">
          <cell r="C968">
            <v>2906250</v>
          </cell>
        </row>
        <row r="970">
          <cell r="C970">
            <v>55705525.179999992</v>
          </cell>
        </row>
        <row r="971">
          <cell r="C971">
            <v>5552224.5</v>
          </cell>
        </row>
        <row r="972">
          <cell r="C972">
            <v>3060462</v>
          </cell>
        </row>
        <row r="973">
          <cell r="C973">
            <v>5510879.7000000002</v>
          </cell>
        </row>
        <row r="974">
          <cell r="C974">
            <v>5608571.0999999996</v>
          </cell>
        </row>
        <row r="975">
          <cell r="C975">
            <v>5559607.5</v>
          </cell>
        </row>
        <row r="976">
          <cell r="C976">
            <v>8392291.5700000003</v>
          </cell>
        </row>
        <row r="977">
          <cell r="C977">
            <v>12015738.939999999</v>
          </cell>
        </row>
        <row r="978">
          <cell r="C978">
            <v>4820077</v>
          </cell>
        </row>
        <row r="980">
          <cell r="C980">
            <v>4406108</v>
          </cell>
        </row>
        <row r="982">
          <cell r="C982">
            <v>7893850</v>
          </cell>
        </row>
        <row r="983">
          <cell r="C983">
            <v>3175942</v>
          </cell>
        </row>
        <row r="985">
          <cell r="C985">
            <v>9210975.3499999996</v>
          </cell>
        </row>
        <row r="986">
          <cell r="C986">
            <v>4689321.47</v>
          </cell>
        </row>
        <row r="988">
          <cell r="C988">
            <v>17281443.164000001</v>
          </cell>
        </row>
        <row r="989">
          <cell r="C989">
            <v>4895273.32</v>
          </cell>
        </row>
        <row r="990">
          <cell r="C990">
            <v>3884227.1500000004</v>
          </cell>
        </row>
        <row r="992">
          <cell r="C992">
            <v>13006620</v>
          </cell>
        </row>
        <row r="993">
          <cell r="C993">
            <v>4725900</v>
          </cell>
        </row>
        <row r="994">
          <cell r="C994">
            <v>4312875</v>
          </cell>
        </row>
        <row r="996">
          <cell r="C996">
            <v>3018804.4000000004</v>
          </cell>
        </row>
        <row r="998">
          <cell r="C998">
            <v>19570151.599999998</v>
          </cell>
        </row>
        <row r="1000">
          <cell r="C1000">
            <v>3733919</v>
          </cell>
        </row>
        <row r="1002">
          <cell r="C1002">
            <v>77340128.100000024</v>
          </cell>
        </row>
        <row r="1003">
          <cell r="C1003">
            <v>2737585.5999999996</v>
          </cell>
        </row>
        <row r="1004">
          <cell r="C1004">
            <v>6172724</v>
          </cell>
        </row>
        <row r="1005">
          <cell r="C1005">
            <v>683382.4</v>
          </cell>
        </row>
        <row r="1006">
          <cell r="C1006">
            <v>4821074.5</v>
          </cell>
        </row>
        <row r="1007">
          <cell r="C1007">
            <v>6356550</v>
          </cell>
        </row>
        <row r="1008">
          <cell r="C1008">
            <v>13730924.199999999</v>
          </cell>
        </row>
        <row r="1009">
          <cell r="C1009">
            <v>13655955.600000001</v>
          </cell>
        </row>
        <row r="1010">
          <cell r="C1010">
            <v>11993699.800000001</v>
          </cell>
        </row>
        <row r="1011">
          <cell r="C1011">
            <v>12037972.600000001</v>
          </cell>
        </row>
        <row r="1013">
          <cell r="C1013">
            <v>6127150</v>
          </cell>
        </row>
        <row r="1015">
          <cell r="C1015">
            <v>6444058.7000000002</v>
          </cell>
        </row>
        <row r="1016">
          <cell r="C1016">
            <v>2713001.2</v>
          </cell>
        </row>
        <row r="1019">
          <cell r="C1019">
            <v>14750478</v>
          </cell>
        </row>
        <row r="1020">
          <cell r="C1020">
            <v>4741316.7</v>
          </cell>
        </row>
        <row r="1021">
          <cell r="C1021">
            <v>3892825</v>
          </cell>
        </row>
        <row r="1023">
          <cell r="C1023">
            <v>193504732.69999999</v>
          </cell>
        </row>
        <row r="1024">
          <cell r="C1024">
            <v>22361735</v>
          </cell>
        </row>
        <row r="1025">
          <cell r="C1025">
            <v>9872332.7199999988</v>
          </cell>
        </row>
        <row r="1026">
          <cell r="C1026">
            <v>14665332.259999998</v>
          </cell>
        </row>
        <row r="1027">
          <cell r="C1027">
            <v>2428755.84</v>
          </cell>
        </row>
        <row r="1028">
          <cell r="C1028">
            <v>5815100.2800000003</v>
          </cell>
        </row>
        <row r="1029">
          <cell r="C1029">
            <v>20263174.120000001</v>
          </cell>
        </row>
        <row r="1030">
          <cell r="C1030">
            <v>13338732.4</v>
          </cell>
        </row>
        <row r="1031">
          <cell r="C1031">
            <v>8254457</v>
          </cell>
        </row>
        <row r="1032">
          <cell r="C1032">
            <v>8368075.6500000004</v>
          </cell>
        </row>
        <row r="1033">
          <cell r="C1033">
            <v>5870183.7599999998</v>
          </cell>
        </row>
        <row r="1034">
          <cell r="C1034">
            <v>12403021.76</v>
          </cell>
        </row>
        <row r="1035">
          <cell r="C1035">
            <v>18479298.039999999</v>
          </cell>
        </row>
        <row r="1036">
          <cell r="C1036">
            <v>19121648.609999999</v>
          </cell>
        </row>
        <row r="1037">
          <cell r="C1037">
            <v>2623104</v>
          </cell>
        </row>
        <row r="1038">
          <cell r="C1038">
            <v>6347333.7599999998</v>
          </cell>
        </row>
        <row r="1039">
          <cell r="C1039">
            <v>1511584.24</v>
          </cell>
        </row>
        <row r="1040">
          <cell r="C1040">
            <v>1657021.4000000001</v>
          </cell>
        </row>
        <row r="1041">
          <cell r="C1041">
            <v>1651572.26</v>
          </cell>
        </row>
        <row r="1042">
          <cell r="C1042">
            <v>2141468.66</v>
          </cell>
        </row>
        <row r="1044">
          <cell r="C1044">
            <v>24319923.509999998</v>
          </cell>
        </row>
        <row r="1045">
          <cell r="C1045">
            <v>7862998.5099999998</v>
          </cell>
        </row>
        <row r="1046">
          <cell r="C1046">
            <v>7557335</v>
          </cell>
        </row>
        <row r="1047">
          <cell r="C1047">
            <v>4449795</v>
          </cell>
        </row>
        <row r="1049">
          <cell r="C1049">
            <v>298275.20000000001</v>
          </cell>
        </row>
        <row r="1051">
          <cell r="C1051">
            <v>7107547.9000000004</v>
          </cell>
        </row>
        <row r="1053">
          <cell r="C1053">
            <v>7811429.8000000007</v>
          </cell>
        </row>
        <row r="1054">
          <cell r="C1054">
            <v>2887368</v>
          </cell>
        </row>
        <row r="1055">
          <cell r="C1055">
            <v>2736456</v>
          </cell>
        </row>
        <row r="1057">
          <cell r="C1057">
            <v>11393752.68</v>
          </cell>
        </row>
        <row r="1058">
          <cell r="C1058">
            <v>5588833.7599999998</v>
          </cell>
        </row>
        <row r="1059">
          <cell r="C1059">
            <v>5554918.9199999999</v>
          </cell>
        </row>
        <row r="1061">
          <cell r="C1061">
            <v>9812842.8000000007</v>
          </cell>
        </row>
        <row r="1062">
          <cell r="C1062">
            <v>4918546.7</v>
          </cell>
        </row>
        <row r="1064">
          <cell r="C1064">
            <v>116109637.38000001</v>
          </cell>
        </row>
        <row r="1065">
          <cell r="C1065">
            <v>2712500</v>
          </cell>
        </row>
        <row r="1066">
          <cell r="C1066">
            <v>15539506.400000002</v>
          </cell>
        </row>
        <row r="1067">
          <cell r="C1067">
            <v>4611735.8000000007</v>
          </cell>
        </row>
        <row r="1068">
          <cell r="C1068">
            <v>26486250</v>
          </cell>
        </row>
        <row r="1069">
          <cell r="C1069">
            <v>17292704.800000001</v>
          </cell>
        </row>
        <row r="1070">
          <cell r="C1070">
            <v>2709840</v>
          </cell>
        </row>
        <row r="1071">
          <cell r="C1071">
            <v>1649590.0000000002</v>
          </cell>
        </row>
        <row r="1072">
          <cell r="C1072">
            <v>9383354.4000000004</v>
          </cell>
        </row>
        <row r="1073">
          <cell r="C1073">
            <v>9447005</v>
          </cell>
        </row>
        <row r="1074">
          <cell r="C1074">
            <v>22890175.25</v>
          </cell>
        </row>
        <row r="1076">
          <cell r="C1076">
            <v>12109060</v>
          </cell>
        </row>
        <row r="1077">
          <cell r="C1077">
            <v>2894600</v>
          </cell>
        </row>
        <row r="1078">
          <cell r="C1078">
            <v>2888319.9999999995</v>
          </cell>
        </row>
        <row r="1080">
          <cell r="C1080">
            <v>14529213.300000001</v>
          </cell>
        </row>
        <row r="1081">
          <cell r="C1081">
            <v>7053563.2999999998</v>
          </cell>
        </row>
        <row r="1083">
          <cell r="C1083">
            <v>6928450</v>
          </cell>
        </row>
        <row r="1084">
          <cell r="C1084">
            <v>3460300</v>
          </cell>
        </row>
        <row r="1086">
          <cell r="C1086">
            <v>2861754.8200000003</v>
          </cell>
        </row>
        <row r="1088">
          <cell r="C1088">
            <v>22144671.899999999</v>
          </cell>
        </row>
        <row r="1089">
          <cell r="C1089">
            <v>10808460</v>
          </cell>
        </row>
        <row r="1090">
          <cell r="C1090">
            <v>4762574.4000000004</v>
          </cell>
        </row>
        <row r="1091">
          <cell r="C1091">
            <v>1756847.5</v>
          </cell>
        </row>
        <row r="1092">
          <cell r="C1092">
            <v>3227030</v>
          </cell>
        </row>
        <row r="1094">
          <cell r="C1094">
            <v>169003743.23999998</v>
          </cell>
        </row>
        <row r="1095">
          <cell r="C1095">
            <v>132551582.13999999</v>
          </cell>
        </row>
        <row r="1097">
          <cell r="C1097">
            <v>11809929.600000001</v>
          </cell>
        </row>
        <row r="1098">
          <cell r="C1098">
            <v>6345129.6000000006</v>
          </cell>
        </row>
        <row r="1100">
          <cell r="C1100">
            <v>75239405.399999991</v>
          </cell>
        </row>
        <row r="1101">
          <cell r="C1101">
            <v>26188015</v>
          </cell>
        </row>
        <row r="1102">
          <cell r="C1102">
            <v>4711233</v>
          </cell>
        </row>
        <row r="1103">
          <cell r="C1103">
            <v>6062135.2999999998</v>
          </cell>
        </row>
        <row r="1104">
          <cell r="C1104">
            <v>5847160</v>
          </cell>
        </row>
        <row r="1105">
          <cell r="C1105">
            <v>4696509.4000000004</v>
          </cell>
        </row>
        <row r="1106">
          <cell r="C1106">
            <v>4777584.9000000004</v>
          </cell>
        </row>
        <row r="1107">
          <cell r="C1107">
            <v>7978855.5</v>
          </cell>
        </row>
        <row r="1108">
          <cell r="C1108">
            <v>5912135.2999999998</v>
          </cell>
        </row>
        <row r="1109">
          <cell r="C1109">
            <v>4745032.5</v>
          </cell>
        </row>
        <row r="1111">
          <cell r="C1111">
            <v>10161897.9</v>
          </cell>
        </row>
        <row r="1112">
          <cell r="C1112">
            <v>3545435</v>
          </cell>
        </row>
        <row r="1114">
          <cell r="C1114">
            <v>5422154.4000000004</v>
          </cell>
        </row>
        <row r="1116">
          <cell r="C1116">
            <v>14901789.9</v>
          </cell>
        </row>
        <row r="1117">
          <cell r="C1117">
            <v>5686490.5999999996</v>
          </cell>
        </row>
        <row r="1118">
          <cell r="C1118">
            <v>7054568.7000000011</v>
          </cell>
        </row>
        <row r="1120">
          <cell r="C1120">
            <v>19679524.100000001</v>
          </cell>
        </row>
        <row r="1121">
          <cell r="C1121">
            <v>5949324.6000000006</v>
          </cell>
        </row>
        <row r="1122">
          <cell r="C1122">
            <v>3487500</v>
          </cell>
        </row>
        <row r="1123">
          <cell r="C1123">
            <v>3800520</v>
          </cell>
        </row>
        <row r="1125">
          <cell r="C1125">
            <v>5763477.0999999996</v>
          </cell>
        </row>
        <row r="1127">
          <cell r="C1127">
            <v>5769813.5</v>
          </cell>
        </row>
        <row r="1129">
          <cell r="C1129">
            <v>13289576.699999999</v>
          </cell>
        </row>
        <row r="1130">
          <cell r="C1130">
            <v>11227856.699999999</v>
          </cell>
        </row>
        <row r="1132">
          <cell r="C1132">
            <v>10901578.800000001</v>
          </cell>
        </row>
        <row r="1133">
          <cell r="C1133">
            <v>4156056.4</v>
          </cell>
        </row>
        <row r="1134">
          <cell r="C1134">
            <v>2495862.4</v>
          </cell>
        </row>
        <row r="1136">
          <cell r="C1136">
            <v>8951869.5999999996</v>
          </cell>
        </row>
        <row r="1137">
          <cell r="C1137">
            <v>4460164</v>
          </cell>
        </row>
        <row r="1139">
          <cell r="C1139">
            <v>4193680.5</v>
          </cell>
        </row>
        <row r="1140">
          <cell r="C1140">
            <v>1995794.3</v>
          </cell>
        </row>
        <row r="1142">
          <cell r="C1142">
            <v>6590607.0999999996</v>
          </cell>
        </row>
        <row r="1143">
          <cell r="C1143">
            <v>2017545.4</v>
          </cell>
        </row>
        <row r="1145">
          <cell r="C1145">
            <v>26390865.300000001</v>
          </cell>
        </row>
        <row r="1146">
          <cell r="C1146">
            <v>3974400</v>
          </cell>
        </row>
        <row r="1147">
          <cell r="C1147">
            <v>3647405.7</v>
          </cell>
        </row>
        <row r="1148">
          <cell r="C1148">
            <v>7814587.5</v>
          </cell>
        </row>
        <row r="1149">
          <cell r="C1149">
            <v>6408018.4000000004</v>
          </cell>
        </row>
        <row r="1151">
          <cell r="C1151">
            <v>21388368.799999997</v>
          </cell>
        </row>
        <row r="1152">
          <cell r="C1152">
            <v>6476404</v>
          </cell>
        </row>
        <row r="1153">
          <cell r="C1153">
            <v>2235596</v>
          </cell>
        </row>
        <row r="1154">
          <cell r="C1154">
            <v>6476404</v>
          </cell>
        </row>
        <row r="1155">
          <cell r="C1155">
            <v>3099982.4</v>
          </cell>
        </row>
        <row r="1157">
          <cell r="C1157">
            <v>16604409.1</v>
          </cell>
        </row>
        <row r="1158">
          <cell r="C1158">
            <v>3170704.6</v>
          </cell>
        </row>
        <row r="1159">
          <cell r="C1159">
            <v>6738196.0999999996</v>
          </cell>
        </row>
        <row r="1161">
          <cell r="C1161">
            <v>13230574.600000001</v>
          </cell>
        </row>
        <row r="1163">
          <cell r="C1163">
            <v>7375667.7999999998</v>
          </cell>
        </row>
        <row r="1164">
          <cell r="C1164">
            <v>1609970.7999999998</v>
          </cell>
        </row>
        <row r="1166">
          <cell r="C1166">
            <v>16667360</v>
          </cell>
        </row>
        <row r="1167">
          <cell r="C1167">
            <v>7717168</v>
          </cell>
        </row>
        <row r="1169">
          <cell r="C1169">
            <v>259745271.19999993</v>
          </cell>
        </row>
        <row r="1170">
          <cell r="C1170">
            <v>5500000</v>
          </cell>
        </row>
        <row r="1171">
          <cell r="C1171">
            <v>57982129.5</v>
          </cell>
        </row>
        <row r="1172">
          <cell r="C1172">
            <v>57166200</v>
          </cell>
        </row>
        <row r="1173">
          <cell r="C1173">
            <v>9133505.6999999993</v>
          </cell>
        </row>
        <row r="1174">
          <cell r="C1174">
            <v>4820460.3999999994</v>
          </cell>
        </row>
        <row r="1175">
          <cell r="C1175">
            <v>4581314.2</v>
          </cell>
        </row>
        <row r="1176">
          <cell r="C1176">
            <v>5898453.2000000002</v>
          </cell>
        </row>
        <row r="1177">
          <cell r="C1177">
            <v>6452038.1000000006</v>
          </cell>
        </row>
        <row r="1178">
          <cell r="C1178">
            <v>10401581.6</v>
          </cell>
        </row>
        <row r="1179">
          <cell r="C1179">
            <v>7711347.9000000004</v>
          </cell>
        </row>
        <row r="1180">
          <cell r="C1180">
            <v>6361918</v>
          </cell>
        </row>
        <row r="1181">
          <cell r="C1181">
            <v>27177879.800000001</v>
          </cell>
        </row>
        <row r="1182">
          <cell r="C1182">
            <v>4318661.1999999993</v>
          </cell>
        </row>
        <row r="1183">
          <cell r="C1183">
            <v>20313078.600000001</v>
          </cell>
        </row>
        <row r="1184">
          <cell r="C1184">
            <v>11060991.700000001</v>
          </cell>
        </row>
        <row r="1185">
          <cell r="C1185">
            <v>8342818.4999999991</v>
          </cell>
        </row>
        <row r="1186">
          <cell r="C1186">
            <v>2797957.5999999996</v>
          </cell>
        </row>
        <row r="1187">
          <cell r="C1187">
            <v>3613571.1</v>
          </cell>
        </row>
        <row r="1189">
          <cell r="C1189">
            <v>24256925.800000001</v>
          </cell>
        </row>
        <row r="1190">
          <cell r="C1190">
            <v>10539593.199999999</v>
          </cell>
        </row>
        <row r="1191">
          <cell r="C1191">
            <v>10542970</v>
          </cell>
        </row>
        <row r="1193">
          <cell r="C1193">
            <v>21410585.5</v>
          </cell>
        </row>
        <row r="1194">
          <cell r="C1194">
            <v>5873198.0999999996</v>
          </cell>
        </row>
        <row r="1195">
          <cell r="C1195">
            <v>6655159</v>
          </cell>
        </row>
        <row r="1196">
          <cell r="C1196">
            <v>3918245</v>
          </cell>
        </row>
        <row r="1198">
          <cell r="C1198">
            <v>9109707.8000000007</v>
          </cell>
        </row>
        <row r="1199">
          <cell r="C1199">
            <v>6168500.2000000002</v>
          </cell>
        </row>
        <row r="1201">
          <cell r="C1201">
            <v>9952612.8000000007</v>
          </cell>
        </row>
        <row r="1202">
          <cell r="C1202">
            <v>4976306.4000000004</v>
          </cell>
        </row>
        <row r="1204">
          <cell r="C1204">
            <v>27952594.600000001</v>
          </cell>
        </row>
        <row r="1205">
          <cell r="C1205">
            <v>11577915.5</v>
          </cell>
        </row>
        <row r="1206">
          <cell r="C1206">
            <v>6728427.5</v>
          </cell>
        </row>
        <row r="1207">
          <cell r="C1207">
            <v>7757750</v>
          </cell>
        </row>
        <row r="1209">
          <cell r="C1209">
            <v>38471722.899999999</v>
          </cell>
        </row>
        <row r="1210">
          <cell r="C1210">
            <v>9582638.2599999998</v>
          </cell>
        </row>
        <row r="1211">
          <cell r="C1211">
            <v>9585053.1400000006</v>
          </cell>
        </row>
        <row r="1212">
          <cell r="C1212">
            <v>9675208.6600000001</v>
          </cell>
        </row>
        <row r="1214">
          <cell r="C1214">
            <v>178590034.23999998</v>
          </cell>
        </row>
        <row r="1215">
          <cell r="C1215">
            <v>2800000</v>
          </cell>
        </row>
        <row r="1216">
          <cell r="C1216">
            <v>11450000</v>
          </cell>
        </row>
        <row r="1217">
          <cell r="C1217">
            <v>2800000</v>
          </cell>
        </row>
        <row r="1218">
          <cell r="C1218">
            <v>2800000</v>
          </cell>
        </row>
        <row r="1219">
          <cell r="C1219">
            <v>5500000</v>
          </cell>
        </row>
        <row r="1220">
          <cell r="C1220">
            <v>5500000</v>
          </cell>
        </row>
        <row r="1221">
          <cell r="C1221">
            <v>5500000</v>
          </cell>
        </row>
        <row r="1222">
          <cell r="C1222">
            <v>5500000</v>
          </cell>
        </row>
        <row r="1223">
          <cell r="C1223">
            <v>25831949.5</v>
          </cell>
        </row>
        <row r="1224">
          <cell r="C1224">
            <v>25639624.5</v>
          </cell>
        </row>
        <row r="1225">
          <cell r="C1225">
            <v>12288043.800000001</v>
          </cell>
        </row>
        <row r="1226">
          <cell r="C1226">
            <v>5526654.4200000009</v>
          </cell>
        </row>
        <row r="1227">
          <cell r="C1227">
            <v>23564951.559999999</v>
          </cell>
        </row>
        <row r="1228">
          <cell r="C1228">
            <v>4306361.7600000007</v>
          </cell>
        </row>
        <row r="1229">
          <cell r="C1229">
            <v>1037469.6</v>
          </cell>
        </row>
        <row r="1230">
          <cell r="C1230">
            <v>2710910</v>
          </cell>
        </row>
        <row r="1231">
          <cell r="C1231">
            <v>3489041.4</v>
          </cell>
        </row>
        <row r="1233">
          <cell r="C1233">
            <v>6850872</v>
          </cell>
        </row>
        <row r="1234">
          <cell r="C1234">
            <v>5241674.92</v>
          </cell>
        </row>
        <row r="1235">
          <cell r="C1235">
            <v>2353126.4000000004</v>
          </cell>
        </row>
        <row r="1236">
          <cell r="C1236">
            <v>4664680.78</v>
          </cell>
        </row>
        <row r="1237">
          <cell r="C1237">
            <v>5199142.2</v>
          </cell>
        </row>
        <row r="1239">
          <cell r="C1239">
            <v>4674641.5999999996</v>
          </cell>
        </row>
        <row r="1240">
          <cell r="C1240">
            <v>2320002.4</v>
          </cell>
        </row>
        <row r="1242">
          <cell r="C1242">
            <v>6211545.7400000002</v>
          </cell>
        </row>
        <row r="1243">
          <cell r="C1243">
            <v>1121086.6000000001</v>
          </cell>
        </row>
        <row r="1245">
          <cell r="C1245">
            <v>5593448.2000000002</v>
          </cell>
        </row>
        <row r="1248">
          <cell r="C1248">
            <v>1842328.5</v>
          </cell>
        </row>
        <row r="1249">
          <cell r="C1249">
            <v>4071161.5999999996</v>
          </cell>
        </row>
        <row r="1251">
          <cell r="C1251">
            <v>18978037.199999999</v>
          </cell>
        </row>
        <row r="1252">
          <cell r="C1252">
            <v>6355814</v>
          </cell>
        </row>
        <row r="1253">
          <cell r="C1253">
            <v>6311835.2000000002</v>
          </cell>
        </row>
        <row r="1255">
          <cell r="C1255">
            <v>10506514</v>
          </cell>
        </row>
        <row r="1256">
          <cell r="C1256">
            <v>5253257</v>
          </cell>
        </row>
        <row r="1258">
          <cell r="C1258">
            <v>789163491.61000001</v>
          </cell>
        </row>
        <row r="1259">
          <cell r="C1259">
            <v>5086325</v>
          </cell>
        </row>
        <row r="1260">
          <cell r="C1260">
            <v>3822541.8</v>
          </cell>
        </row>
        <row r="1261">
          <cell r="C1261">
            <v>5332000</v>
          </cell>
        </row>
        <row r="1262">
          <cell r="C1262">
            <v>5401750</v>
          </cell>
        </row>
        <row r="1263">
          <cell r="C1263">
            <v>2818675</v>
          </cell>
        </row>
        <row r="1264">
          <cell r="C1264">
            <v>1898750</v>
          </cell>
        </row>
        <row r="1265">
          <cell r="C1265">
            <v>4402000</v>
          </cell>
        </row>
        <row r="1266">
          <cell r="C1266">
            <v>4439200</v>
          </cell>
        </row>
        <row r="1267">
          <cell r="C1267">
            <v>3026087.5</v>
          </cell>
        </row>
        <row r="1268">
          <cell r="C1268">
            <v>4324500</v>
          </cell>
        </row>
        <row r="1269">
          <cell r="C1269">
            <v>4207257.6000000006</v>
          </cell>
        </row>
        <row r="1270">
          <cell r="C1270">
            <v>7061018.3999999994</v>
          </cell>
        </row>
        <row r="1271">
          <cell r="C1271">
            <v>4708900</v>
          </cell>
        </row>
        <row r="1272">
          <cell r="C1272">
            <v>4696500</v>
          </cell>
        </row>
        <row r="1273">
          <cell r="C1273">
            <v>29092308</v>
          </cell>
        </row>
        <row r="1274">
          <cell r="C1274">
            <v>3082950</v>
          </cell>
        </row>
        <row r="1275">
          <cell r="C1275">
            <v>3828500</v>
          </cell>
        </row>
        <row r="1276">
          <cell r="C1276">
            <v>8913275</v>
          </cell>
        </row>
        <row r="1277">
          <cell r="C1277">
            <v>6003925</v>
          </cell>
        </row>
        <row r="1278">
          <cell r="C1278">
            <v>9300096</v>
          </cell>
        </row>
        <row r="1279">
          <cell r="C1279">
            <v>6840936</v>
          </cell>
        </row>
        <row r="1280">
          <cell r="C1280">
            <v>4560624</v>
          </cell>
        </row>
        <row r="1281">
          <cell r="C1281">
            <v>4560624</v>
          </cell>
        </row>
        <row r="1282">
          <cell r="C1282">
            <v>4560624</v>
          </cell>
        </row>
        <row r="1283">
          <cell r="C1283">
            <v>4453925</v>
          </cell>
        </row>
        <row r="1284">
          <cell r="C1284">
            <v>75760475</v>
          </cell>
        </row>
        <row r="1285">
          <cell r="C1285">
            <v>8621875</v>
          </cell>
        </row>
        <row r="1286">
          <cell r="C1286">
            <v>2424384</v>
          </cell>
        </row>
        <row r="1287">
          <cell r="C1287">
            <v>7440000</v>
          </cell>
        </row>
        <row r="1288">
          <cell r="C1288">
            <v>6511550</v>
          </cell>
        </row>
        <row r="1289">
          <cell r="C1289">
            <v>3117420</v>
          </cell>
        </row>
        <row r="1290">
          <cell r="C1290">
            <v>7153250</v>
          </cell>
        </row>
        <row r="1291">
          <cell r="C1291">
            <v>2198836.8000000003</v>
          </cell>
        </row>
        <row r="1292">
          <cell r="C1292">
            <v>2218708.8000000003</v>
          </cell>
        </row>
        <row r="1293">
          <cell r="C1293">
            <v>4305765.6000000006</v>
          </cell>
        </row>
        <row r="1294">
          <cell r="C1294">
            <v>9203125</v>
          </cell>
        </row>
        <row r="1295">
          <cell r="C1295">
            <v>3461925</v>
          </cell>
        </row>
        <row r="1296">
          <cell r="C1296">
            <v>4316695.2</v>
          </cell>
        </row>
        <row r="1297">
          <cell r="C1297">
            <v>2200327.1999999997</v>
          </cell>
        </row>
        <row r="1298">
          <cell r="C1298">
            <v>3412519.1999999997</v>
          </cell>
        </row>
        <row r="1299">
          <cell r="C1299">
            <v>4453925</v>
          </cell>
        </row>
        <row r="1300">
          <cell r="C1300">
            <v>3720000</v>
          </cell>
        </row>
        <row r="1301">
          <cell r="C1301">
            <v>3720000</v>
          </cell>
        </row>
        <row r="1302">
          <cell r="C1302">
            <v>3937000</v>
          </cell>
        </row>
        <row r="1303">
          <cell r="C1303">
            <v>18118955</v>
          </cell>
        </row>
        <row r="1304">
          <cell r="C1304">
            <v>11191000</v>
          </cell>
        </row>
        <row r="1305">
          <cell r="C1305">
            <v>2131250</v>
          </cell>
        </row>
        <row r="1306">
          <cell r="C1306">
            <v>4419825</v>
          </cell>
        </row>
        <row r="1307">
          <cell r="C1307">
            <v>4461675</v>
          </cell>
        </row>
        <row r="1308">
          <cell r="C1308">
            <v>7680250</v>
          </cell>
        </row>
        <row r="1309">
          <cell r="C1309">
            <v>6675152.5</v>
          </cell>
        </row>
        <row r="1310">
          <cell r="C1310">
            <v>1891000</v>
          </cell>
        </row>
        <row r="1311">
          <cell r="C1311">
            <v>3745872</v>
          </cell>
        </row>
        <row r="1312">
          <cell r="C1312">
            <v>4704696</v>
          </cell>
        </row>
        <row r="1313">
          <cell r="C1313">
            <v>3810456</v>
          </cell>
        </row>
        <row r="1314">
          <cell r="C1314">
            <v>2434320</v>
          </cell>
        </row>
        <row r="1315">
          <cell r="C1315">
            <v>4734504</v>
          </cell>
        </row>
        <row r="1316">
          <cell r="C1316">
            <v>4739472</v>
          </cell>
        </row>
        <row r="1317">
          <cell r="C1317">
            <v>4704696</v>
          </cell>
        </row>
        <row r="1318">
          <cell r="C1318">
            <v>3941114.4</v>
          </cell>
        </row>
        <row r="1319">
          <cell r="C1319">
            <v>8779975</v>
          </cell>
        </row>
        <row r="1320">
          <cell r="C1320">
            <v>3858435.5999999996</v>
          </cell>
        </row>
        <row r="1321">
          <cell r="C1321">
            <v>13331214.250000002</v>
          </cell>
        </row>
        <row r="1322">
          <cell r="C1322">
            <v>4660442.2</v>
          </cell>
        </row>
        <row r="1323">
          <cell r="C1323">
            <v>913265.2</v>
          </cell>
        </row>
        <row r="1324">
          <cell r="C1324">
            <v>4249627.2</v>
          </cell>
        </row>
        <row r="1325">
          <cell r="C1325">
            <v>7223000</v>
          </cell>
        </row>
        <row r="1326">
          <cell r="C1326">
            <v>4696500</v>
          </cell>
        </row>
        <row r="1327">
          <cell r="C1327">
            <v>8385500</v>
          </cell>
        </row>
        <row r="1328">
          <cell r="C1328">
            <v>6648725</v>
          </cell>
        </row>
        <row r="1329">
          <cell r="C1329">
            <v>6792875</v>
          </cell>
        </row>
        <row r="1330">
          <cell r="C1330">
            <v>8432000</v>
          </cell>
        </row>
        <row r="1331">
          <cell r="C1331">
            <v>3100032</v>
          </cell>
        </row>
        <row r="1332">
          <cell r="C1332">
            <v>3422952</v>
          </cell>
        </row>
        <row r="1333">
          <cell r="C1333">
            <v>15566066.949999999</v>
          </cell>
        </row>
        <row r="1334">
          <cell r="C1334">
            <v>15472954.25</v>
          </cell>
        </row>
        <row r="1335">
          <cell r="C1335">
            <v>18672499.130000003</v>
          </cell>
        </row>
        <row r="1336">
          <cell r="C1336">
            <v>41521171.5</v>
          </cell>
        </row>
        <row r="1337">
          <cell r="C1337">
            <v>2185920</v>
          </cell>
        </row>
        <row r="1338">
          <cell r="C1338">
            <v>4769280</v>
          </cell>
        </row>
        <row r="1339">
          <cell r="C1339">
            <v>4769280</v>
          </cell>
        </row>
        <row r="1340">
          <cell r="C1340">
            <v>5347500</v>
          </cell>
        </row>
        <row r="1341">
          <cell r="C1341">
            <v>5407668</v>
          </cell>
        </row>
        <row r="1342">
          <cell r="C1342">
            <v>4250620.8</v>
          </cell>
        </row>
        <row r="1343">
          <cell r="C1343">
            <v>22699796.75</v>
          </cell>
        </row>
        <row r="1344">
          <cell r="C1344">
            <v>3359625</v>
          </cell>
        </row>
        <row r="1345">
          <cell r="C1345">
            <v>4448500</v>
          </cell>
        </row>
        <row r="1346">
          <cell r="C1346">
            <v>3952500</v>
          </cell>
        </row>
        <row r="1347">
          <cell r="C1347">
            <v>3836250</v>
          </cell>
        </row>
        <row r="1348">
          <cell r="C1348">
            <v>3696192</v>
          </cell>
        </row>
        <row r="1349">
          <cell r="C1349">
            <v>6631675</v>
          </cell>
        </row>
        <row r="1350">
          <cell r="C1350">
            <v>66112813.200000003</v>
          </cell>
        </row>
        <row r="1351">
          <cell r="C1351">
            <v>6743275</v>
          </cell>
        </row>
        <row r="1352">
          <cell r="C1352">
            <v>4967750</v>
          </cell>
        </row>
        <row r="1353">
          <cell r="C1353">
            <v>2250600</v>
          </cell>
        </row>
        <row r="1354">
          <cell r="C1354">
            <v>4307752.8</v>
          </cell>
        </row>
        <row r="1355">
          <cell r="C1355">
            <v>5125850</v>
          </cell>
        </row>
        <row r="1356">
          <cell r="C1356">
            <v>4499020.8</v>
          </cell>
        </row>
        <row r="1357">
          <cell r="C1357">
            <v>4448347.2</v>
          </cell>
        </row>
        <row r="1358">
          <cell r="C1358">
            <v>26719774.979999997</v>
          </cell>
        </row>
        <row r="1359">
          <cell r="C1359">
            <v>4279932</v>
          </cell>
        </row>
        <row r="1360">
          <cell r="C1360">
            <v>4485607.2</v>
          </cell>
        </row>
        <row r="1361">
          <cell r="C1361">
            <v>3118413.6</v>
          </cell>
        </row>
        <row r="1363">
          <cell r="C1363">
            <v>18998674</v>
          </cell>
        </row>
        <row r="1364">
          <cell r="C1364">
            <v>4738539.8</v>
          </cell>
        </row>
        <row r="1365">
          <cell r="C1365">
            <v>4748505.8</v>
          </cell>
        </row>
        <row r="1366">
          <cell r="C1366">
            <v>4764285.3</v>
          </cell>
        </row>
        <row r="1368">
          <cell r="C1368">
            <v>5527081.0999999996</v>
          </cell>
        </row>
        <row r="1370">
          <cell r="C1370">
            <v>8808440</v>
          </cell>
        </row>
        <row r="1371">
          <cell r="C1371">
            <v>1761844.9999999998</v>
          </cell>
        </row>
        <row r="1372">
          <cell r="C1372">
            <v>1779900</v>
          </cell>
        </row>
        <row r="1373">
          <cell r="C1373">
            <v>1758705.0000000002</v>
          </cell>
        </row>
        <row r="1374">
          <cell r="C1374">
            <v>1758705.0000000002</v>
          </cell>
        </row>
        <row r="1376">
          <cell r="C1376">
            <v>17928700</v>
          </cell>
        </row>
        <row r="1377">
          <cell r="C1377">
            <v>3940900</v>
          </cell>
        </row>
        <row r="1378">
          <cell r="C1378">
            <v>1612577.5000000002</v>
          </cell>
        </row>
        <row r="1379">
          <cell r="C1379">
            <v>2027057.4999999998</v>
          </cell>
        </row>
        <row r="1380">
          <cell r="C1380">
            <v>5174082.5</v>
          </cell>
        </row>
        <row r="1382">
          <cell r="C1382">
            <v>5425000</v>
          </cell>
        </row>
        <row r="1383">
          <cell r="C1383">
            <v>2712500</v>
          </cell>
        </row>
        <row r="1385">
          <cell r="C1385">
            <v>14930825.690000001</v>
          </cell>
        </row>
        <row r="1386">
          <cell r="C1386">
            <v>3015252.85</v>
          </cell>
        </row>
        <row r="1387">
          <cell r="C1387">
            <v>3520646.44</v>
          </cell>
        </row>
        <row r="1389">
          <cell r="C1389">
            <v>36622713.950000003</v>
          </cell>
        </row>
        <row r="1390">
          <cell r="C1390">
            <v>6848691.25</v>
          </cell>
        </row>
        <row r="1391">
          <cell r="C1391">
            <v>6819057.5</v>
          </cell>
        </row>
        <row r="1392">
          <cell r="C1392">
            <v>6867250</v>
          </cell>
        </row>
        <row r="1393">
          <cell r="C1393">
            <v>8043072.6000000006</v>
          </cell>
        </row>
        <row r="1395">
          <cell r="C1395">
            <v>42429765.5</v>
          </cell>
        </row>
        <row r="1396">
          <cell r="C1396">
            <v>5375324</v>
          </cell>
        </row>
        <row r="1397">
          <cell r="C1397">
            <v>8006818.5</v>
          </cell>
        </row>
        <row r="1398">
          <cell r="C1398">
            <v>4868768</v>
          </cell>
        </row>
        <row r="1399">
          <cell r="C1399">
            <v>7949270</v>
          </cell>
        </row>
        <row r="1400">
          <cell r="C1400">
            <v>8147325.25</v>
          </cell>
        </row>
        <row r="1402">
          <cell r="C1402">
            <v>3698636.04</v>
          </cell>
        </row>
        <row r="1404">
          <cell r="C1404">
            <v>41311448.189999998</v>
          </cell>
        </row>
        <row r="1405">
          <cell r="C1405">
            <v>4313464.0999999996</v>
          </cell>
        </row>
        <row r="1406">
          <cell r="C1406">
            <v>4284895.0999999996</v>
          </cell>
        </row>
        <row r="1407">
          <cell r="C1407">
            <v>4314416.4000000004</v>
          </cell>
        </row>
        <row r="1408">
          <cell r="C1408">
            <v>4385838.9000000004</v>
          </cell>
        </row>
        <row r="1409">
          <cell r="C1409">
            <v>5840001</v>
          </cell>
        </row>
        <row r="1410">
          <cell r="C1410">
            <v>5935150.5999999996</v>
          </cell>
        </row>
        <row r="1411">
          <cell r="C1411">
            <v>2092700.5</v>
          </cell>
        </row>
        <row r="1412">
          <cell r="C1412">
            <v>4377268.1999999993</v>
          </cell>
        </row>
        <row r="1414">
          <cell r="C1414">
            <v>3292598.5</v>
          </cell>
        </row>
        <row r="1416">
          <cell r="C1416">
            <v>5413845.5</v>
          </cell>
        </row>
        <row r="1417">
          <cell r="C1417">
            <v>2605088.5</v>
          </cell>
        </row>
        <row r="1419">
          <cell r="C1419">
            <v>12974483.358000001</v>
          </cell>
        </row>
        <row r="1420">
          <cell r="C1420">
            <v>6487241.6790000005</v>
          </cell>
        </row>
        <row r="1422">
          <cell r="C1422">
            <v>592550</v>
          </cell>
        </row>
        <row r="1424">
          <cell r="C1424">
            <v>9610000</v>
          </cell>
        </row>
        <row r="1425">
          <cell r="C1425">
            <v>4805000</v>
          </cell>
        </row>
        <row r="1427">
          <cell r="C1427">
            <v>2608200</v>
          </cell>
        </row>
        <row r="1429">
          <cell r="C1429">
            <v>9304912.8000000007</v>
          </cell>
        </row>
        <row r="1431">
          <cell r="C1431">
            <v>192391727.99999997</v>
          </cell>
        </row>
        <row r="1432">
          <cell r="C1432">
            <v>38962122.5</v>
          </cell>
        </row>
        <row r="1433">
          <cell r="C1433">
            <v>7788600</v>
          </cell>
        </row>
        <row r="1434">
          <cell r="C1434">
            <v>28663325</v>
          </cell>
        </row>
        <row r="1435">
          <cell r="C1435">
            <v>16419142.5</v>
          </cell>
        </row>
        <row r="1436">
          <cell r="C1436">
            <v>12782662.5</v>
          </cell>
        </row>
        <row r="1437">
          <cell r="C1437">
            <v>6356550</v>
          </cell>
        </row>
        <row r="1438">
          <cell r="C1438">
            <v>6356550</v>
          </cell>
        </row>
        <row r="1439">
          <cell r="C1439">
            <v>3875000</v>
          </cell>
        </row>
        <row r="1440">
          <cell r="C1440">
            <v>3875000</v>
          </cell>
        </row>
        <row r="1441">
          <cell r="C1441">
            <v>12439295.199999999</v>
          </cell>
        </row>
        <row r="1442">
          <cell r="C1442">
            <v>15469936.600000001</v>
          </cell>
        </row>
        <row r="1443">
          <cell r="C1443">
            <v>7248250</v>
          </cell>
        </row>
        <row r="1444">
          <cell r="C1444">
            <v>16399072.5</v>
          </cell>
        </row>
        <row r="1445">
          <cell r="C1445">
            <v>7452000</v>
          </cell>
        </row>
        <row r="1447">
          <cell r="C1447">
            <v>5022000</v>
          </cell>
        </row>
        <row r="1449">
          <cell r="C1449">
            <v>5941813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"/>
    </sheetNames>
    <sheetDataSet>
      <sheetData sheetId="0">
        <row r="41">
          <cell r="H41">
            <v>428.8</v>
          </cell>
        </row>
        <row r="42">
          <cell r="H42">
            <v>344.12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"/>
    </sheetNames>
    <sheetDataSet>
      <sheetData sheetId="0">
        <row r="61">
          <cell r="H61">
            <v>4206.59</v>
          </cell>
        </row>
        <row r="82">
          <cell r="H82">
            <v>395</v>
          </cell>
        </row>
        <row r="276">
          <cell r="H276">
            <v>1929.4</v>
          </cell>
        </row>
        <row r="439">
          <cell r="H439">
            <v>952.7</v>
          </cell>
        </row>
        <row r="528">
          <cell r="H528">
            <v>547.97</v>
          </cell>
        </row>
        <row r="550">
          <cell r="H550">
            <v>914.63</v>
          </cell>
        </row>
        <row r="637">
          <cell r="H637">
            <v>1796.3</v>
          </cell>
        </row>
        <row r="643">
          <cell r="H643">
            <v>1328.1</v>
          </cell>
        </row>
        <row r="711">
          <cell r="H711">
            <v>993.6</v>
          </cell>
        </row>
        <row r="729">
          <cell r="H729">
            <v>283.14999999999998</v>
          </cell>
        </row>
        <row r="731">
          <cell r="H731">
            <v>1750.6</v>
          </cell>
        </row>
        <row r="741">
          <cell r="H741">
            <v>272.27</v>
          </cell>
        </row>
        <row r="742">
          <cell r="H742">
            <v>272.27</v>
          </cell>
        </row>
        <row r="752">
          <cell r="H752">
            <v>1843.5</v>
          </cell>
        </row>
        <row r="779">
          <cell r="H779">
            <v>281.91000000000003</v>
          </cell>
        </row>
        <row r="802">
          <cell r="H802">
            <v>546.1</v>
          </cell>
        </row>
        <row r="816">
          <cell r="H816">
            <v>634.9</v>
          </cell>
        </row>
        <row r="838">
          <cell r="H838">
            <v>4841.7</v>
          </cell>
        </row>
        <row r="840">
          <cell r="H840">
            <v>3361.2</v>
          </cell>
        </row>
        <row r="849">
          <cell r="H849">
            <v>637.29999999999995</v>
          </cell>
        </row>
        <row r="962">
          <cell r="H962">
            <v>225.3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"/>
    </sheetNames>
    <sheetDataSet>
      <sheetData sheetId="0">
        <row r="134">
          <cell r="H134">
            <v>562.1</v>
          </cell>
        </row>
        <row r="478">
          <cell r="H478">
            <v>1216.0999999999999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GY1431"/>
  <sheetViews>
    <sheetView tabSelected="1" view="pageBreakPreview" zoomScale="80" zoomScaleNormal="80" zoomScaleSheetLayoutView="80" zoomScalePageLayoutView="70" workbookViewId="0">
      <selection activeCell="N2" sqref="N2"/>
    </sheetView>
  </sheetViews>
  <sheetFormatPr defaultColWidth="8.85546875" defaultRowHeight="15.75" x14ac:dyDescent="0.25"/>
  <cols>
    <col min="1" max="1" width="6" style="27" customWidth="1"/>
    <col min="2" max="2" width="53.42578125" style="41" customWidth="1"/>
    <col min="3" max="3" width="10.28515625" style="1" customWidth="1"/>
    <col min="4" max="4" width="6.7109375" style="1" customWidth="1"/>
    <col min="5" max="5" width="16.140625" style="1" customWidth="1"/>
    <col min="6" max="7" width="6.7109375" style="3" customWidth="1"/>
    <col min="8" max="8" width="15.28515625" style="7" customWidth="1"/>
    <col min="9" max="9" width="13.7109375" style="7" customWidth="1"/>
    <col min="10" max="10" width="14.5703125" style="7" customWidth="1"/>
    <col min="11" max="11" width="20.140625" style="6" customWidth="1"/>
    <col min="12" max="12" width="8.28515625" style="8" customWidth="1"/>
    <col min="13" max="13" width="11.28515625" style="8" customWidth="1"/>
    <col min="14" max="14" width="8.28515625" style="8" customWidth="1"/>
    <col min="15" max="15" width="20.7109375" style="6" customWidth="1"/>
    <col min="16" max="16" width="14.85546875" style="11" customWidth="1"/>
    <col min="17" max="17" width="12.28515625" style="11" customWidth="1"/>
    <col min="18" max="18" width="12.28515625" style="27" customWidth="1"/>
    <col min="19" max="19" width="17.28515625" style="14" customWidth="1"/>
    <col min="20" max="20" width="18.140625" style="14" customWidth="1"/>
    <col min="21" max="21" width="17.7109375" style="14" customWidth="1"/>
    <col min="22" max="22" width="17.28515625" style="2" bestFit="1" customWidth="1"/>
    <col min="23" max="23" width="15.42578125" style="2" bestFit="1" customWidth="1"/>
    <col min="24" max="16384" width="8.85546875" style="2"/>
  </cols>
  <sheetData>
    <row r="1" spans="1:22" ht="40.15" customHeight="1" x14ac:dyDescent="0.25">
      <c r="O1" s="243" t="s">
        <v>2629</v>
      </c>
      <c r="P1" s="243"/>
      <c r="Q1" s="243"/>
      <c r="R1" s="243"/>
    </row>
    <row r="2" spans="1:22" ht="67.150000000000006" customHeight="1" x14ac:dyDescent="0.25">
      <c r="O2" s="243"/>
      <c r="P2" s="243"/>
      <c r="Q2" s="243"/>
      <c r="R2" s="243"/>
    </row>
    <row r="3" spans="1:22" ht="33.75" customHeight="1" x14ac:dyDescent="0.25">
      <c r="A3" s="244" t="s">
        <v>2038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</row>
    <row r="4" spans="1:22" ht="8.4499999999999993" customHeight="1" x14ac:dyDescent="0.3">
      <c r="A4" s="13"/>
      <c r="B4" s="52"/>
      <c r="C4" s="52"/>
      <c r="D4" s="52"/>
      <c r="E4" s="52"/>
      <c r="F4" s="4"/>
      <c r="G4" s="4"/>
      <c r="H4" s="9"/>
      <c r="I4" s="9"/>
      <c r="J4" s="9"/>
      <c r="K4" s="9"/>
      <c r="L4" s="9"/>
      <c r="M4" s="9"/>
      <c r="N4" s="9"/>
      <c r="O4" s="9"/>
      <c r="P4" s="9"/>
      <c r="Q4" s="9"/>
      <c r="R4" s="83"/>
    </row>
    <row r="5" spans="1:22" ht="40.15" customHeight="1" x14ac:dyDescent="0.25">
      <c r="A5" s="244" t="s">
        <v>0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</row>
    <row r="6" spans="1:22" ht="9" customHeight="1" x14ac:dyDescent="0.3">
      <c r="A6" s="13"/>
      <c r="B6" s="181"/>
      <c r="C6" s="181"/>
      <c r="D6" s="181"/>
      <c r="E6" s="181"/>
      <c r="F6" s="5"/>
      <c r="G6" s="5"/>
      <c r="H6" s="10"/>
      <c r="I6" s="10"/>
      <c r="J6" s="10"/>
      <c r="K6" s="10"/>
      <c r="L6" s="10"/>
      <c r="M6" s="10"/>
      <c r="N6" s="10"/>
      <c r="O6" s="10"/>
      <c r="P6" s="10"/>
      <c r="Q6" s="10"/>
      <c r="R6" s="13"/>
    </row>
    <row r="7" spans="1:22" ht="33" customHeight="1" x14ac:dyDescent="0.25">
      <c r="A7" s="245" t="s">
        <v>10</v>
      </c>
      <c r="B7" s="246" t="s">
        <v>31</v>
      </c>
      <c r="C7" s="247" t="s">
        <v>11</v>
      </c>
      <c r="D7" s="247"/>
      <c r="E7" s="237" t="s">
        <v>12</v>
      </c>
      <c r="F7" s="252" t="s">
        <v>13</v>
      </c>
      <c r="G7" s="252" t="s">
        <v>14</v>
      </c>
      <c r="H7" s="238" t="s">
        <v>23</v>
      </c>
      <c r="I7" s="249" t="s">
        <v>25</v>
      </c>
      <c r="J7" s="249"/>
      <c r="K7" s="250" t="s">
        <v>15</v>
      </c>
      <c r="L7" s="250"/>
      <c r="M7" s="250"/>
      <c r="N7" s="250"/>
      <c r="O7" s="250"/>
      <c r="P7" s="251" t="s">
        <v>29</v>
      </c>
      <c r="Q7" s="251" t="s">
        <v>28</v>
      </c>
      <c r="R7" s="265" t="s">
        <v>16</v>
      </c>
    </row>
    <row r="8" spans="1:22" ht="15" customHeight="1" x14ac:dyDescent="0.25">
      <c r="A8" s="245"/>
      <c r="B8" s="246"/>
      <c r="C8" s="237" t="s">
        <v>17</v>
      </c>
      <c r="D8" s="237" t="s">
        <v>27</v>
      </c>
      <c r="E8" s="237"/>
      <c r="F8" s="252"/>
      <c r="G8" s="252"/>
      <c r="H8" s="238"/>
      <c r="I8" s="238" t="s">
        <v>8</v>
      </c>
      <c r="J8" s="238" t="s">
        <v>9</v>
      </c>
      <c r="K8" s="266" t="s">
        <v>24</v>
      </c>
      <c r="L8" s="250" t="s">
        <v>26</v>
      </c>
      <c r="M8" s="250"/>
      <c r="N8" s="250"/>
      <c r="O8" s="250"/>
      <c r="P8" s="251"/>
      <c r="Q8" s="251"/>
      <c r="R8" s="265"/>
    </row>
    <row r="9" spans="1:22" ht="201" customHeight="1" x14ac:dyDescent="0.25">
      <c r="A9" s="245"/>
      <c r="B9" s="246"/>
      <c r="C9" s="237"/>
      <c r="D9" s="237"/>
      <c r="E9" s="237"/>
      <c r="F9" s="252"/>
      <c r="G9" s="252"/>
      <c r="H9" s="238"/>
      <c r="I9" s="238"/>
      <c r="J9" s="238"/>
      <c r="K9" s="266"/>
      <c r="L9" s="28" t="s">
        <v>1</v>
      </c>
      <c r="M9" s="28" t="s">
        <v>2</v>
      </c>
      <c r="N9" s="28" t="s">
        <v>7</v>
      </c>
      <c r="O9" s="28" t="s">
        <v>18</v>
      </c>
      <c r="P9" s="251"/>
      <c r="Q9" s="251"/>
      <c r="R9" s="265"/>
    </row>
    <row r="10" spans="1:22" s="1" customFormat="1" ht="23.25" customHeight="1" x14ac:dyDescent="0.25">
      <c r="A10" s="245"/>
      <c r="B10" s="246"/>
      <c r="C10" s="237"/>
      <c r="D10" s="237"/>
      <c r="E10" s="237"/>
      <c r="F10" s="252"/>
      <c r="G10" s="252"/>
      <c r="H10" s="183" t="s">
        <v>32</v>
      </c>
      <c r="I10" s="183" t="s">
        <v>32</v>
      </c>
      <c r="J10" s="183" t="s">
        <v>32</v>
      </c>
      <c r="K10" s="29" t="s">
        <v>19</v>
      </c>
      <c r="L10" s="184" t="s">
        <v>19</v>
      </c>
      <c r="M10" s="184" t="s">
        <v>19</v>
      </c>
      <c r="N10" s="184" t="s">
        <v>19</v>
      </c>
      <c r="O10" s="29" t="s">
        <v>19</v>
      </c>
      <c r="P10" s="30" t="s">
        <v>33</v>
      </c>
      <c r="Q10" s="30" t="s">
        <v>33</v>
      </c>
      <c r="R10" s="265"/>
      <c r="S10" s="52"/>
      <c r="T10" s="52"/>
      <c r="U10" s="52"/>
    </row>
    <row r="11" spans="1:22" s="1" customFormat="1" ht="21" customHeight="1" x14ac:dyDescent="0.25">
      <c r="A11" s="69">
        <v>1</v>
      </c>
      <c r="B11" s="72">
        <v>2</v>
      </c>
      <c r="C11" s="72">
        <v>3</v>
      </c>
      <c r="D11" s="72">
        <v>4</v>
      </c>
      <c r="E11" s="72">
        <v>5</v>
      </c>
      <c r="F11" s="71">
        <v>6</v>
      </c>
      <c r="G11" s="71">
        <v>7</v>
      </c>
      <c r="H11" s="31">
        <v>8</v>
      </c>
      <c r="I11" s="31">
        <v>9</v>
      </c>
      <c r="J11" s="31">
        <v>10</v>
      </c>
      <c r="K11" s="32">
        <v>11</v>
      </c>
      <c r="L11" s="31">
        <v>12</v>
      </c>
      <c r="M11" s="31">
        <v>13</v>
      </c>
      <c r="N11" s="31">
        <v>14</v>
      </c>
      <c r="O11" s="32">
        <v>15</v>
      </c>
      <c r="P11" s="31">
        <v>16</v>
      </c>
      <c r="Q11" s="31">
        <v>17</v>
      </c>
      <c r="R11" s="69">
        <v>18</v>
      </c>
      <c r="S11" s="52"/>
      <c r="T11" s="52"/>
      <c r="U11" s="52"/>
    </row>
    <row r="12" spans="1:22" ht="40.15" customHeight="1" x14ac:dyDescent="0.25">
      <c r="A12" s="248" t="s">
        <v>30</v>
      </c>
      <c r="B12" s="248"/>
      <c r="C12" s="38" t="s">
        <v>21</v>
      </c>
      <c r="D12" s="38" t="s">
        <v>21</v>
      </c>
      <c r="E12" s="38" t="s">
        <v>21</v>
      </c>
      <c r="F12" s="33" t="s">
        <v>21</v>
      </c>
      <c r="G12" s="33" t="s">
        <v>21</v>
      </c>
      <c r="H12" s="39">
        <f>H14+H29+H94+H109+H115+H122+H129+H135+H150+H156+H191+H200+H213+H222+H227+H246+H249+H254+H264+H297+H304+H308+H319+H325+H331+H352+H356+H360+H363+H369+H373+H381+H391+H399+H409+H415+H418+H437+H453+H464+H469+H477+H486+H556+H561+H571+H587+H590+H593+H597+H603+H626+H631+H637+H642+H652+H723+H731+H735+H743+H748+H755+H761+H768+H772+H776+H1151+H1157+H1167+H1177+H1180+H1193+H1199+H1206+H1211+H1214+H1219+H1225+H1231+H1238+H1247+H1264+H1272+H1299+H1302+H1305+H1315+H1319+H1323+H1332+H1337+H1342+H1346+H1352+H1357+H1360+H1363+H1366+H1369+H1417+H1422+H1427</f>
        <v>1928786.61</v>
      </c>
      <c r="I12" s="39">
        <f>I14+I29+I94+I109+I115+I122+I129+I135+I150+I156+I191+I200+I213+I222+I227+I246+I249+I254+I264+I297+I304+I308+I319+I325+I331+I352+I356+I360+I363+I369+I373+I381+I391+I399+I409+I415+I418+I437+I453+I464+I469+I477+I486+I556+I561+I571+I587+I590+I593+I597+I603+I626+I631+I637+I642+I652+I723+I731+I735+I743+I748+I755+I761+I768+I772+I776+I1151+I1157+I1167+I1177+I1180+I1193+I1199+I1206+I1211+I1214+I1219+I1225+I1231+I1238+I1247+I1264+I1272+I1299+I1302+I1305+I1315+I1319+I1323+I1332+I1337+I1342+I1346+I1352+I1357+I1360+I1363+I1366+I1369+I1417+I1422+I1427</f>
        <v>162228.48000000004</v>
      </c>
      <c r="J12" s="39">
        <f>J14+J29+J94+J109+J115+J122+J129+J135+J150+J156+J191+J200+J213+J222+J227+J246+J249+J254+J264+J297+J304+J308+J319+J325+J331+J352+J356+J360+J363+J369+J373+J381+J391+J399+J409+J415+J418+J437+J453+J464+J469+J477+J486+J556+J561+J571+J587+J590+J593+J597+J603+J626+J631+J637+J642+J652+J723+J731+J735+J743+J748+J755+J761+J768+J772+J776+J1151+J1157+J1167+J1177+J1180+J1193+J1199+J1206+J1211+J1214+J1219+J1225+J1231+J1238+J1247+J1264+J1272+J1299+J1302+J1305+J1315+J1319+J1323+J1332+J1337+J1342+J1346+J1352+J1357+J1360+J1363+J1366+J1369+J1417+J1422+J1427</f>
        <v>1495819.8800000004</v>
      </c>
      <c r="K12" s="39">
        <v>9205285451.6100006</v>
      </c>
      <c r="L12" s="39">
        <f>L14+L29+L94+L109+L115+L122+L129+L135+L150+L156+L191+L200+L213+L222+L227+L246+L249+L254+L264+L297+L304+L308+L319+L325+L331+L352+L356+L360+L363+L369+L373+L381+L391+L399+L409+L415+L418+L437+L453+L464+L469+L477+L486+L556+L561+L571+L587+L590+L593+L597+L603+L626+L631+L637+L642+L652+L723+L731+L735+L743+L748+L755+L761+L768+L772+L776+L1151+L1157+L1167+L1177+L1180+L1193+L1199+L1206+L1211+L1214+L1219+L1225+L1231+L1238+L1247+L1264+L1272+L1299+L1302+L1305+L1315+L1319+L1323+L1332+L1337+L1342+L1346+L1352+L1357+L1360+L1363+L1366+L1369+L1417+L1422+L1427</f>
        <v>0</v>
      </c>
      <c r="M12" s="39">
        <f>M14+M29+M94+M109+M115+M122+M129+M135+M150+M156+M191+M200+M213+M222+M227+M246+M249+M254+M264+M297+M304+M308+M319+M325+M331+M352+M356+M360+M363+M369+M373+M381+M391+M399+M409+M415+M418+M437+M453+M464+M469+M477+M486+M556+M561+M571+M587+M590+M593+M597+M603+M626+M631+M637+M642+M652+M723+M731+M735+M743+M748+M755+M761+M768+M772+M776+M1151+M1157+M1167+M1177+M1180+M1193+M1199+M1206+M1211+M1214+M1219+M1225+M1231+M1238+M1247+M1264+M1272+M1299+M1302+M1305+M1315+M1319+M1323+M1332+M1337+M1342+M1346+M1352+M1357+M1360+M1363+M1366+M1369+M1417+M1422+M1427</f>
        <v>0</v>
      </c>
      <c r="N12" s="39">
        <f>N14+N29+N94+N109+N115+N122+N129+N135+N150+N156+N191+N200+N213+N222+N227+N246+N249+N254+N264+N297+N304+N308+N319+N325+N331+N352+N356+N360+N363+N369+N373+N381+N391+N399+N409+N415+N418+N437+N453+N464+N469+N477+N486+N556+N561+N571+N587+N590+N593+N597+N603+N626+N631+N637+N642+N652+N723+N731+N735+N743+N748+N755+N761+N768+N772+N776+N1151+N1157+N1167+N1177+N1180+N1193+N1199+N1206+N1211+N1214+N1219+N1225+N1231+N1238+N1247+N1264+N1272+N1299+N1302+N1305+N1315+N1319+N1323+N1332+N1337+N1342+N1346+N1352+N1357+N1360+N1363+N1366+N1369+N1417+N1422+N1427</f>
        <v>0</v>
      </c>
      <c r="O12" s="39">
        <v>9205285451.6100006</v>
      </c>
      <c r="P12" s="34">
        <f>K12/H12</f>
        <v>4772.5784718144641</v>
      </c>
      <c r="Q12" s="40" t="s">
        <v>21</v>
      </c>
      <c r="R12" s="35" t="s">
        <v>21</v>
      </c>
    </row>
    <row r="13" spans="1:22" ht="34.9" customHeight="1" x14ac:dyDescent="0.25">
      <c r="A13" s="214" t="s">
        <v>86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18" t="e">
        <f>#REF!+R94+S129+#REF!+#REF!+#REF!+S226+S248+#REF!+#REF!+S330+#REF!+S355+#REF!+#REF!+S382+S402+#REF!+S417+S479+S542+S549+S591+#REF!+S721+#REF!+#REF!+#REF!+#REF!+#REF!+S1183+#REF!+S1244+#REF!+#REF!+#REF!+#REF!+#REF!+#REF!+#REF!+S1352</f>
        <v>#REF!</v>
      </c>
    </row>
    <row r="14" spans="1:22" ht="34.9" customHeight="1" x14ac:dyDescent="0.25">
      <c r="A14" s="215" t="s">
        <v>87</v>
      </c>
      <c r="B14" s="215"/>
      <c r="C14" s="38" t="s">
        <v>21</v>
      </c>
      <c r="D14" s="38" t="s">
        <v>21</v>
      </c>
      <c r="E14" s="38" t="s">
        <v>21</v>
      </c>
      <c r="F14" s="33" t="s">
        <v>21</v>
      </c>
      <c r="G14" s="33" t="s">
        <v>21</v>
      </c>
      <c r="H14" s="94">
        <f>SUM(H15:H26)</f>
        <v>7342.94</v>
      </c>
      <c r="I14" s="94">
        <f t="shared" ref="I14:O14" si="0">SUM(I15:I26)</f>
        <v>3105.6800000000003</v>
      </c>
      <c r="J14" s="94">
        <f t="shared" si="0"/>
        <v>2829.62</v>
      </c>
      <c r="K14" s="94">
        <f t="shared" si="0"/>
        <v>58081262.699999996</v>
      </c>
      <c r="L14" s="94">
        <f t="shared" si="0"/>
        <v>0</v>
      </c>
      <c r="M14" s="94">
        <f t="shared" si="0"/>
        <v>0</v>
      </c>
      <c r="N14" s="94">
        <f t="shared" si="0"/>
        <v>0</v>
      </c>
      <c r="O14" s="94">
        <f t="shared" si="0"/>
        <v>58081262.699999996</v>
      </c>
      <c r="P14" s="34">
        <f>K14/H14</f>
        <v>7909.8103348250152</v>
      </c>
      <c r="Q14" s="95" t="s">
        <v>21</v>
      </c>
      <c r="R14" s="35" t="s">
        <v>21</v>
      </c>
      <c r="S14" s="18"/>
      <c r="T14" s="18"/>
    </row>
    <row r="15" spans="1:22" ht="25.15" customHeight="1" x14ac:dyDescent="0.25">
      <c r="A15" s="70" t="s">
        <v>2062</v>
      </c>
      <c r="B15" s="15" t="s">
        <v>748</v>
      </c>
      <c r="C15" s="182">
        <v>1982</v>
      </c>
      <c r="D15" s="182" t="s">
        <v>224</v>
      </c>
      <c r="E15" s="72" t="s">
        <v>20</v>
      </c>
      <c r="F15" s="71">
        <v>3</v>
      </c>
      <c r="G15" s="71">
        <v>1</v>
      </c>
      <c r="H15" s="44">
        <v>2142.6999999999998</v>
      </c>
      <c r="I15" s="44">
        <v>887.8</v>
      </c>
      <c r="J15" s="44">
        <v>600.79999999999995</v>
      </c>
      <c r="K15" s="44">
        <f t="shared" ref="K15:K26" si="1">SUM(L15:O15)</f>
        <v>7388939.8599999985</v>
      </c>
      <c r="L15" s="44">
        <v>0</v>
      </c>
      <c r="M15" s="44">
        <v>0</v>
      </c>
      <c r="N15" s="44">
        <v>0</v>
      </c>
      <c r="O15" s="44">
        <f>'[1]Прод. прилож'!$C$12</f>
        <v>7388939.8599999985</v>
      </c>
      <c r="P15" s="44">
        <v>2050</v>
      </c>
      <c r="Q15" s="50">
        <v>9673</v>
      </c>
      <c r="R15" s="69" t="s">
        <v>94</v>
      </c>
      <c r="S15" s="18"/>
      <c r="T15" s="18"/>
      <c r="U15" s="18"/>
      <c r="V15" s="42"/>
    </row>
    <row r="16" spans="1:22" ht="25.15" customHeight="1" x14ac:dyDescent="0.25">
      <c r="A16" s="70" t="s">
        <v>2063</v>
      </c>
      <c r="B16" s="15" t="s">
        <v>755</v>
      </c>
      <c r="C16" s="182">
        <v>1966</v>
      </c>
      <c r="D16" s="182">
        <v>2006</v>
      </c>
      <c r="E16" s="72" t="s">
        <v>20</v>
      </c>
      <c r="F16" s="71">
        <v>2</v>
      </c>
      <c r="G16" s="71">
        <v>3</v>
      </c>
      <c r="H16" s="44">
        <v>680.4</v>
      </c>
      <c r="I16" s="44">
        <v>297.31</v>
      </c>
      <c r="J16" s="44">
        <v>152.36000000000001</v>
      </c>
      <c r="K16" s="44">
        <f t="shared" si="1"/>
        <v>4148756.81</v>
      </c>
      <c r="L16" s="44">
        <v>0</v>
      </c>
      <c r="M16" s="44">
        <v>0</v>
      </c>
      <c r="N16" s="44">
        <v>0</v>
      </c>
      <c r="O16" s="44">
        <f>'[1]Прод. прилож'!$C$13</f>
        <v>4148756.81</v>
      </c>
      <c r="P16" s="44">
        <v>5948.05</v>
      </c>
      <c r="Q16" s="50">
        <v>9673</v>
      </c>
      <c r="R16" s="69" t="s">
        <v>94</v>
      </c>
      <c r="S16" s="18"/>
      <c r="T16" s="18"/>
      <c r="U16" s="18"/>
      <c r="V16" s="42"/>
    </row>
    <row r="17" spans="1:22" ht="25.15" customHeight="1" x14ac:dyDescent="0.25">
      <c r="A17" s="70" t="s">
        <v>2064</v>
      </c>
      <c r="B17" s="15" t="s">
        <v>756</v>
      </c>
      <c r="C17" s="182">
        <v>1988</v>
      </c>
      <c r="D17" s="182" t="s">
        <v>224</v>
      </c>
      <c r="E17" s="182" t="s">
        <v>93</v>
      </c>
      <c r="F17" s="71">
        <v>3</v>
      </c>
      <c r="G17" s="71">
        <v>2</v>
      </c>
      <c r="H17" s="44">
        <v>733.3</v>
      </c>
      <c r="I17" s="44">
        <v>431</v>
      </c>
      <c r="J17" s="44">
        <v>302.3</v>
      </c>
      <c r="K17" s="44">
        <f t="shared" si="1"/>
        <v>1704024</v>
      </c>
      <c r="L17" s="44">
        <v>0</v>
      </c>
      <c r="M17" s="44">
        <v>0</v>
      </c>
      <c r="N17" s="44">
        <v>0</v>
      </c>
      <c r="O17" s="44">
        <f>'[1]Прод. прилож'!$C$14</f>
        <v>1704024</v>
      </c>
      <c r="P17" s="44">
        <v>1403.25</v>
      </c>
      <c r="Q17" s="50">
        <v>9673</v>
      </c>
      <c r="R17" s="69" t="s">
        <v>94</v>
      </c>
      <c r="S17" s="18"/>
      <c r="T17" s="18"/>
      <c r="U17" s="18"/>
      <c r="V17" s="42"/>
    </row>
    <row r="18" spans="1:22" ht="25.15" customHeight="1" x14ac:dyDescent="0.25">
      <c r="A18" s="70" t="s">
        <v>2065</v>
      </c>
      <c r="B18" s="15" t="s">
        <v>749</v>
      </c>
      <c r="C18" s="182">
        <v>1967</v>
      </c>
      <c r="D18" s="182" t="s">
        <v>224</v>
      </c>
      <c r="E18" s="72" t="s">
        <v>20</v>
      </c>
      <c r="F18" s="71">
        <v>2</v>
      </c>
      <c r="G18" s="71">
        <v>2</v>
      </c>
      <c r="H18" s="44">
        <v>392.9</v>
      </c>
      <c r="I18" s="44">
        <v>259.32</v>
      </c>
      <c r="J18" s="44">
        <v>120.27</v>
      </c>
      <c r="K18" s="44">
        <f t="shared" si="1"/>
        <v>3117497.48</v>
      </c>
      <c r="L18" s="44">
        <v>0</v>
      </c>
      <c r="M18" s="44">
        <v>0</v>
      </c>
      <c r="N18" s="44">
        <v>0</v>
      </c>
      <c r="O18" s="44">
        <f>'[1]Прод. прилож'!$C$553</f>
        <v>3117497.48</v>
      </c>
      <c r="P18" s="44">
        <v>5467.1</v>
      </c>
      <c r="Q18" s="50">
        <v>9673</v>
      </c>
      <c r="R18" s="69" t="s">
        <v>95</v>
      </c>
      <c r="S18" s="18"/>
      <c r="T18" s="18"/>
      <c r="U18" s="18"/>
      <c r="V18" s="42"/>
    </row>
    <row r="19" spans="1:22" ht="25.15" customHeight="1" x14ac:dyDescent="0.25">
      <c r="A19" s="70" t="s">
        <v>2066</v>
      </c>
      <c r="B19" s="15" t="s">
        <v>750</v>
      </c>
      <c r="C19" s="182">
        <v>1970</v>
      </c>
      <c r="D19" s="182" t="s">
        <v>224</v>
      </c>
      <c r="E19" s="72" t="s">
        <v>20</v>
      </c>
      <c r="F19" s="71">
        <v>2</v>
      </c>
      <c r="G19" s="71">
        <v>1</v>
      </c>
      <c r="H19" s="44">
        <v>305.24</v>
      </c>
      <c r="I19" s="44">
        <v>186.05</v>
      </c>
      <c r="J19" s="44">
        <v>101.17</v>
      </c>
      <c r="K19" s="44">
        <f t="shared" si="1"/>
        <v>2462615.2000000002</v>
      </c>
      <c r="L19" s="44">
        <v>0</v>
      </c>
      <c r="M19" s="44">
        <v>0</v>
      </c>
      <c r="N19" s="44">
        <v>0</v>
      </c>
      <c r="O19" s="44">
        <f>'[1]Прод. прилож'!$C$554</f>
        <v>2462615.2000000002</v>
      </c>
      <c r="P19" s="44">
        <v>6203.1</v>
      </c>
      <c r="Q19" s="50">
        <v>9673</v>
      </c>
      <c r="R19" s="69" t="s">
        <v>95</v>
      </c>
      <c r="S19" s="18"/>
      <c r="T19" s="18"/>
      <c r="U19" s="18"/>
      <c r="V19" s="42"/>
    </row>
    <row r="20" spans="1:22" s="15" customFormat="1" ht="25.15" customHeight="1" x14ac:dyDescent="0.25">
      <c r="A20" s="70" t="s">
        <v>2067</v>
      </c>
      <c r="B20" s="15" t="s">
        <v>751</v>
      </c>
      <c r="C20" s="182">
        <v>2001</v>
      </c>
      <c r="D20" s="182" t="s">
        <v>224</v>
      </c>
      <c r="E20" s="72" t="s">
        <v>20</v>
      </c>
      <c r="F20" s="71">
        <v>3</v>
      </c>
      <c r="G20" s="71">
        <v>2</v>
      </c>
      <c r="H20" s="44">
        <v>599</v>
      </c>
      <c r="I20" s="44">
        <v>341.8</v>
      </c>
      <c r="J20" s="44">
        <v>257.2</v>
      </c>
      <c r="K20" s="44">
        <f t="shared" si="1"/>
        <v>4903283.5</v>
      </c>
      <c r="L20" s="44">
        <v>0</v>
      </c>
      <c r="M20" s="44">
        <v>0</v>
      </c>
      <c r="N20" s="44">
        <v>0</v>
      </c>
      <c r="O20" s="44">
        <f>'[1]Прод. прилож'!$C$555</f>
        <v>4903283.5</v>
      </c>
      <c r="P20" s="44">
        <v>6972.85</v>
      </c>
      <c r="Q20" s="50">
        <v>9673</v>
      </c>
      <c r="R20" s="69" t="s">
        <v>95</v>
      </c>
      <c r="S20" s="17"/>
      <c r="T20" s="17"/>
      <c r="U20" s="17"/>
      <c r="V20" s="19"/>
    </row>
    <row r="21" spans="1:22" ht="24.6" customHeight="1" x14ac:dyDescent="0.25">
      <c r="A21" s="70" t="s">
        <v>2068</v>
      </c>
      <c r="B21" s="15" t="s">
        <v>752</v>
      </c>
      <c r="C21" s="182">
        <v>1975</v>
      </c>
      <c r="D21" s="182" t="s">
        <v>224</v>
      </c>
      <c r="E21" s="72" t="s">
        <v>20</v>
      </c>
      <c r="F21" s="71">
        <v>3</v>
      </c>
      <c r="G21" s="71">
        <v>2</v>
      </c>
      <c r="H21" s="44">
        <v>520.1</v>
      </c>
      <c r="I21" s="44">
        <v>261.8</v>
      </c>
      <c r="J21" s="44">
        <v>236.42</v>
      </c>
      <c r="K21" s="44">
        <f t="shared" si="1"/>
        <v>14750478</v>
      </c>
      <c r="L21" s="44">
        <v>0</v>
      </c>
      <c r="M21" s="44">
        <v>0</v>
      </c>
      <c r="N21" s="44">
        <v>0</v>
      </c>
      <c r="O21" s="44">
        <f>'[1]Прод. прилож'!$C$1019</f>
        <v>14750478</v>
      </c>
      <c r="P21" s="44">
        <v>6594.12</v>
      </c>
      <c r="Q21" s="50">
        <v>9673</v>
      </c>
      <c r="R21" s="69" t="s">
        <v>96</v>
      </c>
      <c r="S21" s="18"/>
      <c r="T21" s="18"/>
      <c r="U21" s="18"/>
      <c r="V21" s="42"/>
    </row>
    <row r="22" spans="1:22" s="15" customFormat="1" ht="25.15" customHeight="1" x14ac:dyDescent="0.25">
      <c r="A22" s="70" t="s">
        <v>2069</v>
      </c>
      <c r="B22" s="15" t="s">
        <v>757</v>
      </c>
      <c r="C22" s="182">
        <v>1984</v>
      </c>
      <c r="D22" s="182" t="s">
        <v>224</v>
      </c>
      <c r="E22" s="72" t="s">
        <v>20</v>
      </c>
      <c r="F22" s="71">
        <v>2</v>
      </c>
      <c r="G22" s="71">
        <v>1</v>
      </c>
      <c r="H22" s="44">
        <v>647.20000000000005</v>
      </c>
      <c r="I22" s="44">
        <v>231.6</v>
      </c>
      <c r="J22" s="44">
        <v>343.8</v>
      </c>
      <c r="K22" s="44">
        <f t="shared" si="1"/>
        <v>4741316.7</v>
      </c>
      <c r="L22" s="44">
        <v>0</v>
      </c>
      <c r="M22" s="44">
        <v>0</v>
      </c>
      <c r="N22" s="44">
        <v>0</v>
      </c>
      <c r="O22" s="44">
        <f>'[1]Прод. прилож'!$C$1020</f>
        <v>4741316.7</v>
      </c>
      <c r="P22" s="44">
        <v>4268.62</v>
      </c>
      <c r="Q22" s="50">
        <v>9673</v>
      </c>
      <c r="R22" s="69" t="s">
        <v>96</v>
      </c>
      <c r="S22" s="17"/>
      <c r="T22" s="16"/>
      <c r="U22" s="16"/>
    </row>
    <row r="23" spans="1:22" s="112" customFormat="1" ht="22.9" customHeight="1" x14ac:dyDescent="0.25">
      <c r="A23" s="208" t="s">
        <v>2070</v>
      </c>
      <c r="B23" s="259" t="s">
        <v>1875</v>
      </c>
      <c r="C23" s="212">
        <v>1949</v>
      </c>
      <c r="D23" s="212" t="s">
        <v>224</v>
      </c>
      <c r="E23" s="232" t="s">
        <v>20</v>
      </c>
      <c r="F23" s="239">
        <v>2</v>
      </c>
      <c r="G23" s="239">
        <v>1</v>
      </c>
      <c r="H23" s="218">
        <v>556.70000000000005</v>
      </c>
      <c r="I23" s="218">
        <v>13</v>
      </c>
      <c r="J23" s="218">
        <v>296.60000000000002</v>
      </c>
      <c r="K23" s="44">
        <f t="shared" si="1"/>
        <v>5778616.1500000004</v>
      </c>
      <c r="L23" s="44">
        <v>0</v>
      </c>
      <c r="M23" s="44">
        <v>0</v>
      </c>
      <c r="N23" s="44">
        <v>0</v>
      </c>
      <c r="O23" s="44">
        <f>'[1]Прод. прилож'!$C$15</f>
        <v>5778616.1500000004</v>
      </c>
      <c r="P23" s="44">
        <f>K23/H23</f>
        <v>10380.126010418538</v>
      </c>
      <c r="Q23" s="50">
        <v>9673</v>
      </c>
      <c r="R23" s="69" t="s">
        <v>94</v>
      </c>
      <c r="S23" s="134"/>
      <c r="T23" s="111"/>
      <c r="U23" s="111"/>
    </row>
    <row r="24" spans="1:22" s="112" customFormat="1" ht="22.9" customHeight="1" x14ac:dyDescent="0.25">
      <c r="A24" s="209"/>
      <c r="B24" s="260"/>
      <c r="C24" s="213"/>
      <c r="D24" s="213"/>
      <c r="E24" s="233"/>
      <c r="F24" s="240"/>
      <c r="G24" s="240"/>
      <c r="H24" s="219"/>
      <c r="I24" s="219"/>
      <c r="J24" s="219"/>
      <c r="K24" s="44">
        <f>SUM(L24:O24)</f>
        <v>942493.10000000009</v>
      </c>
      <c r="L24" s="44">
        <v>0</v>
      </c>
      <c r="M24" s="44">
        <v>0</v>
      </c>
      <c r="N24" s="44">
        <v>0</v>
      </c>
      <c r="O24" s="44">
        <f>'[1]Прод. прилож'!$C$556</f>
        <v>942493.10000000009</v>
      </c>
      <c r="P24" s="44">
        <v>6972.85</v>
      </c>
      <c r="Q24" s="50">
        <v>9673</v>
      </c>
      <c r="R24" s="69" t="s">
        <v>95</v>
      </c>
      <c r="S24" s="134"/>
      <c r="T24" s="111"/>
      <c r="U24" s="111"/>
    </row>
    <row r="25" spans="1:22" ht="25.15" customHeight="1" x14ac:dyDescent="0.25">
      <c r="A25" s="70" t="s">
        <v>2071</v>
      </c>
      <c r="B25" s="15" t="s">
        <v>753</v>
      </c>
      <c r="C25" s="182">
        <v>1970</v>
      </c>
      <c r="D25" s="182" t="s">
        <v>224</v>
      </c>
      <c r="E25" s="72" t="s">
        <v>20</v>
      </c>
      <c r="F25" s="71">
        <v>2</v>
      </c>
      <c r="G25" s="71">
        <v>1</v>
      </c>
      <c r="H25" s="44">
        <v>384.5</v>
      </c>
      <c r="I25" s="44">
        <v>196</v>
      </c>
      <c r="J25" s="44">
        <v>188.5</v>
      </c>
      <c r="K25" s="44">
        <f t="shared" si="1"/>
        <v>3892825</v>
      </c>
      <c r="L25" s="44">
        <v>0</v>
      </c>
      <c r="M25" s="44">
        <v>0</v>
      </c>
      <c r="N25" s="44">
        <v>0</v>
      </c>
      <c r="O25" s="44">
        <f>'[1]Прод. прилож'!$C$1021</f>
        <v>3892825</v>
      </c>
      <c r="P25" s="44">
        <v>4100</v>
      </c>
      <c r="Q25" s="50">
        <v>9673</v>
      </c>
      <c r="R25" s="69" t="s">
        <v>96</v>
      </c>
    </row>
    <row r="26" spans="1:22" s="116" customFormat="1" ht="22.9" customHeight="1" x14ac:dyDescent="0.25">
      <c r="A26" s="208" t="s">
        <v>2072</v>
      </c>
      <c r="B26" s="259" t="s">
        <v>1876</v>
      </c>
      <c r="C26" s="212">
        <v>1960</v>
      </c>
      <c r="D26" s="212" t="s">
        <v>224</v>
      </c>
      <c r="E26" s="232" t="s">
        <v>20</v>
      </c>
      <c r="F26" s="239">
        <v>2</v>
      </c>
      <c r="G26" s="239">
        <v>1</v>
      </c>
      <c r="H26" s="218">
        <v>380.9</v>
      </c>
      <c r="I26" s="218">
        <v>0</v>
      </c>
      <c r="J26" s="218">
        <v>230.2</v>
      </c>
      <c r="K26" s="44">
        <f t="shared" si="1"/>
        <v>4250416.9000000004</v>
      </c>
      <c r="L26" s="44">
        <v>0</v>
      </c>
      <c r="M26" s="44">
        <v>0</v>
      </c>
      <c r="N26" s="44">
        <v>0</v>
      </c>
      <c r="O26" s="44">
        <f>'[1]Прод. прилож'!$C$16</f>
        <v>4250416.9000000004</v>
      </c>
      <c r="P26" s="44">
        <f>K26/H26</f>
        <v>11158.878708322396</v>
      </c>
      <c r="Q26" s="50">
        <v>9673</v>
      </c>
      <c r="R26" s="69" t="s">
        <v>94</v>
      </c>
      <c r="S26" s="119"/>
      <c r="T26" s="115"/>
      <c r="U26" s="115"/>
    </row>
    <row r="27" spans="1:22" s="112" customFormat="1" ht="22.9" customHeight="1" x14ac:dyDescent="0.25">
      <c r="A27" s="209"/>
      <c r="B27" s="260"/>
      <c r="C27" s="213"/>
      <c r="D27" s="213"/>
      <c r="E27" s="233"/>
      <c r="F27" s="240"/>
      <c r="G27" s="240"/>
      <c r="H27" s="219"/>
      <c r="I27" s="219"/>
      <c r="J27" s="219"/>
      <c r="K27" s="44">
        <f>SUM(L27:O27)</f>
        <v>644863.69999999995</v>
      </c>
      <c r="L27" s="44">
        <v>0</v>
      </c>
      <c r="M27" s="44">
        <v>0</v>
      </c>
      <c r="N27" s="44">
        <v>0</v>
      </c>
      <c r="O27" s="44">
        <f>'[1]Прод. прилож'!$C$557</f>
        <v>644863.69999999995</v>
      </c>
      <c r="P27" s="44">
        <v>6972.85</v>
      </c>
      <c r="Q27" s="50">
        <v>9673</v>
      </c>
      <c r="R27" s="69" t="s">
        <v>95</v>
      </c>
      <c r="S27" s="111"/>
      <c r="T27" s="111"/>
      <c r="U27" s="111"/>
    </row>
    <row r="28" spans="1:22" ht="34.9" customHeight="1" x14ac:dyDescent="0.25">
      <c r="A28" s="214" t="s">
        <v>3</v>
      </c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</row>
    <row r="29" spans="1:22" ht="34.9" customHeight="1" x14ac:dyDescent="0.25">
      <c r="A29" s="215" t="s">
        <v>68</v>
      </c>
      <c r="B29" s="215"/>
      <c r="C29" s="159" t="s">
        <v>21</v>
      </c>
      <c r="D29" s="159" t="s">
        <v>21</v>
      </c>
      <c r="E29" s="159" t="s">
        <v>21</v>
      </c>
      <c r="F29" s="96" t="s">
        <v>21</v>
      </c>
      <c r="G29" s="96" t="s">
        <v>21</v>
      </c>
      <c r="H29" s="97">
        <f t="shared" ref="H29:O29" si="2">SUM(H30:H92)</f>
        <v>185822.12999999998</v>
      </c>
      <c r="I29" s="97">
        <f t="shared" si="2"/>
        <v>10077.070000000002</v>
      </c>
      <c r="J29" s="97">
        <f t="shared" si="2"/>
        <v>133201.12000000005</v>
      </c>
      <c r="K29" s="97">
        <f t="shared" si="2"/>
        <v>890628163.66999984</v>
      </c>
      <c r="L29" s="97">
        <f t="shared" si="2"/>
        <v>0</v>
      </c>
      <c r="M29" s="97">
        <f t="shared" si="2"/>
        <v>0</v>
      </c>
      <c r="N29" s="97">
        <f t="shared" si="2"/>
        <v>0</v>
      </c>
      <c r="O29" s="97">
        <f t="shared" si="2"/>
        <v>890628163.66999984</v>
      </c>
      <c r="P29" s="34">
        <f>K29/H29</f>
        <v>4792.906871049212</v>
      </c>
      <c r="Q29" s="98" t="s">
        <v>21</v>
      </c>
      <c r="R29" s="99" t="s">
        <v>21</v>
      </c>
    </row>
    <row r="30" spans="1:22" s="54" customFormat="1" ht="25.15" customHeight="1" x14ac:dyDescent="0.25">
      <c r="A30" s="70" t="s">
        <v>2073</v>
      </c>
      <c r="B30" s="54" t="s">
        <v>97</v>
      </c>
      <c r="C30" s="182">
        <v>1994</v>
      </c>
      <c r="D30" s="182" t="s">
        <v>224</v>
      </c>
      <c r="E30" s="182" t="s">
        <v>20</v>
      </c>
      <c r="F30" s="182">
        <v>5</v>
      </c>
      <c r="G30" s="182">
        <v>6</v>
      </c>
      <c r="H30" s="85">
        <v>6002.1</v>
      </c>
      <c r="I30" s="85">
        <v>143.1</v>
      </c>
      <c r="J30" s="85">
        <v>4377.1000000000004</v>
      </c>
      <c r="K30" s="85">
        <f t="shared" ref="K30:K62" si="3">SUM(L30:O30)</f>
        <v>7948800</v>
      </c>
      <c r="L30" s="85">
        <v>0</v>
      </c>
      <c r="M30" s="85">
        <v>0</v>
      </c>
      <c r="N30" s="85">
        <v>0</v>
      </c>
      <c r="O30" s="85">
        <f>'[1]Прод. прилож'!$C$18</f>
        <v>7948800</v>
      </c>
      <c r="P30" s="85">
        <f t="shared" ref="P30:P35" si="4">O30/H30</f>
        <v>1324.336482231219</v>
      </c>
      <c r="Q30" s="85">
        <v>9673</v>
      </c>
      <c r="R30" s="86" t="s">
        <v>94</v>
      </c>
    </row>
    <row r="31" spans="1:22" s="54" customFormat="1" ht="25.15" customHeight="1" x14ac:dyDescent="0.25">
      <c r="A31" s="70" t="s">
        <v>2074</v>
      </c>
      <c r="B31" s="54" t="s">
        <v>1882</v>
      </c>
      <c r="C31" s="182">
        <v>1989</v>
      </c>
      <c r="D31" s="182" t="s">
        <v>224</v>
      </c>
      <c r="E31" s="182" t="s">
        <v>20</v>
      </c>
      <c r="F31" s="182">
        <v>9</v>
      </c>
      <c r="G31" s="182">
        <v>1</v>
      </c>
      <c r="H31" s="85">
        <v>5776.5</v>
      </c>
      <c r="I31" s="85">
        <v>2109.9</v>
      </c>
      <c r="J31" s="85">
        <v>3046.64</v>
      </c>
      <c r="K31" s="85">
        <f t="shared" si="3"/>
        <v>2800000</v>
      </c>
      <c r="L31" s="85">
        <v>0</v>
      </c>
      <c r="M31" s="85">
        <v>0</v>
      </c>
      <c r="N31" s="85">
        <v>0</v>
      </c>
      <c r="O31" s="85">
        <f>'[1]Прод. прилож'!$C$19</f>
        <v>2800000</v>
      </c>
      <c r="P31" s="85">
        <f t="shared" si="4"/>
        <v>484.72258287890594</v>
      </c>
      <c r="Q31" s="85">
        <v>9673</v>
      </c>
      <c r="R31" s="86" t="s">
        <v>94</v>
      </c>
    </row>
    <row r="32" spans="1:22" s="54" customFormat="1" ht="25.15" customHeight="1" x14ac:dyDescent="0.25">
      <c r="A32" s="70" t="s">
        <v>2075</v>
      </c>
      <c r="B32" s="54" t="s">
        <v>1883</v>
      </c>
      <c r="C32" s="182">
        <v>1988</v>
      </c>
      <c r="D32" s="182" t="s">
        <v>224</v>
      </c>
      <c r="E32" s="182" t="s">
        <v>20</v>
      </c>
      <c r="F32" s="182">
        <v>9</v>
      </c>
      <c r="G32" s="182">
        <v>1</v>
      </c>
      <c r="H32" s="85">
        <v>4074.35</v>
      </c>
      <c r="I32" s="85">
        <v>0</v>
      </c>
      <c r="J32" s="85">
        <v>3375.01</v>
      </c>
      <c r="K32" s="85">
        <f t="shared" si="3"/>
        <v>2800000</v>
      </c>
      <c r="L32" s="85">
        <v>0</v>
      </c>
      <c r="M32" s="85">
        <v>0</v>
      </c>
      <c r="N32" s="85">
        <v>0</v>
      </c>
      <c r="O32" s="85">
        <f>'[1]Прод. прилож'!$C$20</f>
        <v>2800000</v>
      </c>
      <c r="P32" s="85">
        <f t="shared" si="4"/>
        <v>687.2261833175844</v>
      </c>
      <c r="Q32" s="85">
        <v>9673</v>
      </c>
      <c r="R32" s="86" t="s">
        <v>94</v>
      </c>
    </row>
    <row r="33" spans="1:207" s="54" customFormat="1" ht="25.15" customHeight="1" x14ac:dyDescent="0.25">
      <c r="A33" s="70" t="s">
        <v>2076</v>
      </c>
      <c r="B33" s="54" t="s">
        <v>1884</v>
      </c>
      <c r="C33" s="182">
        <v>1987</v>
      </c>
      <c r="D33" s="182" t="s">
        <v>224</v>
      </c>
      <c r="E33" s="182" t="s">
        <v>20</v>
      </c>
      <c r="F33" s="182">
        <v>9</v>
      </c>
      <c r="G33" s="182">
        <v>1</v>
      </c>
      <c r="H33" s="85">
        <v>4055.4</v>
      </c>
      <c r="I33" s="85">
        <v>0</v>
      </c>
      <c r="J33" s="85">
        <v>3283.8</v>
      </c>
      <c r="K33" s="85">
        <f t="shared" si="3"/>
        <v>2800000</v>
      </c>
      <c r="L33" s="85">
        <v>0</v>
      </c>
      <c r="M33" s="85">
        <v>0</v>
      </c>
      <c r="N33" s="85">
        <v>0</v>
      </c>
      <c r="O33" s="85">
        <f>'[1]Прод. прилож'!$C$21</f>
        <v>2800000</v>
      </c>
      <c r="P33" s="85">
        <f t="shared" si="4"/>
        <v>690.43744143610991</v>
      </c>
      <c r="Q33" s="85">
        <v>9673</v>
      </c>
      <c r="R33" s="86" t="s">
        <v>94</v>
      </c>
    </row>
    <row r="34" spans="1:207" s="54" customFormat="1" ht="25.15" customHeight="1" x14ac:dyDescent="0.25">
      <c r="A34" s="70" t="s">
        <v>2077</v>
      </c>
      <c r="B34" s="54" t="s">
        <v>98</v>
      </c>
      <c r="C34" s="182">
        <v>1964</v>
      </c>
      <c r="D34" s="182" t="s">
        <v>224</v>
      </c>
      <c r="E34" s="182" t="s">
        <v>20</v>
      </c>
      <c r="F34" s="182">
        <v>4</v>
      </c>
      <c r="G34" s="182">
        <v>3</v>
      </c>
      <c r="H34" s="85">
        <v>2266.96</v>
      </c>
      <c r="I34" s="85">
        <v>0</v>
      </c>
      <c r="J34" s="85">
        <v>2037.15</v>
      </c>
      <c r="K34" s="85">
        <f t="shared" si="3"/>
        <v>5440500</v>
      </c>
      <c r="L34" s="85">
        <v>0</v>
      </c>
      <c r="M34" s="85">
        <v>0</v>
      </c>
      <c r="N34" s="85">
        <v>0</v>
      </c>
      <c r="O34" s="85">
        <f>'[1]Прод. прилож'!$C$22</f>
        <v>5440500</v>
      </c>
      <c r="P34" s="85">
        <f t="shared" si="4"/>
        <v>2399.9100116455515</v>
      </c>
      <c r="Q34" s="85">
        <v>9673</v>
      </c>
      <c r="R34" s="86" t="s">
        <v>94</v>
      </c>
    </row>
    <row r="35" spans="1:207" s="54" customFormat="1" ht="25.15" customHeight="1" x14ac:dyDescent="0.25">
      <c r="A35" s="70" t="s">
        <v>2078</v>
      </c>
      <c r="B35" s="54" t="s">
        <v>99</v>
      </c>
      <c r="C35" s="182">
        <v>1963</v>
      </c>
      <c r="D35" s="182" t="s">
        <v>224</v>
      </c>
      <c r="E35" s="182" t="s">
        <v>20</v>
      </c>
      <c r="F35" s="182">
        <v>4</v>
      </c>
      <c r="G35" s="182">
        <v>3</v>
      </c>
      <c r="H35" s="85">
        <v>2554.4</v>
      </c>
      <c r="I35" s="85">
        <v>296.60000000000002</v>
      </c>
      <c r="J35" s="85">
        <v>1606.98</v>
      </c>
      <c r="K35" s="85">
        <f t="shared" si="3"/>
        <v>5580000</v>
      </c>
      <c r="L35" s="85">
        <v>0</v>
      </c>
      <c r="M35" s="85">
        <v>0</v>
      </c>
      <c r="N35" s="85">
        <v>0</v>
      </c>
      <c r="O35" s="85">
        <f>'[1]Прод. прилож'!$C$559</f>
        <v>5580000</v>
      </c>
      <c r="P35" s="85">
        <f t="shared" si="4"/>
        <v>2184.4660194174758</v>
      </c>
      <c r="Q35" s="85">
        <v>9673</v>
      </c>
      <c r="R35" s="86" t="s">
        <v>95</v>
      </c>
    </row>
    <row r="36" spans="1:207" s="54" customFormat="1" ht="25.15" customHeight="1" x14ac:dyDescent="0.25">
      <c r="A36" s="70" t="s">
        <v>2079</v>
      </c>
      <c r="B36" s="45" t="s">
        <v>1906</v>
      </c>
      <c r="C36" s="72">
        <v>1960</v>
      </c>
      <c r="D36" s="72" t="s">
        <v>224</v>
      </c>
      <c r="E36" s="72" t="s">
        <v>20</v>
      </c>
      <c r="F36" s="71">
        <v>3</v>
      </c>
      <c r="G36" s="71">
        <v>3</v>
      </c>
      <c r="H36" s="37">
        <v>2097.3000000000002</v>
      </c>
      <c r="I36" s="37">
        <v>988.06</v>
      </c>
      <c r="J36" s="37">
        <v>497.52</v>
      </c>
      <c r="K36" s="37">
        <f t="shared" si="3"/>
        <v>26932862.940000001</v>
      </c>
      <c r="L36" s="37">
        <v>0</v>
      </c>
      <c r="M36" s="37">
        <v>0</v>
      </c>
      <c r="N36" s="37">
        <v>0</v>
      </c>
      <c r="O36" s="44">
        <f>'[1]Прод. прилож'!$C$23</f>
        <v>26932862.940000001</v>
      </c>
      <c r="P36" s="50">
        <f>K36/H36</f>
        <v>12841.683564583034</v>
      </c>
      <c r="Q36" s="37">
        <v>9673</v>
      </c>
      <c r="R36" s="90" t="s">
        <v>94</v>
      </c>
      <c r="S36" s="115"/>
      <c r="T36" s="115"/>
      <c r="U36" s="115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  <c r="DK36" s="116"/>
      <c r="DL36" s="116"/>
      <c r="DM36" s="116"/>
      <c r="DN36" s="116"/>
      <c r="DO36" s="116"/>
      <c r="DP36" s="116"/>
      <c r="DQ36" s="116"/>
      <c r="DR36" s="116"/>
      <c r="DS36" s="116"/>
      <c r="DT36" s="116"/>
      <c r="DU36" s="116"/>
      <c r="DV36" s="116"/>
      <c r="DW36" s="116"/>
      <c r="DX36" s="116"/>
      <c r="DY36" s="116"/>
      <c r="DZ36" s="116"/>
      <c r="EA36" s="116"/>
      <c r="EB36" s="116"/>
      <c r="EC36" s="116"/>
      <c r="ED36" s="116"/>
      <c r="EE36" s="116"/>
      <c r="EF36" s="116"/>
      <c r="EG36" s="116"/>
      <c r="EH36" s="116"/>
      <c r="EI36" s="116"/>
      <c r="EJ36" s="116"/>
      <c r="EK36" s="116"/>
      <c r="EL36" s="116"/>
      <c r="EM36" s="116"/>
      <c r="EN36" s="116"/>
      <c r="EO36" s="116"/>
      <c r="EP36" s="116"/>
      <c r="EQ36" s="116"/>
      <c r="ER36" s="116"/>
      <c r="ES36" s="116"/>
      <c r="ET36" s="116"/>
      <c r="EU36" s="116"/>
      <c r="EV36" s="116"/>
      <c r="EW36" s="116"/>
      <c r="EX36" s="116"/>
      <c r="EY36" s="116"/>
      <c r="EZ36" s="116"/>
      <c r="FA36" s="116"/>
      <c r="FB36" s="116"/>
      <c r="FC36" s="116"/>
      <c r="FD36" s="116"/>
      <c r="FE36" s="116"/>
      <c r="FF36" s="116"/>
      <c r="FG36" s="116"/>
      <c r="FH36" s="116"/>
      <c r="FI36" s="116"/>
      <c r="FJ36" s="116"/>
      <c r="FK36" s="116"/>
      <c r="FL36" s="116"/>
      <c r="FM36" s="116"/>
      <c r="FN36" s="116"/>
      <c r="FO36" s="116"/>
      <c r="FP36" s="116"/>
      <c r="FQ36" s="116"/>
      <c r="FR36" s="116"/>
      <c r="FS36" s="116"/>
      <c r="FT36" s="116"/>
      <c r="FU36" s="116"/>
      <c r="FV36" s="116"/>
      <c r="FW36" s="116"/>
      <c r="FX36" s="116"/>
      <c r="FY36" s="116"/>
      <c r="FZ36" s="116"/>
      <c r="GA36" s="116"/>
      <c r="GB36" s="116"/>
      <c r="GC36" s="116"/>
      <c r="GD36" s="116"/>
      <c r="GE36" s="116"/>
      <c r="GF36" s="116"/>
      <c r="GG36" s="116"/>
      <c r="GH36" s="116"/>
      <c r="GI36" s="116"/>
      <c r="GJ36" s="116"/>
      <c r="GK36" s="116"/>
      <c r="GL36" s="116"/>
      <c r="GM36" s="116"/>
      <c r="GN36" s="116"/>
      <c r="GO36" s="116"/>
      <c r="GP36" s="116"/>
      <c r="GQ36" s="116"/>
      <c r="GR36" s="116"/>
      <c r="GS36" s="116"/>
      <c r="GT36" s="116"/>
      <c r="GU36" s="116"/>
      <c r="GV36" s="116"/>
      <c r="GW36" s="116"/>
      <c r="GX36" s="116"/>
      <c r="GY36" s="116"/>
    </row>
    <row r="37" spans="1:207" s="54" customFormat="1" ht="25.15" customHeight="1" x14ac:dyDescent="0.25">
      <c r="A37" s="70" t="s">
        <v>2080</v>
      </c>
      <c r="B37" s="54" t="s">
        <v>100</v>
      </c>
      <c r="C37" s="182">
        <v>1964</v>
      </c>
      <c r="D37" s="182" t="s">
        <v>224</v>
      </c>
      <c r="E37" s="182" t="s">
        <v>20</v>
      </c>
      <c r="F37" s="182">
        <v>4</v>
      </c>
      <c r="G37" s="182">
        <v>3</v>
      </c>
      <c r="H37" s="85">
        <v>2820.83</v>
      </c>
      <c r="I37" s="85">
        <v>0</v>
      </c>
      <c r="J37" s="85">
        <v>2033.19</v>
      </c>
      <c r="K37" s="85">
        <f t="shared" si="3"/>
        <v>5580000</v>
      </c>
      <c r="L37" s="85">
        <v>0</v>
      </c>
      <c r="M37" s="85">
        <v>0</v>
      </c>
      <c r="N37" s="85">
        <v>0</v>
      </c>
      <c r="O37" s="85">
        <f>'[1]Прод. прилож'!$C$560</f>
        <v>5580000</v>
      </c>
      <c r="P37" s="85">
        <f t="shared" ref="P37:P42" si="5">O37/H37</f>
        <v>1978.1411853957877</v>
      </c>
      <c r="Q37" s="85">
        <v>9673</v>
      </c>
      <c r="R37" s="86" t="s">
        <v>95</v>
      </c>
    </row>
    <row r="38" spans="1:207" s="112" customFormat="1" ht="25.15" customHeight="1" x14ac:dyDescent="0.25">
      <c r="A38" s="70" t="s">
        <v>2081</v>
      </c>
      <c r="B38" s="158" t="s">
        <v>1881</v>
      </c>
      <c r="C38" s="166">
        <v>1983</v>
      </c>
      <c r="D38" s="166" t="s">
        <v>224</v>
      </c>
      <c r="E38" s="166" t="s">
        <v>20</v>
      </c>
      <c r="F38" s="166">
        <v>5</v>
      </c>
      <c r="G38" s="166">
        <v>2</v>
      </c>
      <c r="H38" s="160">
        <v>7744</v>
      </c>
      <c r="I38" s="160">
        <v>324.5</v>
      </c>
      <c r="J38" s="160">
        <v>3538.15</v>
      </c>
      <c r="K38" s="85">
        <f t="shared" si="3"/>
        <v>30783856.82</v>
      </c>
      <c r="L38" s="85">
        <v>0</v>
      </c>
      <c r="M38" s="85">
        <v>0</v>
      </c>
      <c r="N38" s="85">
        <v>0</v>
      </c>
      <c r="O38" s="85">
        <f>'[1]Прод. прилож'!$C$24</f>
        <v>30783856.82</v>
      </c>
      <c r="P38" s="85">
        <f t="shared" si="5"/>
        <v>3975.1881224173553</v>
      </c>
      <c r="Q38" s="85">
        <v>9673</v>
      </c>
      <c r="R38" s="70" t="s">
        <v>94</v>
      </c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29"/>
      <c r="BI38" s="129"/>
      <c r="BJ38" s="129"/>
      <c r="BK38" s="129"/>
      <c r="BL38" s="129"/>
      <c r="BM38" s="129"/>
      <c r="BN38" s="129"/>
      <c r="BO38" s="129"/>
      <c r="BP38" s="129"/>
      <c r="BQ38" s="129"/>
      <c r="BR38" s="129"/>
      <c r="BS38" s="129"/>
      <c r="BT38" s="129"/>
      <c r="BU38" s="129"/>
      <c r="BV38" s="129"/>
      <c r="BW38" s="129"/>
      <c r="BX38" s="129"/>
      <c r="BY38" s="129"/>
      <c r="BZ38" s="129"/>
      <c r="CA38" s="129"/>
      <c r="CB38" s="129"/>
      <c r="CC38" s="129"/>
      <c r="CD38" s="129"/>
      <c r="CE38" s="129"/>
      <c r="CF38" s="129"/>
      <c r="CG38" s="129"/>
      <c r="CH38" s="129"/>
      <c r="CI38" s="129"/>
      <c r="CJ38" s="129"/>
      <c r="CK38" s="129"/>
      <c r="CL38" s="129"/>
      <c r="CM38" s="129"/>
      <c r="CN38" s="129"/>
      <c r="CO38" s="129"/>
      <c r="CP38" s="129"/>
      <c r="CQ38" s="129"/>
      <c r="CR38" s="129"/>
      <c r="CS38" s="129"/>
      <c r="CT38" s="129"/>
      <c r="CU38" s="129"/>
      <c r="CV38" s="129"/>
      <c r="CW38" s="129"/>
      <c r="CX38" s="129"/>
      <c r="CY38" s="129"/>
      <c r="CZ38" s="129"/>
      <c r="DA38" s="129"/>
      <c r="DB38" s="129"/>
      <c r="DC38" s="129"/>
      <c r="DD38" s="129"/>
      <c r="DE38" s="129"/>
      <c r="DF38" s="129"/>
      <c r="DG38" s="129"/>
      <c r="DH38" s="129"/>
      <c r="DI38" s="129"/>
      <c r="DJ38" s="129"/>
      <c r="DK38" s="129"/>
      <c r="DL38" s="129"/>
      <c r="DM38" s="129"/>
      <c r="DN38" s="129"/>
      <c r="DO38" s="129"/>
      <c r="DP38" s="129"/>
      <c r="DQ38" s="129"/>
      <c r="DR38" s="129"/>
      <c r="DS38" s="129"/>
      <c r="DT38" s="129"/>
      <c r="DU38" s="129"/>
      <c r="DV38" s="129"/>
      <c r="DW38" s="129"/>
      <c r="DX38" s="129"/>
      <c r="DY38" s="129"/>
      <c r="DZ38" s="129"/>
      <c r="EA38" s="129"/>
      <c r="EB38" s="129"/>
      <c r="EC38" s="129"/>
      <c r="ED38" s="129"/>
      <c r="EE38" s="129"/>
      <c r="EF38" s="129"/>
      <c r="EG38" s="129"/>
      <c r="EH38" s="129"/>
      <c r="EI38" s="129"/>
      <c r="EJ38" s="129"/>
      <c r="EK38" s="129"/>
      <c r="EL38" s="129"/>
      <c r="EM38" s="129"/>
      <c r="EN38" s="129"/>
      <c r="EO38" s="129"/>
      <c r="EP38" s="129"/>
      <c r="EQ38" s="129"/>
      <c r="ER38" s="129"/>
      <c r="ES38" s="129"/>
      <c r="ET38" s="129"/>
      <c r="EU38" s="129"/>
      <c r="EV38" s="129"/>
      <c r="EW38" s="129"/>
      <c r="EX38" s="129"/>
      <c r="EY38" s="129"/>
      <c r="EZ38" s="129"/>
      <c r="FA38" s="129"/>
      <c r="FB38" s="129"/>
      <c r="FC38" s="129"/>
      <c r="FD38" s="129"/>
      <c r="FE38" s="129"/>
      <c r="FF38" s="129"/>
      <c r="FG38" s="129"/>
      <c r="FH38" s="129"/>
      <c r="FI38" s="129"/>
      <c r="FJ38" s="129"/>
      <c r="FK38" s="129"/>
      <c r="FL38" s="129"/>
      <c r="FM38" s="129"/>
      <c r="FN38" s="129"/>
      <c r="FO38" s="129"/>
      <c r="FP38" s="129"/>
      <c r="FQ38" s="129"/>
      <c r="FR38" s="129"/>
      <c r="FS38" s="129"/>
      <c r="FT38" s="129"/>
      <c r="FU38" s="129"/>
      <c r="FV38" s="129"/>
      <c r="FW38" s="129"/>
      <c r="FX38" s="129"/>
      <c r="FY38" s="129"/>
      <c r="FZ38" s="129"/>
      <c r="GA38" s="129"/>
      <c r="GB38" s="129"/>
      <c r="GC38" s="129"/>
      <c r="GD38" s="129"/>
      <c r="GE38" s="129"/>
      <c r="GF38" s="129"/>
      <c r="GG38" s="129"/>
      <c r="GH38" s="129"/>
      <c r="GI38" s="129"/>
      <c r="GJ38" s="129"/>
      <c r="GK38" s="129"/>
      <c r="GL38" s="129"/>
      <c r="GM38" s="129"/>
      <c r="GN38" s="129"/>
      <c r="GO38" s="129"/>
      <c r="GP38" s="129"/>
      <c r="GQ38" s="129"/>
      <c r="GR38" s="129"/>
      <c r="GS38" s="129"/>
      <c r="GT38" s="129"/>
      <c r="GU38" s="129"/>
      <c r="GV38" s="129"/>
      <c r="GW38" s="129"/>
      <c r="GX38" s="129"/>
      <c r="GY38" s="129"/>
    </row>
    <row r="39" spans="1:207" s="54" customFormat="1" ht="25.15" customHeight="1" x14ac:dyDescent="0.25">
      <c r="A39" s="70" t="s">
        <v>2082</v>
      </c>
      <c r="B39" s="54" t="s">
        <v>101</v>
      </c>
      <c r="C39" s="182">
        <v>1965</v>
      </c>
      <c r="D39" s="182" t="s">
        <v>224</v>
      </c>
      <c r="E39" s="182" t="s">
        <v>20</v>
      </c>
      <c r="F39" s="182">
        <v>4</v>
      </c>
      <c r="G39" s="182">
        <v>2</v>
      </c>
      <c r="H39" s="85">
        <v>1820</v>
      </c>
      <c r="I39" s="85">
        <v>0</v>
      </c>
      <c r="J39" s="85">
        <v>1275.6500000000001</v>
      </c>
      <c r="K39" s="85">
        <f t="shared" si="3"/>
        <v>17480061.440000001</v>
      </c>
      <c r="L39" s="85">
        <v>0</v>
      </c>
      <c r="M39" s="85">
        <v>0</v>
      </c>
      <c r="N39" s="85">
        <v>0</v>
      </c>
      <c r="O39" s="85">
        <f>'[1]Прод. прилож'!$C$25</f>
        <v>17480061.440000001</v>
      </c>
      <c r="P39" s="85">
        <f t="shared" si="5"/>
        <v>9604.4293626373637</v>
      </c>
      <c r="Q39" s="85">
        <v>9673</v>
      </c>
      <c r="R39" s="86" t="s">
        <v>94</v>
      </c>
    </row>
    <row r="40" spans="1:207" s="54" customFormat="1" ht="25.15" customHeight="1" x14ac:dyDescent="0.25">
      <c r="A40" s="70" t="s">
        <v>2083</v>
      </c>
      <c r="B40" s="54" t="s">
        <v>102</v>
      </c>
      <c r="C40" s="182">
        <v>1966</v>
      </c>
      <c r="D40" s="182" t="s">
        <v>224</v>
      </c>
      <c r="E40" s="182" t="s">
        <v>20</v>
      </c>
      <c r="F40" s="182">
        <v>4</v>
      </c>
      <c r="G40" s="182">
        <v>3</v>
      </c>
      <c r="H40" s="85">
        <v>3000</v>
      </c>
      <c r="I40" s="85">
        <v>183</v>
      </c>
      <c r="J40" s="85">
        <v>1823.84</v>
      </c>
      <c r="K40" s="85">
        <f t="shared" si="3"/>
        <v>28689946.690000001</v>
      </c>
      <c r="L40" s="85">
        <v>0</v>
      </c>
      <c r="M40" s="85">
        <v>0</v>
      </c>
      <c r="N40" s="85">
        <v>0</v>
      </c>
      <c r="O40" s="85">
        <f>'[1]Прод. прилож'!$C$26</f>
        <v>28689946.690000001</v>
      </c>
      <c r="P40" s="85">
        <f t="shared" si="5"/>
        <v>9563.3155633333336</v>
      </c>
      <c r="Q40" s="85">
        <v>9673</v>
      </c>
      <c r="R40" s="86" t="s">
        <v>94</v>
      </c>
    </row>
    <row r="41" spans="1:207" s="54" customFormat="1" ht="34.9" customHeight="1" x14ac:dyDescent="0.25">
      <c r="A41" s="70" t="s">
        <v>2084</v>
      </c>
      <c r="B41" s="54" t="s">
        <v>2019</v>
      </c>
      <c r="C41" s="182">
        <v>1990</v>
      </c>
      <c r="D41" s="182">
        <v>2018</v>
      </c>
      <c r="E41" s="182" t="s">
        <v>22</v>
      </c>
      <c r="F41" s="182">
        <v>9</v>
      </c>
      <c r="G41" s="182">
        <v>1</v>
      </c>
      <c r="H41" s="85">
        <v>2409.96</v>
      </c>
      <c r="I41" s="85">
        <v>0</v>
      </c>
      <c r="J41" s="85">
        <v>2000.63</v>
      </c>
      <c r="K41" s="85">
        <f t="shared" ref="K41" si="6">SUM(L41:O41)</f>
        <v>2900000</v>
      </c>
      <c r="L41" s="85">
        <v>0</v>
      </c>
      <c r="M41" s="85">
        <v>0</v>
      </c>
      <c r="N41" s="85">
        <v>0</v>
      </c>
      <c r="O41" s="85">
        <f>'[1]Прод. прилож'!$C$27</f>
        <v>2900000</v>
      </c>
      <c r="P41" s="85">
        <f t="shared" ref="P41" si="7">O41/H41</f>
        <v>1203.3394745140997</v>
      </c>
      <c r="Q41" s="85">
        <v>9673</v>
      </c>
      <c r="R41" s="86" t="s">
        <v>94</v>
      </c>
    </row>
    <row r="42" spans="1:207" s="54" customFormat="1" ht="25.15" customHeight="1" x14ac:dyDescent="0.25">
      <c r="A42" s="70" t="s">
        <v>2085</v>
      </c>
      <c r="B42" s="54" t="s">
        <v>103</v>
      </c>
      <c r="C42" s="182">
        <v>1962</v>
      </c>
      <c r="D42" s="182" t="s">
        <v>224</v>
      </c>
      <c r="E42" s="182" t="s">
        <v>20</v>
      </c>
      <c r="F42" s="182">
        <v>4</v>
      </c>
      <c r="G42" s="182">
        <v>2</v>
      </c>
      <c r="H42" s="85">
        <v>2003</v>
      </c>
      <c r="I42" s="85">
        <v>0</v>
      </c>
      <c r="J42" s="85">
        <v>1288.6500000000001</v>
      </c>
      <c r="K42" s="85">
        <f t="shared" si="3"/>
        <v>17147874.719999999</v>
      </c>
      <c r="L42" s="85">
        <v>0</v>
      </c>
      <c r="M42" s="85">
        <v>0</v>
      </c>
      <c r="N42" s="85">
        <v>0</v>
      </c>
      <c r="O42" s="85">
        <f>'[1]Прод. прилож'!$C$28</f>
        <v>17147874.719999999</v>
      </c>
      <c r="P42" s="85">
        <f t="shared" si="5"/>
        <v>8561.0957164253614</v>
      </c>
      <c r="Q42" s="85">
        <v>9673</v>
      </c>
      <c r="R42" s="86" t="s">
        <v>94</v>
      </c>
    </row>
    <row r="43" spans="1:207" s="54" customFormat="1" ht="25.15" customHeight="1" x14ac:dyDescent="0.25">
      <c r="A43" s="70" t="s">
        <v>2296</v>
      </c>
      <c r="B43" s="158" t="s">
        <v>2018</v>
      </c>
      <c r="C43" s="166">
        <v>1975</v>
      </c>
      <c r="D43" s="166" t="s">
        <v>224</v>
      </c>
      <c r="E43" s="166" t="s">
        <v>22</v>
      </c>
      <c r="F43" s="166">
        <v>5</v>
      </c>
      <c r="G43" s="166">
        <v>4</v>
      </c>
      <c r="H43" s="160">
        <v>3974.9</v>
      </c>
      <c r="I43" s="160">
        <v>0</v>
      </c>
      <c r="J43" s="160">
        <v>3066.36</v>
      </c>
      <c r="K43" s="85">
        <f t="shared" ref="K43" si="8">SUM(L43:O43)</f>
        <v>4948128</v>
      </c>
      <c r="L43" s="85">
        <v>0</v>
      </c>
      <c r="M43" s="85">
        <v>0</v>
      </c>
      <c r="N43" s="85">
        <v>0</v>
      </c>
      <c r="O43" s="85">
        <f>'[1]Прод. прилож'!$C$29</f>
        <v>4948128</v>
      </c>
      <c r="P43" s="85">
        <f t="shared" ref="P43" si="9">O43/H43</f>
        <v>1244.8433922865984</v>
      </c>
      <c r="Q43" s="85">
        <v>9673</v>
      </c>
      <c r="R43" s="86" t="s">
        <v>94</v>
      </c>
    </row>
    <row r="44" spans="1:207" s="112" customFormat="1" ht="25.15" customHeight="1" x14ac:dyDescent="0.25">
      <c r="A44" s="70" t="s">
        <v>2297</v>
      </c>
      <c r="B44" s="163" t="s">
        <v>104</v>
      </c>
      <c r="C44" s="166">
        <v>1964</v>
      </c>
      <c r="D44" s="166" t="s">
        <v>224</v>
      </c>
      <c r="E44" s="166" t="s">
        <v>20</v>
      </c>
      <c r="F44" s="166">
        <v>4</v>
      </c>
      <c r="G44" s="166">
        <v>3</v>
      </c>
      <c r="H44" s="160">
        <v>2802.05</v>
      </c>
      <c r="I44" s="160">
        <v>825.8</v>
      </c>
      <c r="J44" s="160">
        <v>1515.92</v>
      </c>
      <c r="K44" s="85">
        <f t="shared" si="3"/>
        <v>25551195.700000003</v>
      </c>
      <c r="L44" s="85">
        <v>0</v>
      </c>
      <c r="M44" s="85">
        <v>0</v>
      </c>
      <c r="N44" s="85">
        <v>0</v>
      </c>
      <c r="O44" s="85">
        <f>'[1]Прод. прилож'!$C$561</f>
        <v>25551195.700000003</v>
      </c>
      <c r="P44" s="85">
        <f t="shared" ref="P44:P50" si="10">O44/H44</f>
        <v>9118.7508074445504</v>
      </c>
      <c r="Q44" s="85">
        <v>9673</v>
      </c>
      <c r="R44" s="70" t="s">
        <v>95</v>
      </c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29"/>
      <c r="BC44" s="129"/>
      <c r="BD44" s="129"/>
      <c r="BE44" s="129"/>
      <c r="BF44" s="129"/>
      <c r="BG44" s="129"/>
      <c r="BH44" s="129"/>
      <c r="BI44" s="129"/>
      <c r="BJ44" s="129"/>
      <c r="BK44" s="129"/>
      <c r="BL44" s="129"/>
      <c r="BM44" s="129"/>
      <c r="BN44" s="129"/>
      <c r="BO44" s="129"/>
      <c r="BP44" s="129"/>
      <c r="BQ44" s="129"/>
      <c r="BR44" s="129"/>
      <c r="BS44" s="129"/>
      <c r="BT44" s="129"/>
      <c r="BU44" s="129"/>
      <c r="BV44" s="129"/>
      <c r="BW44" s="129"/>
      <c r="BX44" s="129"/>
      <c r="BY44" s="129"/>
      <c r="BZ44" s="129"/>
      <c r="CA44" s="129"/>
      <c r="CB44" s="129"/>
      <c r="CC44" s="129"/>
      <c r="CD44" s="129"/>
      <c r="CE44" s="129"/>
      <c r="CF44" s="129"/>
      <c r="CG44" s="129"/>
      <c r="CH44" s="129"/>
      <c r="CI44" s="129"/>
      <c r="CJ44" s="129"/>
      <c r="CK44" s="129"/>
      <c r="CL44" s="129"/>
      <c r="CM44" s="129"/>
      <c r="CN44" s="129"/>
      <c r="CO44" s="129"/>
      <c r="CP44" s="129"/>
      <c r="CQ44" s="129"/>
      <c r="CR44" s="129"/>
      <c r="CS44" s="129"/>
      <c r="CT44" s="129"/>
      <c r="CU44" s="129"/>
      <c r="CV44" s="129"/>
      <c r="CW44" s="129"/>
      <c r="CX44" s="129"/>
      <c r="CY44" s="129"/>
      <c r="CZ44" s="129"/>
      <c r="DA44" s="129"/>
      <c r="DB44" s="129"/>
      <c r="DC44" s="129"/>
      <c r="DD44" s="129"/>
      <c r="DE44" s="129"/>
      <c r="DF44" s="129"/>
      <c r="DG44" s="129"/>
      <c r="DH44" s="129"/>
      <c r="DI44" s="129"/>
      <c r="DJ44" s="129"/>
      <c r="DK44" s="129"/>
      <c r="DL44" s="129"/>
      <c r="DM44" s="129"/>
      <c r="DN44" s="129"/>
      <c r="DO44" s="129"/>
      <c r="DP44" s="129"/>
      <c r="DQ44" s="129"/>
      <c r="DR44" s="129"/>
      <c r="DS44" s="129"/>
      <c r="DT44" s="129"/>
      <c r="DU44" s="129"/>
      <c r="DV44" s="129"/>
      <c r="DW44" s="129"/>
      <c r="DX44" s="129"/>
      <c r="DY44" s="129"/>
      <c r="DZ44" s="129"/>
      <c r="EA44" s="129"/>
      <c r="EB44" s="129"/>
      <c r="EC44" s="129"/>
      <c r="ED44" s="129"/>
      <c r="EE44" s="129"/>
      <c r="EF44" s="129"/>
      <c r="EG44" s="129"/>
      <c r="EH44" s="129"/>
      <c r="EI44" s="129"/>
      <c r="EJ44" s="129"/>
      <c r="EK44" s="129"/>
      <c r="EL44" s="129"/>
      <c r="EM44" s="129"/>
      <c r="EN44" s="129"/>
      <c r="EO44" s="129"/>
      <c r="EP44" s="129"/>
      <c r="EQ44" s="129"/>
      <c r="ER44" s="129"/>
      <c r="ES44" s="129"/>
      <c r="ET44" s="129"/>
      <c r="EU44" s="129"/>
      <c r="EV44" s="129"/>
      <c r="EW44" s="129"/>
      <c r="EX44" s="129"/>
      <c r="EY44" s="129"/>
      <c r="EZ44" s="129"/>
      <c r="FA44" s="129"/>
      <c r="FB44" s="129"/>
      <c r="FC44" s="129"/>
      <c r="FD44" s="129"/>
      <c r="FE44" s="129"/>
      <c r="FF44" s="129"/>
      <c r="FG44" s="129"/>
      <c r="FH44" s="129"/>
      <c r="FI44" s="129"/>
      <c r="FJ44" s="129"/>
      <c r="FK44" s="129"/>
      <c r="FL44" s="129"/>
      <c r="FM44" s="129"/>
      <c r="FN44" s="129"/>
      <c r="FO44" s="129"/>
      <c r="FP44" s="129"/>
      <c r="FQ44" s="129"/>
      <c r="FR44" s="129"/>
      <c r="FS44" s="129"/>
      <c r="FT44" s="129"/>
      <c r="FU44" s="129"/>
      <c r="FV44" s="129"/>
      <c r="FW44" s="129"/>
      <c r="FX44" s="129"/>
      <c r="FY44" s="129"/>
      <c r="FZ44" s="129"/>
      <c r="GA44" s="129"/>
      <c r="GB44" s="129"/>
      <c r="GC44" s="129"/>
      <c r="GD44" s="129"/>
      <c r="GE44" s="129"/>
      <c r="GF44" s="129"/>
      <c r="GG44" s="129"/>
      <c r="GH44" s="129"/>
      <c r="GI44" s="129"/>
      <c r="GJ44" s="129"/>
      <c r="GK44" s="129"/>
      <c r="GL44" s="129"/>
      <c r="GM44" s="129"/>
      <c r="GN44" s="129"/>
      <c r="GO44" s="129"/>
      <c r="GP44" s="129"/>
      <c r="GQ44" s="129"/>
      <c r="GR44" s="129"/>
      <c r="GS44" s="129"/>
      <c r="GT44" s="129"/>
      <c r="GU44" s="129"/>
      <c r="GV44" s="129"/>
      <c r="GW44" s="129"/>
      <c r="GX44" s="129"/>
      <c r="GY44" s="129"/>
    </row>
    <row r="45" spans="1:207" s="54" customFormat="1" ht="25.15" customHeight="1" x14ac:dyDescent="0.25">
      <c r="A45" s="70" t="s">
        <v>2298</v>
      </c>
      <c r="B45" s="45" t="s">
        <v>105</v>
      </c>
      <c r="C45" s="182">
        <v>1963</v>
      </c>
      <c r="D45" s="182" t="s">
        <v>224</v>
      </c>
      <c r="E45" s="182" t="s">
        <v>20</v>
      </c>
      <c r="F45" s="182">
        <v>4</v>
      </c>
      <c r="G45" s="182">
        <v>2</v>
      </c>
      <c r="H45" s="85">
        <v>1433.47</v>
      </c>
      <c r="I45" s="85">
        <v>0</v>
      </c>
      <c r="J45" s="85">
        <v>1130.04</v>
      </c>
      <c r="K45" s="85">
        <f t="shared" si="3"/>
        <v>17110430.379999999</v>
      </c>
      <c r="L45" s="85">
        <v>0</v>
      </c>
      <c r="M45" s="85">
        <v>0</v>
      </c>
      <c r="N45" s="85">
        <v>0</v>
      </c>
      <c r="O45" s="85">
        <f>'[1]Прод. прилож'!$C$562</f>
        <v>17110430.379999999</v>
      </c>
      <c r="P45" s="85">
        <f t="shared" si="10"/>
        <v>11936.371448303766</v>
      </c>
      <c r="Q45" s="85">
        <v>9673</v>
      </c>
      <c r="R45" s="86" t="s">
        <v>95</v>
      </c>
    </row>
    <row r="46" spans="1:207" s="54" customFormat="1" ht="25.15" customHeight="1" x14ac:dyDescent="0.25">
      <c r="A46" s="70" t="s">
        <v>2299</v>
      </c>
      <c r="B46" s="45" t="s">
        <v>106</v>
      </c>
      <c r="C46" s="182">
        <v>1963</v>
      </c>
      <c r="D46" s="182" t="s">
        <v>224</v>
      </c>
      <c r="E46" s="182" t="s">
        <v>20</v>
      </c>
      <c r="F46" s="182">
        <v>5</v>
      </c>
      <c r="G46" s="182">
        <v>2</v>
      </c>
      <c r="H46" s="85">
        <v>2530.6999999999998</v>
      </c>
      <c r="I46" s="85">
        <v>556</v>
      </c>
      <c r="J46" s="85">
        <v>1494.1</v>
      </c>
      <c r="K46" s="85">
        <f t="shared" si="3"/>
        <v>16141329.199999999</v>
      </c>
      <c r="L46" s="85">
        <v>0</v>
      </c>
      <c r="M46" s="85">
        <v>0</v>
      </c>
      <c r="N46" s="85">
        <v>0</v>
      </c>
      <c r="O46" s="85">
        <f>'[1]Прод. прилож'!$C$563</f>
        <v>16141329.199999999</v>
      </c>
      <c r="P46" s="85">
        <f t="shared" si="10"/>
        <v>6378.2072944244674</v>
      </c>
      <c r="Q46" s="85">
        <v>9673</v>
      </c>
      <c r="R46" s="86" t="s">
        <v>95</v>
      </c>
    </row>
    <row r="47" spans="1:207" s="54" customFormat="1" ht="25.15" customHeight="1" x14ac:dyDescent="0.25">
      <c r="A47" s="70" t="s">
        <v>2300</v>
      </c>
      <c r="B47" s="45" t="s">
        <v>107</v>
      </c>
      <c r="C47" s="182">
        <v>1962</v>
      </c>
      <c r="D47" s="182" t="s">
        <v>224</v>
      </c>
      <c r="E47" s="182" t="s">
        <v>20</v>
      </c>
      <c r="F47" s="182">
        <v>4</v>
      </c>
      <c r="G47" s="182">
        <v>3</v>
      </c>
      <c r="H47" s="85">
        <v>2799.14</v>
      </c>
      <c r="I47" s="85">
        <v>433.2</v>
      </c>
      <c r="J47" s="85">
        <v>1509.5</v>
      </c>
      <c r="K47" s="85">
        <f t="shared" si="3"/>
        <v>193504732.69999999</v>
      </c>
      <c r="L47" s="85">
        <v>0</v>
      </c>
      <c r="M47" s="85">
        <v>0</v>
      </c>
      <c r="N47" s="85">
        <v>0</v>
      </c>
      <c r="O47" s="85">
        <f>'[1]Прод. прилож'!$C$1023</f>
        <v>193504732.69999999</v>
      </c>
      <c r="P47" s="85">
        <f t="shared" si="10"/>
        <v>69130.065913101877</v>
      </c>
      <c r="Q47" s="85">
        <v>9673</v>
      </c>
      <c r="R47" s="86" t="s">
        <v>96</v>
      </c>
    </row>
    <row r="48" spans="1:207" s="54" customFormat="1" ht="25.15" customHeight="1" x14ac:dyDescent="0.25">
      <c r="A48" s="70" t="s">
        <v>2301</v>
      </c>
      <c r="B48" s="45" t="s">
        <v>108</v>
      </c>
      <c r="C48" s="182">
        <v>1973</v>
      </c>
      <c r="D48" s="182" t="s">
        <v>224</v>
      </c>
      <c r="E48" s="182" t="s">
        <v>20</v>
      </c>
      <c r="F48" s="182">
        <v>5</v>
      </c>
      <c r="G48" s="182">
        <v>6</v>
      </c>
      <c r="H48" s="85">
        <v>5925.77</v>
      </c>
      <c r="I48" s="85">
        <v>0</v>
      </c>
      <c r="J48" s="85">
        <v>4385.8</v>
      </c>
      <c r="K48" s="85">
        <f t="shared" si="3"/>
        <v>12012500</v>
      </c>
      <c r="L48" s="85">
        <v>0</v>
      </c>
      <c r="M48" s="85">
        <v>0</v>
      </c>
      <c r="N48" s="85">
        <v>0</v>
      </c>
      <c r="O48" s="85">
        <f>'[1]Прод. прилож'!$C$30</f>
        <v>12012500</v>
      </c>
      <c r="P48" s="85">
        <f t="shared" si="10"/>
        <v>2027.1627147189308</v>
      </c>
      <c r="Q48" s="85">
        <v>9673</v>
      </c>
      <c r="R48" s="86" t="s">
        <v>94</v>
      </c>
    </row>
    <row r="49" spans="1:207" s="54" customFormat="1" ht="25.15" customHeight="1" x14ac:dyDescent="0.25">
      <c r="A49" s="70" t="s">
        <v>2302</v>
      </c>
      <c r="B49" s="45" t="s">
        <v>34</v>
      </c>
      <c r="C49" s="182">
        <v>1965</v>
      </c>
      <c r="D49" s="182" t="s">
        <v>224</v>
      </c>
      <c r="E49" s="182" t="s">
        <v>20</v>
      </c>
      <c r="F49" s="182">
        <v>4</v>
      </c>
      <c r="G49" s="182">
        <v>3</v>
      </c>
      <c r="H49" s="85">
        <v>2776.68</v>
      </c>
      <c r="I49" s="85">
        <v>298.18</v>
      </c>
      <c r="J49" s="85">
        <v>1787.78</v>
      </c>
      <c r="K49" s="85">
        <f t="shared" si="3"/>
        <v>22361735</v>
      </c>
      <c r="L49" s="85">
        <v>0</v>
      </c>
      <c r="M49" s="85">
        <v>0</v>
      </c>
      <c r="N49" s="85">
        <v>0</v>
      </c>
      <c r="O49" s="85">
        <f>'[1]Прод. прилож'!$C$1024</f>
        <v>22361735</v>
      </c>
      <c r="P49" s="85">
        <f t="shared" si="10"/>
        <v>8053.4073065675557</v>
      </c>
      <c r="Q49" s="85">
        <v>9673</v>
      </c>
      <c r="R49" s="86" t="s">
        <v>96</v>
      </c>
    </row>
    <row r="50" spans="1:207" s="54" customFormat="1" ht="25.15" customHeight="1" x14ac:dyDescent="0.25">
      <c r="A50" s="70" t="s">
        <v>2303</v>
      </c>
      <c r="B50" s="45" t="s">
        <v>109</v>
      </c>
      <c r="C50" s="182">
        <v>1965</v>
      </c>
      <c r="D50" s="182" t="s">
        <v>224</v>
      </c>
      <c r="E50" s="182" t="s">
        <v>20</v>
      </c>
      <c r="F50" s="182">
        <v>4</v>
      </c>
      <c r="G50" s="182">
        <v>2</v>
      </c>
      <c r="H50" s="85">
        <v>1727.89</v>
      </c>
      <c r="I50" s="85">
        <v>236</v>
      </c>
      <c r="J50" s="85">
        <v>1048.69</v>
      </c>
      <c r="K50" s="85">
        <f t="shared" si="3"/>
        <v>9872332.7199999988</v>
      </c>
      <c r="L50" s="85">
        <v>0</v>
      </c>
      <c r="M50" s="85">
        <v>0</v>
      </c>
      <c r="N50" s="85">
        <v>0</v>
      </c>
      <c r="O50" s="85">
        <f>'[1]Прод. прилож'!$C$1025</f>
        <v>9872332.7199999988</v>
      </c>
      <c r="P50" s="85">
        <f t="shared" si="10"/>
        <v>5713.51921707979</v>
      </c>
      <c r="Q50" s="85">
        <v>9673</v>
      </c>
      <c r="R50" s="86" t="s">
        <v>96</v>
      </c>
    </row>
    <row r="51" spans="1:207" s="54" customFormat="1" ht="25.15" customHeight="1" x14ac:dyDescent="0.25">
      <c r="A51" s="70" t="s">
        <v>2304</v>
      </c>
      <c r="B51" s="45" t="s">
        <v>1777</v>
      </c>
      <c r="C51" s="72">
        <v>1975</v>
      </c>
      <c r="D51" s="72" t="s">
        <v>224</v>
      </c>
      <c r="E51" s="72" t="s">
        <v>20</v>
      </c>
      <c r="F51" s="71">
        <v>5</v>
      </c>
      <c r="G51" s="71">
        <v>2</v>
      </c>
      <c r="H51" s="37">
        <v>5372</v>
      </c>
      <c r="I51" s="37">
        <v>241.8</v>
      </c>
      <c r="J51" s="37">
        <v>2310.62</v>
      </c>
      <c r="K51" s="44">
        <f t="shared" si="3"/>
        <v>2980800</v>
      </c>
      <c r="L51" s="37">
        <v>0</v>
      </c>
      <c r="M51" s="37">
        <v>0</v>
      </c>
      <c r="N51" s="37">
        <v>0</v>
      </c>
      <c r="O51" s="44">
        <f>'[1]Прод. прилож'!$C$31</f>
        <v>2980800</v>
      </c>
      <c r="P51" s="50">
        <f>K51/H51</f>
        <v>554.87714072970959</v>
      </c>
      <c r="Q51" s="50">
        <v>9673</v>
      </c>
      <c r="R51" s="90" t="s">
        <v>94</v>
      </c>
      <c r="S51" s="115"/>
      <c r="T51" s="115"/>
      <c r="U51" s="115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  <c r="DK51" s="116"/>
      <c r="DL51" s="116"/>
      <c r="DM51" s="116"/>
      <c r="DN51" s="116"/>
      <c r="DO51" s="116"/>
      <c r="DP51" s="116"/>
      <c r="DQ51" s="116"/>
      <c r="DR51" s="116"/>
      <c r="DS51" s="116"/>
      <c r="DT51" s="116"/>
      <c r="DU51" s="116"/>
      <c r="DV51" s="116"/>
      <c r="DW51" s="116"/>
      <c r="DX51" s="116"/>
      <c r="DY51" s="116"/>
      <c r="DZ51" s="116"/>
      <c r="EA51" s="116"/>
      <c r="EB51" s="116"/>
      <c r="EC51" s="116"/>
      <c r="ED51" s="116"/>
      <c r="EE51" s="116"/>
      <c r="EF51" s="116"/>
      <c r="EG51" s="116"/>
      <c r="EH51" s="116"/>
      <c r="EI51" s="116"/>
      <c r="EJ51" s="116"/>
      <c r="EK51" s="116"/>
      <c r="EL51" s="116"/>
      <c r="EM51" s="116"/>
      <c r="EN51" s="116"/>
      <c r="EO51" s="116"/>
      <c r="EP51" s="116"/>
      <c r="EQ51" s="116"/>
      <c r="ER51" s="116"/>
      <c r="ES51" s="116"/>
      <c r="ET51" s="116"/>
      <c r="EU51" s="116"/>
      <c r="EV51" s="116"/>
      <c r="EW51" s="116"/>
      <c r="EX51" s="116"/>
      <c r="EY51" s="116"/>
      <c r="EZ51" s="116"/>
      <c r="FA51" s="116"/>
      <c r="FB51" s="116"/>
      <c r="FC51" s="116"/>
      <c r="FD51" s="116"/>
      <c r="FE51" s="116"/>
      <c r="FF51" s="116"/>
      <c r="FG51" s="116"/>
      <c r="FH51" s="116"/>
      <c r="FI51" s="116"/>
      <c r="FJ51" s="116"/>
      <c r="FK51" s="116"/>
      <c r="FL51" s="116"/>
      <c r="FM51" s="116"/>
      <c r="FN51" s="116"/>
      <c r="FO51" s="116"/>
      <c r="FP51" s="116"/>
      <c r="FQ51" s="116"/>
      <c r="FR51" s="116"/>
      <c r="FS51" s="116"/>
      <c r="FT51" s="116"/>
      <c r="FU51" s="116"/>
      <c r="FV51" s="116"/>
      <c r="FW51" s="116"/>
      <c r="FX51" s="116"/>
      <c r="FY51" s="116"/>
      <c r="FZ51" s="116"/>
      <c r="GA51" s="116"/>
      <c r="GB51" s="116"/>
      <c r="GC51" s="116"/>
      <c r="GD51" s="116"/>
      <c r="GE51" s="116"/>
      <c r="GF51" s="116"/>
      <c r="GG51" s="116"/>
      <c r="GH51" s="116"/>
      <c r="GI51" s="116"/>
      <c r="GJ51" s="116"/>
      <c r="GK51" s="116"/>
      <c r="GL51" s="116"/>
      <c r="GM51" s="116"/>
      <c r="GN51" s="116"/>
      <c r="GO51" s="116"/>
      <c r="GP51" s="116"/>
      <c r="GQ51" s="116"/>
      <c r="GR51" s="116"/>
      <c r="GS51" s="116"/>
      <c r="GT51" s="116"/>
      <c r="GU51" s="116"/>
      <c r="GV51" s="116"/>
      <c r="GW51" s="116"/>
      <c r="GX51" s="116"/>
      <c r="GY51" s="116"/>
    </row>
    <row r="52" spans="1:207" s="129" customFormat="1" ht="25.15" customHeight="1" x14ac:dyDescent="0.25">
      <c r="A52" s="70" t="s">
        <v>2305</v>
      </c>
      <c r="B52" s="163" t="s">
        <v>2020</v>
      </c>
      <c r="C52" s="172">
        <v>1976</v>
      </c>
      <c r="D52" s="172" t="s">
        <v>224</v>
      </c>
      <c r="E52" s="172" t="s">
        <v>20</v>
      </c>
      <c r="F52" s="176">
        <v>5</v>
      </c>
      <c r="G52" s="176">
        <v>2</v>
      </c>
      <c r="H52" s="174">
        <v>2376.9299999999998</v>
      </c>
      <c r="I52" s="174">
        <v>73.2</v>
      </c>
      <c r="J52" s="174">
        <v>1776.05</v>
      </c>
      <c r="K52" s="85">
        <f t="shared" ref="K52" si="11">SUM(L52:O52)</f>
        <v>14665332.259999998</v>
      </c>
      <c r="L52" s="85">
        <v>0</v>
      </c>
      <c r="M52" s="85">
        <v>0</v>
      </c>
      <c r="N52" s="85">
        <v>0</v>
      </c>
      <c r="O52" s="85">
        <f>'[1]Прод. прилож'!$C$1026</f>
        <v>14665332.259999998</v>
      </c>
      <c r="P52" s="85">
        <f>O52/H52</f>
        <v>6169.8629156096304</v>
      </c>
      <c r="Q52" s="85">
        <v>9673</v>
      </c>
      <c r="R52" s="86" t="s">
        <v>96</v>
      </c>
      <c r="S52" s="111"/>
      <c r="T52" s="111"/>
      <c r="U52" s="111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112"/>
      <c r="BA52" s="112"/>
      <c r="BB52" s="112"/>
      <c r="BC52" s="112"/>
      <c r="BD52" s="112"/>
      <c r="BE52" s="112"/>
      <c r="BF52" s="112"/>
      <c r="BG52" s="112"/>
      <c r="BH52" s="112"/>
      <c r="BI52" s="112"/>
      <c r="BJ52" s="112"/>
      <c r="BK52" s="112"/>
      <c r="BL52" s="112"/>
      <c r="BM52" s="112"/>
      <c r="BN52" s="112"/>
      <c r="BO52" s="112"/>
      <c r="BP52" s="112"/>
      <c r="BQ52" s="112"/>
      <c r="BR52" s="112"/>
      <c r="BS52" s="112"/>
      <c r="BT52" s="112"/>
      <c r="BU52" s="112"/>
      <c r="BV52" s="112"/>
      <c r="BW52" s="112"/>
      <c r="BX52" s="112"/>
      <c r="BY52" s="112"/>
      <c r="BZ52" s="112"/>
      <c r="CA52" s="112"/>
      <c r="CB52" s="112"/>
      <c r="CC52" s="112"/>
      <c r="CD52" s="112"/>
      <c r="CE52" s="112"/>
      <c r="CF52" s="112"/>
      <c r="CG52" s="112"/>
      <c r="CH52" s="112"/>
      <c r="CI52" s="112"/>
      <c r="CJ52" s="112"/>
      <c r="CK52" s="112"/>
      <c r="CL52" s="112"/>
      <c r="CM52" s="112"/>
      <c r="CN52" s="112"/>
      <c r="CO52" s="112"/>
      <c r="CP52" s="112"/>
      <c r="CQ52" s="112"/>
      <c r="CR52" s="112"/>
      <c r="CS52" s="112"/>
      <c r="CT52" s="112"/>
      <c r="CU52" s="112"/>
      <c r="CV52" s="112"/>
      <c r="CW52" s="112"/>
      <c r="CX52" s="112"/>
      <c r="CY52" s="112"/>
      <c r="CZ52" s="112"/>
      <c r="DA52" s="112"/>
      <c r="DB52" s="112"/>
      <c r="DC52" s="112"/>
      <c r="DD52" s="112"/>
      <c r="DE52" s="112"/>
      <c r="DF52" s="112"/>
      <c r="DG52" s="112"/>
      <c r="DH52" s="112"/>
      <c r="DI52" s="112"/>
      <c r="DJ52" s="112"/>
      <c r="DK52" s="112"/>
      <c r="DL52" s="112"/>
      <c r="DM52" s="112"/>
      <c r="DN52" s="112"/>
      <c r="DO52" s="112"/>
      <c r="DP52" s="112"/>
      <c r="DQ52" s="112"/>
      <c r="DR52" s="112"/>
      <c r="DS52" s="112"/>
      <c r="DT52" s="112"/>
      <c r="DU52" s="112"/>
      <c r="DV52" s="112"/>
      <c r="DW52" s="112"/>
      <c r="DX52" s="112"/>
      <c r="DY52" s="112"/>
      <c r="DZ52" s="112"/>
      <c r="EA52" s="112"/>
      <c r="EB52" s="112"/>
      <c r="EC52" s="112"/>
      <c r="ED52" s="112"/>
      <c r="EE52" s="112"/>
      <c r="EF52" s="112"/>
      <c r="EG52" s="112"/>
      <c r="EH52" s="112"/>
      <c r="EI52" s="112"/>
      <c r="EJ52" s="112"/>
      <c r="EK52" s="112"/>
      <c r="EL52" s="112"/>
      <c r="EM52" s="112"/>
      <c r="EN52" s="112"/>
      <c r="EO52" s="112"/>
      <c r="EP52" s="112"/>
      <c r="EQ52" s="112"/>
      <c r="ER52" s="112"/>
      <c r="ES52" s="112"/>
      <c r="ET52" s="112"/>
      <c r="EU52" s="112"/>
      <c r="EV52" s="112"/>
      <c r="EW52" s="112"/>
      <c r="EX52" s="112"/>
      <c r="EY52" s="112"/>
      <c r="EZ52" s="112"/>
      <c r="FA52" s="112"/>
      <c r="FB52" s="112"/>
      <c r="FC52" s="112"/>
      <c r="FD52" s="112"/>
      <c r="FE52" s="112"/>
      <c r="FF52" s="112"/>
      <c r="FG52" s="112"/>
      <c r="FH52" s="112"/>
      <c r="FI52" s="112"/>
      <c r="FJ52" s="112"/>
      <c r="FK52" s="112"/>
      <c r="FL52" s="112"/>
      <c r="FM52" s="112"/>
      <c r="FN52" s="112"/>
      <c r="FO52" s="112"/>
      <c r="FP52" s="112"/>
      <c r="FQ52" s="112"/>
      <c r="FR52" s="112"/>
      <c r="FS52" s="112"/>
      <c r="FT52" s="112"/>
      <c r="FU52" s="112"/>
      <c r="FV52" s="112"/>
      <c r="FW52" s="112"/>
      <c r="FX52" s="112"/>
      <c r="FY52" s="112"/>
      <c r="FZ52" s="112"/>
      <c r="GA52" s="112"/>
      <c r="GB52" s="112"/>
      <c r="GC52" s="112"/>
      <c r="GD52" s="112"/>
      <c r="GE52" s="112"/>
      <c r="GF52" s="112"/>
      <c r="GG52" s="112"/>
      <c r="GH52" s="112"/>
      <c r="GI52" s="112"/>
      <c r="GJ52" s="112"/>
      <c r="GK52" s="112"/>
      <c r="GL52" s="112"/>
      <c r="GM52" s="112"/>
      <c r="GN52" s="112"/>
      <c r="GO52" s="112"/>
      <c r="GP52" s="112"/>
      <c r="GQ52" s="112"/>
      <c r="GR52" s="112"/>
      <c r="GS52" s="112"/>
      <c r="GT52" s="112"/>
      <c r="GU52" s="112"/>
      <c r="GV52" s="112"/>
      <c r="GW52" s="112"/>
      <c r="GX52" s="112"/>
      <c r="GY52" s="112"/>
    </row>
    <row r="53" spans="1:207" s="112" customFormat="1" ht="25.15" customHeight="1" x14ac:dyDescent="0.25">
      <c r="A53" s="208" t="s">
        <v>2306</v>
      </c>
      <c r="B53" s="210" t="s">
        <v>110</v>
      </c>
      <c r="C53" s="267">
        <v>1945</v>
      </c>
      <c r="D53" s="212" t="s">
        <v>224</v>
      </c>
      <c r="E53" s="212" t="s">
        <v>20</v>
      </c>
      <c r="F53" s="212">
        <v>2</v>
      </c>
      <c r="G53" s="212">
        <v>1</v>
      </c>
      <c r="H53" s="253">
        <v>518</v>
      </c>
      <c r="I53" s="253">
        <v>129.01</v>
      </c>
      <c r="J53" s="253">
        <v>200.71</v>
      </c>
      <c r="K53" s="85">
        <f t="shared" si="3"/>
        <v>850000</v>
      </c>
      <c r="L53" s="85">
        <v>0</v>
      </c>
      <c r="M53" s="85">
        <v>0</v>
      </c>
      <c r="N53" s="85">
        <v>0</v>
      </c>
      <c r="O53" s="85">
        <f>'[1]Прод. прилож'!$C$32</f>
        <v>850000</v>
      </c>
      <c r="P53" s="85">
        <f>O53/H53</f>
        <v>1640.9266409266409</v>
      </c>
      <c r="Q53" s="85">
        <v>9673</v>
      </c>
      <c r="R53" s="70" t="s">
        <v>94</v>
      </c>
      <c r="S53" s="129"/>
      <c r="T53" s="129"/>
      <c r="U53" s="129"/>
      <c r="V53" s="129"/>
      <c r="W53" s="129"/>
      <c r="X53" s="129"/>
      <c r="Y53" s="129"/>
      <c r="Z53" s="129"/>
      <c r="AA53" s="129"/>
      <c r="AB53" s="129"/>
      <c r="AC53" s="129"/>
      <c r="AD53" s="129"/>
      <c r="AE53" s="129"/>
      <c r="AF53" s="129"/>
      <c r="AG53" s="129"/>
      <c r="AH53" s="129"/>
      <c r="AI53" s="129"/>
      <c r="AJ53" s="129"/>
      <c r="AK53" s="129"/>
      <c r="AL53" s="129"/>
      <c r="AM53" s="129"/>
      <c r="AN53" s="129"/>
      <c r="AO53" s="129"/>
      <c r="AP53" s="129"/>
      <c r="AQ53" s="129"/>
      <c r="AR53" s="129"/>
      <c r="AS53" s="129"/>
      <c r="AT53" s="129"/>
      <c r="AU53" s="129"/>
      <c r="AV53" s="129"/>
      <c r="AW53" s="129"/>
      <c r="AX53" s="129"/>
      <c r="AY53" s="129"/>
      <c r="AZ53" s="129"/>
      <c r="BA53" s="129"/>
      <c r="BB53" s="129"/>
      <c r="BC53" s="129"/>
      <c r="BD53" s="129"/>
      <c r="BE53" s="129"/>
      <c r="BF53" s="129"/>
      <c r="BG53" s="129"/>
      <c r="BH53" s="129"/>
      <c r="BI53" s="129"/>
      <c r="BJ53" s="129"/>
      <c r="BK53" s="129"/>
      <c r="BL53" s="129"/>
      <c r="BM53" s="129"/>
      <c r="BN53" s="129"/>
      <c r="BO53" s="129"/>
      <c r="BP53" s="129"/>
      <c r="BQ53" s="129"/>
      <c r="BR53" s="129"/>
      <c r="BS53" s="129"/>
      <c r="BT53" s="129"/>
      <c r="BU53" s="129"/>
      <c r="BV53" s="129"/>
      <c r="BW53" s="129"/>
      <c r="BX53" s="129"/>
      <c r="BY53" s="129"/>
      <c r="BZ53" s="129"/>
      <c r="CA53" s="129"/>
      <c r="CB53" s="129"/>
      <c r="CC53" s="129"/>
      <c r="CD53" s="129"/>
      <c r="CE53" s="129"/>
      <c r="CF53" s="129"/>
      <c r="CG53" s="129"/>
      <c r="CH53" s="129"/>
      <c r="CI53" s="129"/>
      <c r="CJ53" s="129"/>
      <c r="CK53" s="129"/>
      <c r="CL53" s="129"/>
      <c r="CM53" s="129"/>
      <c r="CN53" s="129"/>
      <c r="CO53" s="129"/>
      <c r="CP53" s="129"/>
      <c r="CQ53" s="129"/>
      <c r="CR53" s="129"/>
      <c r="CS53" s="129"/>
      <c r="CT53" s="129"/>
      <c r="CU53" s="129"/>
      <c r="CV53" s="129"/>
      <c r="CW53" s="129"/>
      <c r="CX53" s="129"/>
      <c r="CY53" s="129"/>
      <c r="CZ53" s="129"/>
      <c r="DA53" s="129"/>
      <c r="DB53" s="129"/>
      <c r="DC53" s="129"/>
      <c r="DD53" s="129"/>
      <c r="DE53" s="129"/>
      <c r="DF53" s="129"/>
      <c r="DG53" s="129"/>
      <c r="DH53" s="129"/>
      <c r="DI53" s="129"/>
      <c r="DJ53" s="129"/>
      <c r="DK53" s="129"/>
      <c r="DL53" s="129"/>
      <c r="DM53" s="129"/>
      <c r="DN53" s="129"/>
      <c r="DO53" s="129"/>
      <c r="DP53" s="129"/>
      <c r="DQ53" s="129"/>
      <c r="DR53" s="129"/>
      <c r="DS53" s="129"/>
      <c r="DT53" s="129"/>
      <c r="DU53" s="129"/>
      <c r="DV53" s="129"/>
      <c r="DW53" s="129"/>
      <c r="DX53" s="129"/>
      <c r="DY53" s="129"/>
      <c r="DZ53" s="129"/>
      <c r="EA53" s="129"/>
      <c r="EB53" s="129"/>
      <c r="EC53" s="129"/>
      <c r="ED53" s="129"/>
      <c r="EE53" s="129"/>
      <c r="EF53" s="129"/>
      <c r="EG53" s="129"/>
      <c r="EH53" s="129"/>
      <c r="EI53" s="129"/>
      <c r="EJ53" s="129"/>
      <c r="EK53" s="129"/>
      <c r="EL53" s="129"/>
      <c r="EM53" s="129"/>
      <c r="EN53" s="129"/>
      <c r="EO53" s="129"/>
      <c r="EP53" s="129"/>
      <c r="EQ53" s="129"/>
      <c r="ER53" s="129"/>
      <c r="ES53" s="129"/>
      <c r="ET53" s="129"/>
      <c r="EU53" s="129"/>
      <c r="EV53" s="129"/>
      <c r="EW53" s="129"/>
      <c r="EX53" s="129"/>
      <c r="EY53" s="129"/>
      <c r="EZ53" s="129"/>
      <c r="FA53" s="129"/>
      <c r="FB53" s="129"/>
      <c r="FC53" s="129"/>
      <c r="FD53" s="129"/>
      <c r="FE53" s="129"/>
      <c r="FF53" s="129"/>
      <c r="FG53" s="129"/>
      <c r="FH53" s="129"/>
      <c r="FI53" s="129"/>
      <c r="FJ53" s="129"/>
      <c r="FK53" s="129"/>
      <c r="FL53" s="129"/>
      <c r="FM53" s="129"/>
      <c r="FN53" s="129"/>
      <c r="FO53" s="129"/>
      <c r="FP53" s="129"/>
      <c r="FQ53" s="129"/>
      <c r="FR53" s="129"/>
      <c r="FS53" s="129"/>
      <c r="FT53" s="129"/>
      <c r="FU53" s="129"/>
      <c r="FV53" s="129"/>
      <c r="FW53" s="129"/>
      <c r="FX53" s="129"/>
      <c r="FY53" s="129"/>
      <c r="FZ53" s="129"/>
      <c r="GA53" s="129"/>
      <c r="GB53" s="129"/>
      <c r="GC53" s="129"/>
      <c r="GD53" s="129"/>
      <c r="GE53" s="129"/>
      <c r="GF53" s="129"/>
      <c r="GG53" s="129"/>
      <c r="GH53" s="129"/>
      <c r="GI53" s="129"/>
      <c r="GJ53" s="129"/>
      <c r="GK53" s="129"/>
      <c r="GL53" s="129"/>
      <c r="GM53" s="129"/>
      <c r="GN53" s="129"/>
      <c r="GO53" s="129"/>
      <c r="GP53" s="129"/>
      <c r="GQ53" s="129"/>
      <c r="GR53" s="129"/>
      <c r="GS53" s="129"/>
      <c r="GT53" s="129"/>
      <c r="GU53" s="129"/>
      <c r="GV53" s="129"/>
      <c r="GW53" s="129"/>
      <c r="GX53" s="129"/>
      <c r="GY53" s="129"/>
    </row>
    <row r="54" spans="1:207" s="112" customFormat="1" ht="25.15" customHeight="1" x14ac:dyDescent="0.25">
      <c r="A54" s="209"/>
      <c r="B54" s="211"/>
      <c r="C54" s="268"/>
      <c r="D54" s="213"/>
      <c r="E54" s="213"/>
      <c r="F54" s="213"/>
      <c r="G54" s="213"/>
      <c r="H54" s="254"/>
      <c r="I54" s="254"/>
      <c r="J54" s="254"/>
      <c r="K54" s="85">
        <f t="shared" si="3"/>
        <v>1935925.05</v>
      </c>
      <c r="L54" s="85">
        <v>0</v>
      </c>
      <c r="M54" s="85">
        <v>0</v>
      </c>
      <c r="N54" s="85">
        <v>0</v>
      </c>
      <c r="O54" s="85">
        <f>'[1]Прод. прилож'!$C$564</f>
        <v>1935925.05</v>
      </c>
      <c r="P54" s="85">
        <f>K54/H53</f>
        <v>3737.3070463320464</v>
      </c>
      <c r="Q54" s="85">
        <v>9673</v>
      </c>
      <c r="R54" s="70" t="s">
        <v>95</v>
      </c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29"/>
      <c r="AM54" s="129"/>
      <c r="AN54" s="129"/>
      <c r="AO54" s="129"/>
      <c r="AP54" s="129"/>
      <c r="AQ54" s="129"/>
      <c r="AR54" s="129"/>
      <c r="AS54" s="129"/>
      <c r="AT54" s="129"/>
      <c r="AU54" s="129"/>
      <c r="AV54" s="129"/>
      <c r="AW54" s="129"/>
      <c r="AX54" s="129"/>
      <c r="AY54" s="129"/>
      <c r="AZ54" s="129"/>
      <c r="BA54" s="129"/>
      <c r="BB54" s="129"/>
      <c r="BC54" s="129"/>
      <c r="BD54" s="129"/>
      <c r="BE54" s="129"/>
      <c r="BF54" s="129"/>
      <c r="BG54" s="129"/>
      <c r="BH54" s="129"/>
      <c r="BI54" s="129"/>
      <c r="BJ54" s="129"/>
      <c r="BK54" s="129"/>
      <c r="BL54" s="129"/>
      <c r="BM54" s="129"/>
      <c r="BN54" s="129"/>
      <c r="BO54" s="129"/>
      <c r="BP54" s="129"/>
      <c r="BQ54" s="129"/>
      <c r="BR54" s="129"/>
      <c r="BS54" s="129"/>
      <c r="BT54" s="129"/>
      <c r="BU54" s="129"/>
      <c r="BV54" s="129"/>
      <c r="BW54" s="129"/>
      <c r="BX54" s="129"/>
      <c r="BY54" s="129"/>
      <c r="BZ54" s="129"/>
      <c r="CA54" s="129"/>
      <c r="CB54" s="129"/>
      <c r="CC54" s="129"/>
      <c r="CD54" s="129"/>
      <c r="CE54" s="129"/>
      <c r="CF54" s="129"/>
      <c r="CG54" s="129"/>
      <c r="CH54" s="129"/>
      <c r="CI54" s="129"/>
      <c r="CJ54" s="129"/>
      <c r="CK54" s="129"/>
      <c r="CL54" s="129"/>
      <c r="CM54" s="129"/>
      <c r="CN54" s="129"/>
      <c r="CO54" s="129"/>
      <c r="CP54" s="129"/>
      <c r="CQ54" s="129"/>
      <c r="CR54" s="129"/>
      <c r="CS54" s="129"/>
      <c r="CT54" s="129"/>
      <c r="CU54" s="129"/>
      <c r="CV54" s="129"/>
      <c r="CW54" s="129"/>
      <c r="CX54" s="129"/>
      <c r="CY54" s="129"/>
      <c r="CZ54" s="129"/>
      <c r="DA54" s="129"/>
      <c r="DB54" s="129"/>
      <c r="DC54" s="129"/>
      <c r="DD54" s="129"/>
      <c r="DE54" s="129"/>
      <c r="DF54" s="129"/>
      <c r="DG54" s="129"/>
      <c r="DH54" s="129"/>
      <c r="DI54" s="129"/>
      <c r="DJ54" s="129"/>
      <c r="DK54" s="129"/>
      <c r="DL54" s="129"/>
      <c r="DM54" s="129"/>
      <c r="DN54" s="129"/>
      <c r="DO54" s="129"/>
      <c r="DP54" s="129"/>
      <c r="DQ54" s="129"/>
      <c r="DR54" s="129"/>
      <c r="DS54" s="129"/>
      <c r="DT54" s="129"/>
      <c r="DU54" s="129"/>
      <c r="DV54" s="129"/>
      <c r="DW54" s="129"/>
      <c r="DX54" s="129"/>
      <c r="DY54" s="129"/>
      <c r="DZ54" s="129"/>
      <c r="EA54" s="129"/>
      <c r="EB54" s="129"/>
      <c r="EC54" s="129"/>
      <c r="ED54" s="129"/>
      <c r="EE54" s="129"/>
      <c r="EF54" s="129"/>
      <c r="EG54" s="129"/>
      <c r="EH54" s="129"/>
      <c r="EI54" s="129"/>
      <c r="EJ54" s="129"/>
      <c r="EK54" s="129"/>
      <c r="EL54" s="129"/>
      <c r="EM54" s="129"/>
      <c r="EN54" s="129"/>
      <c r="EO54" s="129"/>
      <c r="EP54" s="129"/>
      <c r="EQ54" s="129"/>
      <c r="ER54" s="129"/>
      <c r="ES54" s="129"/>
      <c r="ET54" s="129"/>
      <c r="EU54" s="129"/>
      <c r="EV54" s="129"/>
      <c r="EW54" s="129"/>
      <c r="EX54" s="129"/>
      <c r="EY54" s="129"/>
      <c r="EZ54" s="129"/>
      <c r="FA54" s="129"/>
      <c r="FB54" s="129"/>
      <c r="FC54" s="129"/>
      <c r="FD54" s="129"/>
      <c r="FE54" s="129"/>
      <c r="FF54" s="129"/>
      <c r="FG54" s="129"/>
      <c r="FH54" s="129"/>
      <c r="FI54" s="129"/>
      <c r="FJ54" s="129"/>
      <c r="FK54" s="129"/>
      <c r="FL54" s="129"/>
      <c r="FM54" s="129"/>
      <c r="FN54" s="129"/>
      <c r="FO54" s="129"/>
      <c r="FP54" s="129"/>
      <c r="FQ54" s="129"/>
      <c r="FR54" s="129"/>
      <c r="FS54" s="129"/>
      <c r="FT54" s="129"/>
      <c r="FU54" s="129"/>
      <c r="FV54" s="129"/>
      <c r="FW54" s="129"/>
      <c r="FX54" s="129"/>
      <c r="FY54" s="129"/>
      <c r="FZ54" s="129"/>
      <c r="GA54" s="129"/>
      <c r="GB54" s="129"/>
      <c r="GC54" s="129"/>
      <c r="GD54" s="129"/>
      <c r="GE54" s="129"/>
      <c r="GF54" s="129"/>
      <c r="GG54" s="129"/>
      <c r="GH54" s="129"/>
      <c r="GI54" s="129"/>
      <c r="GJ54" s="129"/>
      <c r="GK54" s="129"/>
      <c r="GL54" s="129"/>
      <c r="GM54" s="129"/>
      <c r="GN54" s="129"/>
      <c r="GO54" s="129"/>
      <c r="GP54" s="129"/>
      <c r="GQ54" s="129"/>
      <c r="GR54" s="129"/>
      <c r="GS54" s="129"/>
      <c r="GT54" s="129"/>
      <c r="GU54" s="129"/>
      <c r="GV54" s="129"/>
      <c r="GW54" s="129"/>
      <c r="GX54" s="129"/>
      <c r="GY54" s="129"/>
    </row>
    <row r="55" spans="1:207" s="112" customFormat="1" ht="25.15" customHeight="1" x14ac:dyDescent="0.25">
      <c r="A55" s="161" t="s">
        <v>2307</v>
      </c>
      <c r="B55" s="163" t="s">
        <v>111</v>
      </c>
      <c r="C55" s="166">
        <v>1964</v>
      </c>
      <c r="D55" s="166" t="s">
        <v>224</v>
      </c>
      <c r="E55" s="166" t="s">
        <v>20</v>
      </c>
      <c r="F55" s="166">
        <v>4</v>
      </c>
      <c r="G55" s="166">
        <v>2</v>
      </c>
      <c r="H55" s="160">
        <v>1645.37</v>
      </c>
      <c r="I55" s="160">
        <v>155.5</v>
      </c>
      <c r="J55" s="160">
        <v>1126.54</v>
      </c>
      <c r="K55" s="85">
        <f t="shared" si="3"/>
        <v>14095801.700000001</v>
      </c>
      <c r="L55" s="85">
        <v>0</v>
      </c>
      <c r="M55" s="85">
        <v>0</v>
      </c>
      <c r="N55" s="85">
        <v>0</v>
      </c>
      <c r="O55" s="85">
        <f>'[1]Прод. прилож'!$C$565</f>
        <v>14095801.700000001</v>
      </c>
      <c r="P55" s="85">
        <f>O55/H55</f>
        <v>8566.949500720204</v>
      </c>
      <c r="Q55" s="85">
        <v>9673</v>
      </c>
      <c r="R55" s="70" t="s">
        <v>95</v>
      </c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129"/>
      <c r="AN55" s="129"/>
      <c r="AO55" s="129"/>
      <c r="AP55" s="129"/>
      <c r="AQ55" s="129"/>
      <c r="AR55" s="129"/>
      <c r="AS55" s="129"/>
      <c r="AT55" s="129"/>
      <c r="AU55" s="129"/>
      <c r="AV55" s="129"/>
      <c r="AW55" s="129"/>
      <c r="AX55" s="129"/>
      <c r="AY55" s="129"/>
      <c r="AZ55" s="129"/>
      <c r="BA55" s="129"/>
      <c r="BB55" s="129"/>
      <c r="BC55" s="129"/>
      <c r="BD55" s="129"/>
      <c r="BE55" s="129"/>
      <c r="BF55" s="129"/>
      <c r="BG55" s="129"/>
      <c r="BH55" s="129"/>
      <c r="BI55" s="129"/>
      <c r="BJ55" s="129"/>
      <c r="BK55" s="129"/>
      <c r="BL55" s="129"/>
      <c r="BM55" s="129"/>
      <c r="BN55" s="129"/>
      <c r="BO55" s="129"/>
      <c r="BP55" s="129"/>
      <c r="BQ55" s="129"/>
      <c r="BR55" s="129"/>
      <c r="BS55" s="129"/>
      <c r="BT55" s="129"/>
      <c r="BU55" s="129"/>
      <c r="BV55" s="129"/>
      <c r="BW55" s="129"/>
      <c r="BX55" s="129"/>
      <c r="BY55" s="129"/>
      <c r="BZ55" s="129"/>
      <c r="CA55" s="129"/>
      <c r="CB55" s="129"/>
      <c r="CC55" s="129"/>
      <c r="CD55" s="129"/>
      <c r="CE55" s="129"/>
      <c r="CF55" s="129"/>
      <c r="CG55" s="129"/>
      <c r="CH55" s="129"/>
      <c r="CI55" s="129"/>
      <c r="CJ55" s="129"/>
      <c r="CK55" s="129"/>
      <c r="CL55" s="129"/>
      <c r="CM55" s="129"/>
      <c r="CN55" s="129"/>
      <c r="CO55" s="129"/>
      <c r="CP55" s="129"/>
      <c r="CQ55" s="129"/>
      <c r="CR55" s="129"/>
      <c r="CS55" s="129"/>
      <c r="CT55" s="129"/>
      <c r="CU55" s="129"/>
      <c r="CV55" s="129"/>
      <c r="CW55" s="129"/>
      <c r="CX55" s="129"/>
      <c r="CY55" s="129"/>
      <c r="CZ55" s="129"/>
      <c r="DA55" s="129"/>
      <c r="DB55" s="129"/>
      <c r="DC55" s="129"/>
      <c r="DD55" s="129"/>
      <c r="DE55" s="129"/>
      <c r="DF55" s="129"/>
      <c r="DG55" s="129"/>
      <c r="DH55" s="129"/>
      <c r="DI55" s="129"/>
      <c r="DJ55" s="129"/>
      <c r="DK55" s="129"/>
      <c r="DL55" s="129"/>
      <c r="DM55" s="129"/>
      <c r="DN55" s="129"/>
      <c r="DO55" s="129"/>
      <c r="DP55" s="129"/>
      <c r="DQ55" s="129"/>
      <c r="DR55" s="129"/>
      <c r="DS55" s="129"/>
      <c r="DT55" s="129"/>
      <c r="DU55" s="129"/>
      <c r="DV55" s="129"/>
      <c r="DW55" s="129"/>
      <c r="DX55" s="129"/>
      <c r="DY55" s="129"/>
      <c r="DZ55" s="129"/>
      <c r="EA55" s="129"/>
      <c r="EB55" s="129"/>
      <c r="EC55" s="129"/>
      <c r="ED55" s="129"/>
      <c r="EE55" s="129"/>
      <c r="EF55" s="129"/>
      <c r="EG55" s="129"/>
      <c r="EH55" s="129"/>
      <c r="EI55" s="129"/>
      <c r="EJ55" s="129"/>
      <c r="EK55" s="129"/>
      <c r="EL55" s="129"/>
      <c r="EM55" s="129"/>
      <c r="EN55" s="129"/>
      <c r="EO55" s="129"/>
      <c r="EP55" s="129"/>
      <c r="EQ55" s="129"/>
      <c r="ER55" s="129"/>
      <c r="ES55" s="129"/>
      <c r="ET55" s="129"/>
      <c r="EU55" s="129"/>
      <c r="EV55" s="129"/>
      <c r="EW55" s="129"/>
      <c r="EX55" s="129"/>
      <c r="EY55" s="129"/>
      <c r="EZ55" s="129"/>
      <c r="FA55" s="129"/>
      <c r="FB55" s="129"/>
      <c r="FC55" s="129"/>
      <c r="FD55" s="129"/>
      <c r="FE55" s="129"/>
      <c r="FF55" s="129"/>
      <c r="FG55" s="129"/>
      <c r="FH55" s="129"/>
      <c r="FI55" s="129"/>
      <c r="FJ55" s="129"/>
      <c r="FK55" s="129"/>
      <c r="FL55" s="129"/>
      <c r="FM55" s="129"/>
      <c r="FN55" s="129"/>
      <c r="FO55" s="129"/>
      <c r="FP55" s="129"/>
      <c r="FQ55" s="129"/>
      <c r="FR55" s="129"/>
      <c r="FS55" s="129"/>
      <c r="FT55" s="129"/>
      <c r="FU55" s="129"/>
      <c r="FV55" s="129"/>
      <c r="FW55" s="129"/>
      <c r="FX55" s="129"/>
      <c r="FY55" s="129"/>
      <c r="FZ55" s="129"/>
      <c r="GA55" s="129"/>
      <c r="GB55" s="129"/>
      <c r="GC55" s="129"/>
      <c r="GD55" s="129"/>
      <c r="GE55" s="129"/>
      <c r="GF55" s="129"/>
      <c r="GG55" s="129"/>
      <c r="GH55" s="129"/>
      <c r="GI55" s="129"/>
      <c r="GJ55" s="129"/>
      <c r="GK55" s="129"/>
      <c r="GL55" s="129"/>
      <c r="GM55" s="129"/>
      <c r="GN55" s="129"/>
      <c r="GO55" s="129"/>
      <c r="GP55" s="129"/>
      <c r="GQ55" s="129"/>
      <c r="GR55" s="129"/>
      <c r="GS55" s="129"/>
      <c r="GT55" s="129"/>
      <c r="GU55" s="129"/>
      <c r="GV55" s="129"/>
      <c r="GW55" s="129"/>
      <c r="GX55" s="129"/>
      <c r="GY55" s="129"/>
    </row>
    <row r="56" spans="1:207" s="112" customFormat="1" ht="25.15" customHeight="1" x14ac:dyDescent="0.25">
      <c r="A56" s="161" t="s">
        <v>2308</v>
      </c>
      <c r="B56" s="163" t="s">
        <v>112</v>
      </c>
      <c r="C56" s="166">
        <v>1962</v>
      </c>
      <c r="D56" s="166" t="s">
        <v>224</v>
      </c>
      <c r="E56" s="166" t="s">
        <v>20</v>
      </c>
      <c r="F56" s="166">
        <v>2</v>
      </c>
      <c r="G56" s="166">
        <v>2</v>
      </c>
      <c r="H56" s="160">
        <v>1350</v>
      </c>
      <c r="I56" s="160">
        <v>96.8</v>
      </c>
      <c r="J56" s="160">
        <v>460.47</v>
      </c>
      <c r="K56" s="85">
        <f t="shared" si="3"/>
        <v>12969203.66</v>
      </c>
      <c r="L56" s="85">
        <v>0</v>
      </c>
      <c r="M56" s="85">
        <v>0</v>
      </c>
      <c r="N56" s="85">
        <v>0</v>
      </c>
      <c r="O56" s="85">
        <f>'[1]Прод. прилож'!$C$33</f>
        <v>12969203.66</v>
      </c>
      <c r="P56" s="85">
        <f>O56/H56</f>
        <v>9606.817525925926</v>
      </c>
      <c r="Q56" s="85">
        <v>9673</v>
      </c>
      <c r="R56" s="70" t="s">
        <v>94</v>
      </c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129"/>
      <c r="AN56" s="129"/>
      <c r="AO56" s="129"/>
      <c r="AP56" s="129"/>
      <c r="AQ56" s="129"/>
      <c r="AR56" s="129"/>
      <c r="AS56" s="129"/>
      <c r="AT56" s="129"/>
      <c r="AU56" s="129"/>
      <c r="AV56" s="129"/>
      <c r="AW56" s="129"/>
      <c r="AX56" s="129"/>
      <c r="AY56" s="129"/>
      <c r="AZ56" s="129"/>
      <c r="BA56" s="129"/>
      <c r="BB56" s="129"/>
      <c r="BC56" s="129"/>
      <c r="BD56" s="129"/>
      <c r="BE56" s="129"/>
      <c r="BF56" s="129"/>
      <c r="BG56" s="129"/>
      <c r="BH56" s="129"/>
      <c r="BI56" s="129"/>
      <c r="BJ56" s="129"/>
      <c r="BK56" s="129"/>
      <c r="BL56" s="129"/>
      <c r="BM56" s="129"/>
      <c r="BN56" s="129"/>
      <c r="BO56" s="129"/>
      <c r="BP56" s="129"/>
      <c r="BQ56" s="129"/>
      <c r="BR56" s="129"/>
      <c r="BS56" s="129"/>
      <c r="BT56" s="129"/>
      <c r="BU56" s="129"/>
      <c r="BV56" s="129"/>
      <c r="BW56" s="129"/>
      <c r="BX56" s="129"/>
      <c r="BY56" s="129"/>
      <c r="BZ56" s="129"/>
      <c r="CA56" s="129"/>
      <c r="CB56" s="129"/>
      <c r="CC56" s="129"/>
      <c r="CD56" s="129"/>
      <c r="CE56" s="129"/>
      <c r="CF56" s="129"/>
      <c r="CG56" s="129"/>
      <c r="CH56" s="129"/>
      <c r="CI56" s="129"/>
      <c r="CJ56" s="129"/>
      <c r="CK56" s="129"/>
      <c r="CL56" s="129"/>
      <c r="CM56" s="129"/>
      <c r="CN56" s="129"/>
      <c r="CO56" s="129"/>
      <c r="CP56" s="129"/>
      <c r="CQ56" s="129"/>
      <c r="CR56" s="129"/>
      <c r="CS56" s="129"/>
      <c r="CT56" s="129"/>
      <c r="CU56" s="129"/>
      <c r="CV56" s="129"/>
      <c r="CW56" s="129"/>
      <c r="CX56" s="129"/>
      <c r="CY56" s="129"/>
      <c r="CZ56" s="129"/>
      <c r="DA56" s="129"/>
      <c r="DB56" s="129"/>
      <c r="DC56" s="129"/>
      <c r="DD56" s="129"/>
      <c r="DE56" s="129"/>
      <c r="DF56" s="129"/>
      <c r="DG56" s="129"/>
      <c r="DH56" s="129"/>
      <c r="DI56" s="129"/>
      <c r="DJ56" s="129"/>
      <c r="DK56" s="129"/>
      <c r="DL56" s="129"/>
      <c r="DM56" s="129"/>
      <c r="DN56" s="129"/>
      <c r="DO56" s="129"/>
      <c r="DP56" s="129"/>
      <c r="DQ56" s="129"/>
      <c r="DR56" s="129"/>
      <c r="DS56" s="129"/>
      <c r="DT56" s="129"/>
      <c r="DU56" s="129"/>
      <c r="DV56" s="129"/>
      <c r="DW56" s="129"/>
      <c r="DX56" s="129"/>
      <c r="DY56" s="129"/>
      <c r="DZ56" s="129"/>
      <c r="EA56" s="129"/>
      <c r="EB56" s="129"/>
      <c r="EC56" s="129"/>
      <c r="ED56" s="129"/>
      <c r="EE56" s="129"/>
      <c r="EF56" s="129"/>
      <c r="EG56" s="129"/>
      <c r="EH56" s="129"/>
      <c r="EI56" s="129"/>
      <c r="EJ56" s="129"/>
      <c r="EK56" s="129"/>
      <c r="EL56" s="129"/>
      <c r="EM56" s="129"/>
      <c r="EN56" s="129"/>
      <c r="EO56" s="129"/>
      <c r="EP56" s="129"/>
      <c r="EQ56" s="129"/>
      <c r="ER56" s="129"/>
      <c r="ES56" s="129"/>
      <c r="ET56" s="129"/>
      <c r="EU56" s="129"/>
      <c r="EV56" s="129"/>
      <c r="EW56" s="129"/>
      <c r="EX56" s="129"/>
      <c r="EY56" s="129"/>
      <c r="EZ56" s="129"/>
      <c r="FA56" s="129"/>
      <c r="FB56" s="129"/>
      <c r="FC56" s="129"/>
      <c r="FD56" s="129"/>
      <c r="FE56" s="129"/>
      <c r="FF56" s="129"/>
      <c r="FG56" s="129"/>
      <c r="FH56" s="129"/>
      <c r="FI56" s="129"/>
      <c r="FJ56" s="129"/>
      <c r="FK56" s="129"/>
      <c r="FL56" s="129"/>
      <c r="FM56" s="129"/>
      <c r="FN56" s="129"/>
      <c r="FO56" s="129"/>
      <c r="FP56" s="129"/>
      <c r="FQ56" s="129"/>
      <c r="FR56" s="129"/>
      <c r="FS56" s="129"/>
      <c r="FT56" s="129"/>
      <c r="FU56" s="129"/>
      <c r="FV56" s="129"/>
      <c r="FW56" s="129"/>
      <c r="FX56" s="129"/>
      <c r="FY56" s="129"/>
      <c r="FZ56" s="129"/>
      <c r="GA56" s="129"/>
      <c r="GB56" s="129"/>
      <c r="GC56" s="129"/>
      <c r="GD56" s="129"/>
      <c r="GE56" s="129"/>
      <c r="GF56" s="129"/>
      <c r="GG56" s="129"/>
      <c r="GH56" s="129"/>
      <c r="GI56" s="129"/>
      <c r="GJ56" s="129"/>
      <c r="GK56" s="129"/>
      <c r="GL56" s="129"/>
      <c r="GM56" s="129"/>
      <c r="GN56" s="129"/>
      <c r="GO56" s="129"/>
      <c r="GP56" s="129"/>
      <c r="GQ56" s="129"/>
      <c r="GR56" s="129"/>
      <c r="GS56" s="129"/>
      <c r="GT56" s="129"/>
      <c r="GU56" s="129"/>
      <c r="GV56" s="129"/>
      <c r="GW56" s="129"/>
      <c r="GX56" s="129"/>
      <c r="GY56" s="129"/>
    </row>
    <row r="57" spans="1:207" s="54" customFormat="1" ht="25.15" customHeight="1" x14ac:dyDescent="0.25">
      <c r="A57" s="161" t="s">
        <v>2309</v>
      </c>
      <c r="B57" s="45" t="s">
        <v>758</v>
      </c>
      <c r="C57" s="182">
        <v>1967</v>
      </c>
      <c r="D57" s="182" t="s">
        <v>224</v>
      </c>
      <c r="E57" s="182" t="s">
        <v>20</v>
      </c>
      <c r="F57" s="182">
        <v>4</v>
      </c>
      <c r="G57" s="182">
        <v>4</v>
      </c>
      <c r="H57" s="85">
        <v>4190.7700000000004</v>
      </c>
      <c r="I57" s="85">
        <v>0</v>
      </c>
      <c r="J57" s="85">
        <v>4190.7700000000004</v>
      </c>
      <c r="K57" s="85">
        <f t="shared" si="3"/>
        <v>2428755.84</v>
      </c>
      <c r="L57" s="85">
        <v>0</v>
      </c>
      <c r="M57" s="85">
        <v>0</v>
      </c>
      <c r="N57" s="85">
        <v>0</v>
      </c>
      <c r="O57" s="85">
        <f>'[1]Прод. прилож'!$C$1027</f>
        <v>2428755.84</v>
      </c>
      <c r="P57" s="85">
        <f>O57/H57</f>
        <v>579.54882754243249</v>
      </c>
      <c r="Q57" s="85">
        <v>9673</v>
      </c>
      <c r="R57" s="86" t="s">
        <v>96</v>
      </c>
    </row>
    <row r="58" spans="1:207" s="54" customFormat="1" ht="25.15" customHeight="1" x14ac:dyDescent="0.25">
      <c r="A58" s="161" t="s">
        <v>2310</v>
      </c>
      <c r="B58" s="45" t="s">
        <v>1737</v>
      </c>
      <c r="C58" s="182">
        <v>1973</v>
      </c>
      <c r="D58" s="182">
        <v>2008</v>
      </c>
      <c r="E58" s="182" t="s">
        <v>20</v>
      </c>
      <c r="F58" s="182">
        <v>5</v>
      </c>
      <c r="G58" s="182">
        <v>6</v>
      </c>
      <c r="H58" s="85">
        <v>6123.59</v>
      </c>
      <c r="I58" s="85">
        <v>41.36</v>
      </c>
      <c r="J58" s="85">
        <v>4498.6000000000004</v>
      </c>
      <c r="K58" s="85">
        <f t="shared" si="3"/>
        <v>5815100.2800000003</v>
      </c>
      <c r="L58" s="85">
        <v>0</v>
      </c>
      <c r="M58" s="85">
        <v>0</v>
      </c>
      <c r="N58" s="85">
        <v>0</v>
      </c>
      <c r="O58" s="85">
        <f>'[1]Прод. прилож'!$C$1028</f>
        <v>5815100.2800000003</v>
      </c>
      <c r="P58" s="85">
        <f>O58/H58</f>
        <v>949.6227343764034</v>
      </c>
      <c r="Q58" s="85">
        <v>9673</v>
      </c>
      <c r="R58" s="86" t="s">
        <v>96</v>
      </c>
    </row>
    <row r="59" spans="1:207" s="54" customFormat="1" ht="25.15" customHeight="1" x14ac:dyDescent="0.25">
      <c r="A59" s="161" t="s">
        <v>2311</v>
      </c>
      <c r="B59" s="105" t="s">
        <v>1877</v>
      </c>
      <c r="C59" s="72">
        <v>1950</v>
      </c>
      <c r="D59" s="72" t="s">
        <v>224</v>
      </c>
      <c r="E59" s="72" t="s">
        <v>20</v>
      </c>
      <c r="F59" s="71">
        <v>2</v>
      </c>
      <c r="G59" s="71">
        <v>1</v>
      </c>
      <c r="H59" s="37">
        <v>428.8</v>
      </c>
      <c r="I59" s="37">
        <v>329.4</v>
      </c>
      <c r="J59" s="37">
        <v>113.4</v>
      </c>
      <c r="K59" s="37">
        <f t="shared" si="3"/>
        <v>4729980</v>
      </c>
      <c r="L59" s="37">
        <v>0</v>
      </c>
      <c r="M59" s="37">
        <v>0</v>
      </c>
      <c r="N59" s="37">
        <v>0</v>
      </c>
      <c r="O59" s="44">
        <f>'[1]Прод. прилож'!$C$34</f>
        <v>4729980</v>
      </c>
      <c r="P59" s="50">
        <f>K59/[2]Прилож!H41</f>
        <v>11030.736940298508</v>
      </c>
      <c r="Q59" s="37">
        <v>9673</v>
      </c>
      <c r="R59" s="90" t="s">
        <v>94</v>
      </c>
      <c r="S59" s="115"/>
      <c r="T59" s="115"/>
      <c r="U59" s="115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  <c r="DK59" s="116"/>
      <c r="DL59" s="116"/>
      <c r="DM59" s="116"/>
      <c r="DN59" s="116"/>
      <c r="DO59" s="116"/>
      <c r="DP59" s="116"/>
      <c r="DQ59" s="116"/>
      <c r="DR59" s="116"/>
      <c r="DS59" s="116"/>
      <c r="DT59" s="116"/>
      <c r="DU59" s="116"/>
      <c r="DV59" s="116"/>
      <c r="DW59" s="116"/>
      <c r="DX59" s="116"/>
      <c r="DY59" s="116"/>
      <c r="DZ59" s="116"/>
      <c r="EA59" s="116"/>
      <c r="EB59" s="116"/>
      <c r="EC59" s="116"/>
      <c r="ED59" s="116"/>
      <c r="EE59" s="116"/>
      <c r="EF59" s="116"/>
      <c r="EG59" s="116"/>
      <c r="EH59" s="116"/>
      <c r="EI59" s="116"/>
      <c r="EJ59" s="116"/>
      <c r="EK59" s="116"/>
      <c r="EL59" s="116"/>
      <c r="EM59" s="116"/>
      <c r="EN59" s="116"/>
      <c r="EO59" s="116"/>
      <c r="EP59" s="116"/>
      <c r="EQ59" s="116"/>
      <c r="ER59" s="116"/>
      <c r="ES59" s="116"/>
      <c r="ET59" s="116"/>
      <c r="EU59" s="116"/>
      <c r="EV59" s="116"/>
      <c r="EW59" s="116"/>
      <c r="EX59" s="116"/>
      <c r="EY59" s="116"/>
      <c r="EZ59" s="116"/>
      <c r="FA59" s="116"/>
      <c r="FB59" s="116"/>
      <c r="FC59" s="116"/>
      <c r="FD59" s="116"/>
      <c r="FE59" s="116"/>
      <c r="FF59" s="116"/>
      <c r="FG59" s="116"/>
      <c r="FH59" s="116"/>
      <c r="FI59" s="116"/>
      <c r="FJ59" s="116"/>
      <c r="FK59" s="116"/>
      <c r="FL59" s="116"/>
      <c r="FM59" s="116"/>
      <c r="FN59" s="116"/>
      <c r="FO59" s="116"/>
      <c r="FP59" s="116"/>
      <c r="FQ59" s="116"/>
      <c r="FR59" s="116"/>
      <c r="FS59" s="116"/>
      <c r="FT59" s="116"/>
      <c r="FU59" s="116"/>
      <c r="FV59" s="116"/>
      <c r="FW59" s="116"/>
      <c r="FX59" s="116"/>
      <c r="FY59" s="116"/>
      <c r="FZ59" s="116"/>
      <c r="GA59" s="116"/>
      <c r="GB59" s="116"/>
      <c r="GC59" s="116"/>
      <c r="GD59" s="116"/>
      <c r="GE59" s="116"/>
      <c r="GF59" s="116"/>
      <c r="GG59" s="116"/>
      <c r="GH59" s="116"/>
      <c r="GI59" s="116"/>
      <c r="GJ59" s="116"/>
      <c r="GK59" s="116"/>
      <c r="GL59" s="116"/>
      <c r="GM59" s="116"/>
      <c r="GN59" s="116"/>
      <c r="GO59" s="116"/>
      <c r="GP59" s="116"/>
      <c r="GQ59" s="116"/>
      <c r="GR59" s="116"/>
      <c r="GS59" s="116"/>
      <c r="GT59" s="116"/>
      <c r="GU59" s="116"/>
      <c r="GV59" s="116"/>
      <c r="GW59" s="116"/>
      <c r="GX59" s="116"/>
      <c r="GY59" s="116"/>
    </row>
    <row r="60" spans="1:207" s="54" customFormat="1" ht="25.15" customHeight="1" x14ac:dyDescent="0.25">
      <c r="A60" s="161" t="s">
        <v>2312</v>
      </c>
      <c r="B60" s="45" t="s">
        <v>1779</v>
      </c>
      <c r="C60" s="182">
        <v>1967</v>
      </c>
      <c r="D60" s="182">
        <v>2008</v>
      </c>
      <c r="E60" s="182" t="s">
        <v>20</v>
      </c>
      <c r="F60" s="182">
        <v>4</v>
      </c>
      <c r="G60" s="182">
        <v>3</v>
      </c>
      <c r="H60" s="85">
        <v>2761.32</v>
      </c>
      <c r="I60" s="85">
        <v>65.5</v>
      </c>
      <c r="J60" s="85">
        <v>1306.3599999999999</v>
      </c>
      <c r="K60" s="85">
        <f t="shared" si="3"/>
        <v>20263174.120000001</v>
      </c>
      <c r="L60" s="85">
        <v>0</v>
      </c>
      <c r="M60" s="85">
        <v>0</v>
      </c>
      <c r="N60" s="85">
        <v>0</v>
      </c>
      <c r="O60" s="85">
        <f>'[1]Прод. прилож'!$C$1029</f>
        <v>20263174.120000001</v>
      </c>
      <c r="P60" s="85">
        <f>O60/H60</f>
        <v>7338.2201700635924</v>
      </c>
      <c r="Q60" s="85">
        <v>9673</v>
      </c>
      <c r="R60" s="86" t="s">
        <v>96</v>
      </c>
    </row>
    <row r="61" spans="1:207" s="54" customFormat="1" ht="25.15" customHeight="1" x14ac:dyDescent="0.25">
      <c r="A61" s="161" t="s">
        <v>2313</v>
      </c>
      <c r="B61" s="45" t="s">
        <v>92</v>
      </c>
      <c r="C61" s="182">
        <v>1964</v>
      </c>
      <c r="D61" s="182" t="s">
        <v>224</v>
      </c>
      <c r="E61" s="182" t="s">
        <v>20</v>
      </c>
      <c r="F61" s="182">
        <v>4</v>
      </c>
      <c r="G61" s="182">
        <v>2</v>
      </c>
      <c r="H61" s="85">
        <v>2416</v>
      </c>
      <c r="I61" s="85">
        <v>139.1</v>
      </c>
      <c r="J61" s="85">
        <v>1231.8</v>
      </c>
      <c r="K61" s="85">
        <f t="shared" si="3"/>
        <v>20549096.399999999</v>
      </c>
      <c r="L61" s="85">
        <v>0</v>
      </c>
      <c r="M61" s="85">
        <v>0</v>
      </c>
      <c r="N61" s="85">
        <v>0</v>
      </c>
      <c r="O61" s="85">
        <f>'[1]Прод. прилож'!$C$35</f>
        <v>20549096.399999999</v>
      </c>
      <c r="P61" s="85">
        <f>O61/H61</f>
        <v>8505.420695364237</v>
      </c>
      <c r="Q61" s="85">
        <v>9673</v>
      </c>
      <c r="R61" s="86" t="s">
        <v>94</v>
      </c>
    </row>
    <row r="62" spans="1:207" s="54" customFormat="1" ht="25.15" customHeight="1" x14ac:dyDescent="0.25">
      <c r="A62" s="161" t="s">
        <v>2314</v>
      </c>
      <c r="B62" s="45" t="s">
        <v>1878</v>
      </c>
      <c r="C62" s="72">
        <v>1947</v>
      </c>
      <c r="D62" s="72" t="s">
        <v>224</v>
      </c>
      <c r="E62" s="72" t="s">
        <v>20</v>
      </c>
      <c r="F62" s="71">
        <v>2</v>
      </c>
      <c r="G62" s="71">
        <v>1</v>
      </c>
      <c r="H62" s="37">
        <v>344.12</v>
      </c>
      <c r="I62" s="37">
        <v>73.16</v>
      </c>
      <c r="J62" s="37">
        <v>236.5</v>
      </c>
      <c r="K62" s="44">
        <f t="shared" si="3"/>
        <v>3022500</v>
      </c>
      <c r="L62" s="37">
        <v>0</v>
      </c>
      <c r="M62" s="37">
        <v>0</v>
      </c>
      <c r="N62" s="37">
        <v>0</v>
      </c>
      <c r="O62" s="44">
        <f>'[1]Прод. прилож'!$C$36</f>
        <v>3022500</v>
      </c>
      <c r="P62" s="50">
        <f>K62/[2]Прилож!H42</f>
        <v>8783.2732767639191</v>
      </c>
      <c r="Q62" s="50">
        <v>9673</v>
      </c>
      <c r="R62" s="90" t="s">
        <v>94</v>
      </c>
      <c r="S62" s="115"/>
      <c r="T62" s="115"/>
      <c r="U62" s="115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  <c r="DK62" s="116"/>
      <c r="DL62" s="116"/>
      <c r="DM62" s="116"/>
      <c r="DN62" s="116"/>
      <c r="DO62" s="116"/>
      <c r="DP62" s="116"/>
      <c r="DQ62" s="116"/>
      <c r="DR62" s="116"/>
      <c r="DS62" s="116"/>
      <c r="DT62" s="116"/>
      <c r="DU62" s="116"/>
      <c r="DV62" s="116"/>
      <c r="DW62" s="116"/>
      <c r="DX62" s="116"/>
      <c r="DY62" s="116"/>
      <c r="DZ62" s="116"/>
      <c r="EA62" s="116"/>
      <c r="EB62" s="116"/>
      <c r="EC62" s="116"/>
      <c r="ED62" s="116"/>
      <c r="EE62" s="116"/>
      <c r="EF62" s="116"/>
      <c r="EG62" s="116"/>
      <c r="EH62" s="116"/>
      <c r="EI62" s="116"/>
      <c r="EJ62" s="116"/>
      <c r="EK62" s="116"/>
      <c r="EL62" s="116"/>
      <c r="EM62" s="116"/>
      <c r="EN62" s="116"/>
      <c r="EO62" s="116"/>
      <c r="EP62" s="116"/>
      <c r="EQ62" s="116"/>
      <c r="ER62" s="116"/>
      <c r="ES62" s="116"/>
      <c r="ET62" s="116"/>
      <c r="EU62" s="116"/>
      <c r="EV62" s="116"/>
      <c r="EW62" s="116"/>
      <c r="EX62" s="116"/>
      <c r="EY62" s="116"/>
      <c r="EZ62" s="116"/>
      <c r="FA62" s="116"/>
      <c r="FB62" s="116"/>
      <c r="FC62" s="116"/>
      <c r="FD62" s="116"/>
      <c r="FE62" s="116"/>
      <c r="FF62" s="116"/>
      <c r="FG62" s="116"/>
      <c r="FH62" s="116"/>
      <c r="FI62" s="116"/>
      <c r="FJ62" s="116"/>
      <c r="FK62" s="116"/>
      <c r="FL62" s="116"/>
      <c r="FM62" s="116"/>
      <c r="FN62" s="116"/>
      <c r="FO62" s="116"/>
      <c r="FP62" s="116"/>
      <c r="FQ62" s="116"/>
      <c r="FR62" s="116"/>
      <c r="FS62" s="116"/>
      <c r="FT62" s="116"/>
      <c r="FU62" s="116"/>
      <c r="FV62" s="116"/>
      <c r="FW62" s="116"/>
      <c r="FX62" s="116"/>
      <c r="FY62" s="116"/>
      <c r="FZ62" s="116"/>
      <c r="GA62" s="116"/>
      <c r="GB62" s="116"/>
      <c r="GC62" s="116"/>
      <c r="GD62" s="116"/>
      <c r="GE62" s="116"/>
      <c r="GF62" s="116"/>
      <c r="GG62" s="116"/>
      <c r="GH62" s="116"/>
      <c r="GI62" s="116"/>
      <c r="GJ62" s="116"/>
      <c r="GK62" s="116"/>
      <c r="GL62" s="116"/>
      <c r="GM62" s="116"/>
      <c r="GN62" s="116"/>
      <c r="GO62" s="116"/>
      <c r="GP62" s="116"/>
      <c r="GQ62" s="116"/>
      <c r="GR62" s="116"/>
      <c r="GS62" s="116"/>
      <c r="GT62" s="116"/>
      <c r="GU62" s="116"/>
      <c r="GV62" s="116"/>
      <c r="GW62" s="116"/>
      <c r="GX62" s="116"/>
      <c r="GY62" s="116"/>
    </row>
    <row r="63" spans="1:207" s="54" customFormat="1" ht="25.15" customHeight="1" x14ac:dyDescent="0.25">
      <c r="A63" s="161" t="s">
        <v>2315</v>
      </c>
      <c r="B63" s="45" t="s">
        <v>113</v>
      </c>
      <c r="C63" s="93">
        <v>1966</v>
      </c>
      <c r="D63" s="182" t="s">
        <v>224</v>
      </c>
      <c r="E63" s="182" t="s">
        <v>20</v>
      </c>
      <c r="F63" s="182">
        <v>4</v>
      </c>
      <c r="G63" s="182">
        <v>3</v>
      </c>
      <c r="H63" s="85">
        <v>2283.54</v>
      </c>
      <c r="I63" s="85">
        <v>0</v>
      </c>
      <c r="J63" s="85">
        <v>2206.7399999999998</v>
      </c>
      <c r="K63" s="85">
        <f t="shared" ref="K63:K91" si="12">SUM(L63:O63)</f>
        <v>7556250</v>
      </c>
      <c r="L63" s="85">
        <v>0</v>
      </c>
      <c r="M63" s="85">
        <v>0</v>
      </c>
      <c r="N63" s="85">
        <v>0</v>
      </c>
      <c r="O63" s="85">
        <f>'[1]Прод. прилож'!$C$37</f>
        <v>7556250</v>
      </c>
      <c r="P63" s="85">
        <f t="shared" ref="P63:P75" si="13">O63/H63</f>
        <v>3309.0070679734099</v>
      </c>
      <c r="Q63" s="85">
        <v>9673</v>
      </c>
      <c r="R63" s="86" t="s">
        <v>94</v>
      </c>
    </row>
    <row r="64" spans="1:207" s="54" customFormat="1" ht="25.15" customHeight="1" x14ac:dyDescent="0.25">
      <c r="A64" s="161" t="s">
        <v>2316</v>
      </c>
      <c r="B64" s="45" t="s">
        <v>114</v>
      </c>
      <c r="C64" s="182">
        <v>1962</v>
      </c>
      <c r="D64" s="182" t="s">
        <v>224</v>
      </c>
      <c r="E64" s="182" t="s">
        <v>20</v>
      </c>
      <c r="F64" s="182">
        <v>2</v>
      </c>
      <c r="G64" s="182">
        <v>3</v>
      </c>
      <c r="H64" s="85">
        <v>537.80999999999995</v>
      </c>
      <c r="I64" s="85">
        <v>0</v>
      </c>
      <c r="J64" s="85">
        <v>473.66</v>
      </c>
      <c r="K64" s="85">
        <f t="shared" si="12"/>
        <v>8258334.9500000002</v>
      </c>
      <c r="L64" s="85">
        <v>0</v>
      </c>
      <c r="M64" s="85">
        <v>0</v>
      </c>
      <c r="N64" s="85">
        <v>0</v>
      </c>
      <c r="O64" s="85">
        <f>'[1]Прод. прилож'!$C$566</f>
        <v>8258334.9500000002</v>
      </c>
      <c r="P64" s="85">
        <f t="shared" si="13"/>
        <v>15355.487904650343</v>
      </c>
      <c r="Q64" s="85">
        <v>9673</v>
      </c>
      <c r="R64" s="86" t="s">
        <v>95</v>
      </c>
    </row>
    <row r="65" spans="1:207" s="54" customFormat="1" ht="25.15" customHeight="1" x14ac:dyDescent="0.25">
      <c r="A65" s="161" t="s">
        <v>2317</v>
      </c>
      <c r="B65" s="45" t="s">
        <v>115</v>
      </c>
      <c r="C65" s="182">
        <v>1967</v>
      </c>
      <c r="D65" s="182" t="s">
        <v>224</v>
      </c>
      <c r="E65" s="182" t="s">
        <v>20</v>
      </c>
      <c r="F65" s="182">
        <v>2</v>
      </c>
      <c r="G65" s="182">
        <v>3</v>
      </c>
      <c r="H65" s="85">
        <v>540.20000000000005</v>
      </c>
      <c r="I65" s="85">
        <v>0</v>
      </c>
      <c r="J65" s="85">
        <v>476.69</v>
      </c>
      <c r="K65" s="85">
        <f t="shared" si="12"/>
        <v>13338732.4</v>
      </c>
      <c r="L65" s="85">
        <v>0</v>
      </c>
      <c r="M65" s="85">
        <v>0</v>
      </c>
      <c r="N65" s="85">
        <v>0</v>
      </c>
      <c r="O65" s="85">
        <f>'[1]Прод. прилож'!$C$1030</f>
        <v>13338732.4</v>
      </c>
      <c r="P65" s="85">
        <f t="shared" si="13"/>
        <v>24692.211032950756</v>
      </c>
      <c r="Q65" s="85">
        <v>9673</v>
      </c>
      <c r="R65" s="86" t="s">
        <v>96</v>
      </c>
    </row>
    <row r="66" spans="1:207" s="54" customFormat="1" ht="25.15" customHeight="1" x14ac:dyDescent="0.25">
      <c r="A66" s="161" t="s">
        <v>2318</v>
      </c>
      <c r="B66" s="45" t="s">
        <v>116</v>
      </c>
      <c r="C66" s="182">
        <v>1967</v>
      </c>
      <c r="D66" s="182" t="s">
        <v>224</v>
      </c>
      <c r="E66" s="182" t="s">
        <v>20</v>
      </c>
      <c r="F66" s="182">
        <v>2</v>
      </c>
      <c r="G66" s="182">
        <v>2</v>
      </c>
      <c r="H66" s="85">
        <v>580.70000000000005</v>
      </c>
      <c r="I66" s="85">
        <v>0</v>
      </c>
      <c r="J66" s="85">
        <v>451.02</v>
      </c>
      <c r="K66" s="85">
        <f t="shared" si="12"/>
        <v>8016903.2599999998</v>
      </c>
      <c r="L66" s="85">
        <v>0</v>
      </c>
      <c r="M66" s="85">
        <v>0</v>
      </c>
      <c r="N66" s="85">
        <v>0</v>
      </c>
      <c r="O66" s="85">
        <f>'[1]Прод. прилож'!$C$38</f>
        <v>8016903.2599999998</v>
      </c>
      <c r="P66" s="85">
        <f t="shared" si="13"/>
        <v>13805.585086964007</v>
      </c>
      <c r="Q66" s="85">
        <v>9673</v>
      </c>
      <c r="R66" s="86" t="s">
        <v>94</v>
      </c>
    </row>
    <row r="67" spans="1:207" s="54" customFormat="1" ht="25.15" customHeight="1" x14ac:dyDescent="0.25">
      <c r="A67" s="161" t="s">
        <v>2319</v>
      </c>
      <c r="B67" s="45" t="s">
        <v>117</v>
      </c>
      <c r="C67" s="182">
        <v>1964</v>
      </c>
      <c r="D67" s="182" t="s">
        <v>224</v>
      </c>
      <c r="E67" s="182" t="s">
        <v>20</v>
      </c>
      <c r="F67" s="182">
        <v>2</v>
      </c>
      <c r="G67" s="182">
        <v>3</v>
      </c>
      <c r="H67" s="85">
        <v>871</v>
      </c>
      <c r="I67" s="85">
        <v>0</v>
      </c>
      <c r="J67" s="85">
        <v>482.82</v>
      </c>
      <c r="K67" s="85">
        <f t="shared" si="12"/>
        <v>12056151.52</v>
      </c>
      <c r="L67" s="85">
        <v>0</v>
      </c>
      <c r="M67" s="85">
        <v>0</v>
      </c>
      <c r="N67" s="85">
        <v>0</v>
      </c>
      <c r="O67" s="85">
        <f>'[1]Прод. прилож'!$C$39</f>
        <v>12056151.52</v>
      </c>
      <c r="P67" s="85">
        <f t="shared" si="13"/>
        <v>13841.735384615384</v>
      </c>
      <c r="Q67" s="85">
        <v>9673</v>
      </c>
      <c r="R67" s="86" t="s">
        <v>94</v>
      </c>
    </row>
    <row r="68" spans="1:207" s="54" customFormat="1" ht="25.15" customHeight="1" x14ac:dyDescent="0.25">
      <c r="A68" s="161" t="s">
        <v>2320</v>
      </c>
      <c r="B68" s="45" t="s">
        <v>118</v>
      </c>
      <c r="C68" s="182">
        <v>1967</v>
      </c>
      <c r="D68" s="182" t="s">
        <v>224</v>
      </c>
      <c r="E68" s="182" t="s">
        <v>20</v>
      </c>
      <c r="F68" s="182">
        <v>2</v>
      </c>
      <c r="G68" s="182">
        <v>3</v>
      </c>
      <c r="H68" s="85">
        <v>552.89</v>
      </c>
      <c r="I68" s="85">
        <v>0</v>
      </c>
      <c r="J68" s="85">
        <v>488.8</v>
      </c>
      <c r="K68" s="85">
        <f t="shared" si="12"/>
        <v>8254457</v>
      </c>
      <c r="L68" s="85">
        <v>0</v>
      </c>
      <c r="M68" s="85">
        <v>0</v>
      </c>
      <c r="N68" s="85">
        <v>0</v>
      </c>
      <c r="O68" s="85">
        <f>'[1]Прод. прилож'!$C$1031</f>
        <v>8254457</v>
      </c>
      <c r="P68" s="85">
        <f t="shared" si="13"/>
        <v>14929.655085098302</v>
      </c>
      <c r="Q68" s="85">
        <v>9673</v>
      </c>
      <c r="R68" s="86" t="s">
        <v>96</v>
      </c>
    </row>
    <row r="69" spans="1:207" s="54" customFormat="1" ht="25.15" customHeight="1" x14ac:dyDescent="0.25">
      <c r="A69" s="70" t="s">
        <v>2321</v>
      </c>
      <c r="B69" s="45" t="s">
        <v>119</v>
      </c>
      <c r="C69" s="207">
        <v>1963</v>
      </c>
      <c r="D69" s="207" t="s">
        <v>224</v>
      </c>
      <c r="E69" s="207" t="s">
        <v>20</v>
      </c>
      <c r="F69" s="207">
        <v>2</v>
      </c>
      <c r="G69" s="207">
        <v>3</v>
      </c>
      <c r="H69" s="85">
        <v>550.19000000000005</v>
      </c>
      <c r="I69" s="85">
        <v>0</v>
      </c>
      <c r="J69" s="85">
        <v>486.68</v>
      </c>
      <c r="K69" s="85">
        <f t="shared" si="12"/>
        <v>7877260.7999999998</v>
      </c>
      <c r="L69" s="85">
        <v>0</v>
      </c>
      <c r="M69" s="85">
        <v>0</v>
      </c>
      <c r="N69" s="85">
        <v>0</v>
      </c>
      <c r="O69" s="85">
        <f>'[1]Прод. прилож'!$C$567</f>
        <v>7877260.7999999998</v>
      </c>
      <c r="P69" s="85">
        <f t="shared" si="13"/>
        <v>14317.346371253565</v>
      </c>
      <c r="Q69" s="85">
        <v>9673</v>
      </c>
      <c r="R69" s="70" t="s">
        <v>95</v>
      </c>
    </row>
    <row r="70" spans="1:207" s="54" customFormat="1" ht="25.15" customHeight="1" x14ac:dyDescent="0.25">
      <c r="A70" s="70" t="s">
        <v>2322</v>
      </c>
      <c r="B70" s="45" t="s">
        <v>121</v>
      </c>
      <c r="C70" s="207">
        <v>1981</v>
      </c>
      <c r="D70" s="207" t="s">
        <v>224</v>
      </c>
      <c r="E70" s="207" t="s">
        <v>22</v>
      </c>
      <c r="F70" s="207">
        <v>5</v>
      </c>
      <c r="G70" s="207">
        <v>3</v>
      </c>
      <c r="H70" s="85">
        <v>3276.43</v>
      </c>
      <c r="I70" s="85">
        <v>0</v>
      </c>
      <c r="J70" s="85">
        <v>2533.5500000000002</v>
      </c>
      <c r="K70" s="85">
        <f t="shared" si="12"/>
        <v>26266950.75</v>
      </c>
      <c r="L70" s="85">
        <v>0</v>
      </c>
      <c r="M70" s="85">
        <v>0</v>
      </c>
      <c r="N70" s="85">
        <v>0</v>
      </c>
      <c r="O70" s="85">
        <f>'[1]Прод. прилож'!$C$568</f>
        <v>26266950.75</v>
      </c>
      <c r="P70" s="85">
        <f t="shared" si="13"/>
        <v>8016.9424495563771</v>
      </c>
      <c r="Q70" s="85">
        <v>9673</v>
      </c>
      <c r="R70" s="70" t="s">
        <v>95</v>
      </c>
    </row>
    <row r="71" spans="1:207" s="54" customFormat="1" ht="25.9" customHeight="1" x14ac:dyDescent="0.25">
      <c r="A71" s="161" t="s">
        <v>2323</v>
      </c>
      <c r="B71" s="45" t="s">
        <v>120</v>
      </c>
      <c r="C71" s="182">
        <v>1966</v>
      </c>
      <c r="D71" s="182" t="s">
        <v>224</v>
      </c>
      <c r="E71" s="182" t="s">
        <v>20</v>
      </c>
      <c r="F71" s="182">
        <v>9</v>
      </c>
      <c r="G71" s="182">
        <v>6</v>
      </c>
      <c r="H71" s="85">
        <v>13010.21</v>
      </c>
      <c r="I71" s="85">
        <v>0</v>
      </c>
      <c r="J71" s="85">
        <v>10694.95</v>
      </c>
      <c r="K71" s="85">
        <f t="shared" si="12"/>
        <v>8594640</v>
      </c>
      <c r="L71" s="85">
        <v>0</v>
      </c>
      <c r="M71" s="85">
        <v>0</v>
      </c>
      <c r="N71" s="85">
        <v>0</v>
      </c>
      <c r="O71" s="85">
        <f>'[1]Прод. прилож'!$C$40</f>
        <v>8594640</v>
      </c>
      <c r="P71" s="85">
        <f t="shared" si="13"/>
        <v>660.60732301784526</v>
      </c>
      <c r="Q71" s="85">
        <v>9673</v>
      </c>
      <c r="R71" s="70" t="s">
        <v>94</v>
      </c>
    </row>
    <row r="72" spans="1:207" s="54" customFormat="1" ht="25.9" customHeight="1" x14ac:dyDescent="0.25">
      <c r="A72" s="161" t="s">
        <v>2324</v>
      </c>
      <c r="B72" s="45" t="s">
        <v>122</v>
      </c>
      <c r="C72" s="182">
        <v>1957</v>
      </c>
      <c r="D72" s="182" t="s">
        <v>224</v>
      </c>
      <c r="E72" s="182" t="s">
        <v>20</v>
      </c>
      <c r="F72" s="182">
        <v>3</v>
      </c>
      <c r="G72" s="182">
        <v>3</v>
      </c>
      <c r="H72" s="85">
        <v>2859.56</v>
      </c>
      <c r="I72" s="85">
        <v>714.1</v>
      </c>
      <c r="J72" s="85">
        <v>1304.99</v>
      </c>
      <c r="K72" s="85">
        <f t="shared" si="12"/>
        <v>8368075.6500000004</v>
      </c>
      <c r="L72" s="85">
        <v>0</v>
      </c>
      <c r="M72" s="85">
        <v>0</v>
      </c>
      <c r="N72" s="85">
        <v>0</v>
      </c>
      <c r="O72" s="85">
        <f>'[1]Прод. прилож'!$C$1032</f>
        <v>8368075.6500000004</v>
      </c>
      <c r="P72" s="85">
        <f t="shared" si="13"/>
        <v>2926.3507847361134</v>
      </c>
      <c r="Q72" s="85">
        <v>9673</v>
      </c>
      <c r="R72" s="70" t="s">
        <v>96</v>
      </c>
    </row>
    <row r="73" spans="1:207" s="54" customFormat="1" ht="25.9" customHeight="1" x14ac:dyDescent="0.25">
      <c r="A73" s="161" t="s">
        <v>2325</v>
      </c>
      <c r="B73" s="45" t="s">
        <v>123</v>
      </c>
      <c r="C73" s="93">
        <v>1959</v>
      </c>
      <c r="D73" s="182" t="s">
        <v>224</v>
      </c>
      <c r="E73" s="182" t="s">
        <v>20</v>
      </c>
      <c r="F73" s="182">
        <v>3</v>
      </c>
      <c r="G73" s="182">
        <v>3</v>
      </c>
      <c r="H73" s="85">
        <v>2005.94</v>
      </c>
      <c r="I73" s="85">
        <v>260.77999999999997</v>
      </c>
      <c r="J73" s="85">
        <v>1315.97</v>
      </c>
      <c r="K73" s="85">
        <f t="shared" si="12"/>
        <v>5870183.7599999998</v>
      </c>
      <c r="L73" s="85">
        <v>0</v>
      </c>
      <c r="M73" s="85">
        <v>0</v>
      </c>
      <c r="N73" s="85">
        <v>0</v>
      </c>
      <c r="O73" s="85">
        <f>'[1]Прод. прилож'!$C$1033</f>
        <v>5870183.7599999998</v>
      </c>
      <c r="P73" s="85">
        <f t="shared" si="13"/>
        <v>2926.4004706023111</v>
      </c>
      <c r="Q73" s="85">
        <v>9673</v>
      </c>
      <c r="R73" s="86" t="s">
        <v>96</v>
      </c>
    </row>
    <row r="74" spans="1:207" s="54" customFormat="1" ht="25.9" customHeight="1" x14ac:dyDescent="0.25">
      <c r="A74" s="161" t="s">
        <v>2326</v>
      </c>
      <c r="B74" s="45" t="s">
        <v>35</v>
      </c>
      <c r="C74" s="182">
        <v>1966</v>
      </c>
      <c r="D74" s="182" t="s">
        <v>224</v>
      </c>
      <c r="E74" s="182" t="s">
        <v>20</v>
      </c>
      <c r="F74" s="182">
        <v>5</v>
      </c>
      <c r="G74" s="182">
        <v>3</v>
      </c>
      <c r="H74" s="85">
        <v>3073.86</v>
      </c>
      <c r="I74" s="85">
        <v>506.6</v>
      </c>
      <c r="J74" s="85">
        <v>2023.02</v>
      </c>
      <c r="K74" s="85">
        <f t="shared" si="12"/>
        <v>12403021.76</v>
      </c>
      <c r="L74" s="85">
        <v>0</v>
      </c>
      <c r="M74" s="85">
        <v>0</v>
      </c>
      <c r="N74" s="85">
        <v>0</v>
      </c>
      <c r="O74" s="85">
        <f>'[1]Прод. прилож'!$C$1034</f>
        <v>12403021.76</v>
      </c>
      <c r="P74" s="85">
        <f t="shared" si="13"/>
        <v>4034.9989134183079</v>
      </c>
      <c r="Q74" s="85">
        <v>9673</v>
      </c>
      <c r="R74" s="86" t="s">
        <v>96</v>
      </c>
    </row>
    <row r="75" spans="1:207" s="54" customFormat="1" ht="25.9" customHeight="1" x14ac:dyDescent="0.25">
      <c r="A75" s="161" t="s">
        <v>2327</v>
      </c>
      <c r="B75" s="45" t="s">
        <v>124</v>
      </c>
      <c r="C75" s="182">
        <v>1966</v>
      </c>
      <c r="D75" s="182" t="s">
        <v>224</v>
      </c>
      <c r="E75" s="182" t="s">
        <v>20</v>
      </c>
      <c r="F75" s="182">
        <v>4</v>
      </c>
      <c r="G75" s="182">
        <v>3</v>
      </c>
      <c r="H75" s="85">
        <v>2032.08</v>
      </c>
      <c r="I75" s="85">
        <v>0</v>
      </c>
      <c r="J75" s="85">
        <v>1438.52</v>
      </c>
      <c r="K75" s="85">
        <f t="shared" si="12"/>
        <v>18479298.039999999</v>
      </c>
      <c r="L75" s="85">
        <v>0</v>
      </c>
      <c r="M75" s="85">
        <v>0</v>
      </c>
      <c r="N75" s="85">
        <v>0</v>
      </c>
      <c r="O75" s="85">
        <f>'[1]Прод. прилож'!$C$1035</f>
        <v>18479298.039999999</v>
      </c>
      <c r="P75" s="85">
        <f t="shared" si="13"/>
        <v>9093.784713200268</v>
      </c>
      <c r="Q75" s="85">
        <v>9673</v>
      </c>
      <c r="R75" s="86" t="s">
        <v>96</v>
      </c>
    </row>
    <row r="76" spans="1:207" s="54" customFormat="1" ht="25.9" customHeight="1" x14ac:dyDescent="0.25">
      <c r="A76" s="161" t="s">
        <v>2328</v>
      </c>
      <c r="B76" s="45" t="s">
        <v>1879</v>
      </c>
      <c r="C76" s="72">
        <v>1960</v>
      </c>
      <c r="D76" s="72" t="s">
        <v>224</v>
      </c>
      <c r="E76" s="72" t="s">
        <v>20</v>
      </c>
      <c r="F76" s="71">
        <v>4</v>
      </c>
      <c r="G76" s="71">
        <v>7</v>
      </c>
      <c r="H76" s="37">
        <v>4606.18</v>
      </c>
      <c r="I76" s="37">
        <v>327.18</v>
      </c>
      <c r="J76" s="37">
        <v>3190.75</v>
      </c>
      <c r="K76" s="44">
        <f t="shared" si="12"/>
        <v>44317722.719999999</v>
      </c>
      <c r="L76" s="37">
        <v>0</v>
      </c>
      <c r="M76" s="37">
        <v>0</v>
      </c>
      <c r="N76" s="37">
        <v>0</v>
      </c>
      <c r="O76" s="44">
        <f>'[1]Прод. прилож'!$C$41</f>
        <v>44317722.719999999</v>
      </c>
      <c r="P76" s="50">
        <f>K76/H76</f>
        <v>9621.3614578674733</v>
      </c>
      <c r="Q76" s="50">
        <v>9673</v>
      </c>
      <c r="R76" s="90" t="s">
        <v>94</v>
      </c>
      <c r="S76" s="115"/>
      <c r="T76" s="115"/>
      <c r="U76" s="115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  <c r="DK76" s="116"/>
      <c r="DL76" s="116"/>
      <c r="DM76" s="116"/>
      <c r="DN76" s="116"/>
      <c r="DO76" s="116"/>
      <c r="DP76" s="116"/>
      <c r="DQ76" s="116"/>
      <c r="DR76" s="116"/>
      <c r="DS76" s="116"/>
      <c r="DT76" s="116"/>
      <c r="DU76" s="116"/>
      <c r="DV76" s="116"/>
      <c r="DW76" s="116"/>
      <c r="DX76" s="116"/>
      <c r="DY76" s="116"/>
      <c r="DZ76" s="116"/>
      <c r="EA76" s="116"/>
      <c r="EB76" s="116"/>
      <c r="EC76" s="116"/>
      <c r="ED76" s="116"/>
      <c r="EE76" s="116"/>
      <c r="EF76" s="116"/>
      <c r="EG76" s="116"/>
      <c r="EH76" s="116"/>
      <c r="EI76" s="116"/>
      <c r="EJ76" s="116"/>
      <c r="EK76" s="116"/>
      <c r="EL76" s="116"/>
      <c r="EM76" s="116"/>
      <c r="EN76" s="116"/>
      <c r="EO76" s="116"/>
      <c r="EP76" s="116"/>
      <c r="EQ76" s="116"/>
      <c r="ER76" s="116"/>
      <c r="ES76" s="116"/>
      <c r="ET76" s="116"/>
      <c r="EU76" s="116"/>
      <c r="EV76" s="116"/>
      <c r="EW76" s="116"/>
      <c r="EX76" s="116"/>
      <c r="EY76" s="116"/>
      <c r="EZ76" s="116"/>
      <c r="FA76" s="116"/>
      <c r="FB76" s="116"/>
      <c r="FC76" s="116"/>
      <c r="FD76" s="116"/>
      <c r="FE76" s="116"/>
      <c r="FF76" s="116"/>
      <c r="FG76" s="116"/>
      <c r="FH76" s="116"/>
      <c r="FI76" s="116"/>
      <c r="FJ76" s="116"/>
      <c r="FK76" s="116"/>
      <c r="FL76" s="116"/>
      <c r="FM76" s="116"/>
      <c r="FN76" s="116"/>
      <c r="FO76" s="116"/>
      <c r="FP76" s="116"/>
      <c r="FQ76" s="116"/>
      <c r="FR76" s="116"/>
      <c r="FS76" s="116"/>
      <c r="FT76" s="116"/>
      <c r="FU76" s="116"/>
      <c r="FV76" s="116"/>
      <c r="FW76" s="116"/>
      <c r="FX76" s="116"/>
      <c r="FY76" s="116"/>
      <c r="FZ76" s="116"/>
      <c r="GA76" s="116"/>
      <c r="GB76" s="116"/>
      <c r="GC76" s="116"/>
      <c r="GD76" s="116"/>
      <c r="GE76" s="116"/>
      <c r="GF76" s="116"/>
      <c r="GG76" s="116"/>
      <c r="GH76" s="116"/>
      <c r="GI76" s="116"/>
      <c r="GJ76" s="116"/>
      <c r="GK76" s="116"/>
      <c r="GL76" s="116"/>
      <c r="GM76" s="116"/>
      <c r="GN76" s="116"/>
      <c r="GO76" s="116"/>
      <c r="GP76" s="116"/>
      <c r="GQ76" s="116"/>
      <c r="GR76" s="116"/>
      <c r="GS76" s="116"/>
      <c r="GT76" s="116"/>
      <c r="GU76" s="116"/>
      <c r="GV76" s="116"/>
      <c r="GW76" s="116"/>
      <c r="GX76" s="116"/>
      <c r="GY76" s="116"/>
    </row>
    <row r="77" spans="1:207" s="112" customFormat="1" ht="25.9" customHeight="1" x14ac:dyDescent="0.25">
      <c r="A77" s="161" t="s">
        <v>2329</v>
      </c>
      <c r="B77" s="45" t="s">
        <v>1907</v>
      </c>
      <c r="C77" s="72">
        <v>1976</v>
      </c>
      <c r="D77" s="72">
        <v>2010</v>
      </c>
      <c r="E77" s="72" t="s">
        <v>20</v>
      </c>
      <c r="F77" s="71">
        <v>5</v>
      </c>
      <c r="G77" s="71">
        <v>1</v>
      </c>
      <c r="H77" s="37">
        <v>4206.59</v>
      </c>
      <c r="I77" s="37">
        <v>122.3</v>
      </c>
      <c r="J77" s="37">
        <v>2276</v>
      </c>
      <c r="K77" s="44">
        <f t="shared" si="12"/>
        <v>16925641.82</v>
      </c>
      <c r="L77" s="37">
        <v>0</v>
      </c>
      <c r="M77" s="37">
        <v>0</v>
      </c>
      <c r="N77" s="37">
        <v>0</v>
      </c>
      <c r="O77" s="44">
        <f>'[1]Прод. прилож'!$C$42</f>
        <v>16925641.82</v>
      </c>
      <c r="P77" s="50">
        <f>K77/[3]Прилож!H61</f>
        <v>4023.6014966992266</v>
      </c>
      <c r="Q77" s="50">
        <v>9673</v>
      </c>
      <c r="R77" s="69" t="s">
        <v>94</v>
      </c>
      <c r="S77" s="111"/>
      <c r="T77" s="111"/>
      <c r="U77" s="111"/>
    </row>
    <row r="78" spans="1:207" s="112" customFormat="1" ht="25.9" customHeight="1" x14ac:dyDescent="0.25">
      <c r="A78" s="161" t="s">
        <v>2330</v>
      </c>
      <c r="B78" s="45" t="s">
        <v>2021</v>
      </c>
      <c r="C78" s="72">
        <v>1984</v>
      </c>
      <c r="D78" s="72" t="s">
        <v>224</v>
      </c>
      <c r="E78" s="72" t="s">
        <v>20</v>
      </c>
      <c r="F78" s="71">
        <v>9</v>
      </c>
      <c r="G78" s="71">
        <v>1</v>
      </c>
      <c r="H78" s="37">
        <v>4012.76</v>
      </c>
      <c r="I78" s="37">
        <v>0</v>
      </c>
      <c r="J78" s="37">
        <v>3308.24</v>
      </c>
      <c r="K78" s="85">
        <f t="shared" ref="K78" si="14">SUM(L78:O78)</f>
        <v>19121648.609999999</v>
      </c>
      <c r="L78" s="85">
        <v>0</v>
      </c>
      <c r="M78" s="85">
        <v>0</v>
      </c>
      <c r="N78" s="85">
        <v>0</v>
      </c>
      <c r="O78" s="85">
        <f>'[1]Прод. прилож'!$C$1036</f>
        <v>19121648.609999999</v>
      </c>
      <c r="P78" s="85">
        <f>O78/H78</f>
        <v>4765.2111289984941</v>
      </c>
      <c r="Q78" s="85">
        <v>9673</v>
      </c>
      <c r="R78" s="86" t="s">
        <v>96</v>
      </c>
      <c r="S78" s="111"/>
      <c r="T78" s="111"/>
      <c r="U78" s="111"/>
    </row>
    <row r="79" spans="1:207" s="54" customFormat="1" ht="25.9" customHeight="1" x14ac:dyDescent="0.25">
      <c r="A79" s="161" t="s">
        <v>2331</v>
      </c>
      <c r="B79" s="45" t="s">
        <v>759</v>
      </c>
      <c r="C79" s="182">
        <v>1989</v>
      </c>
      <c r="D79" s="182" t="s">
        <v>224</v>
      </c>
      <c r="E79" s="182" t="s">
        <v>22</v>
      </c>
      <c r="F79" s="182">
        <v>9</v>
      </c>
      <c r="G79" s="182">
        <v>8</v>
      </c>
      <c r="H79" s="85">
        <v>16122.6</v>
      </c>
      <c r="I79" s="85">
        <v>0</v>
      </c>
      <c r="J79" s="85">
        <v>16122.6</v>
      </c>
      <c r="K79" s="85">
        <f t="shared" si="12"/>
        <v>8942400</v>
      </c>
      <c r="L79" s="85">
        <v>0</v>
      </c>
      <c r="M79" s="85">
        <v>0</v>
      </c>
      <c r="N79" s="85">
        <v>0</v>
      </c>
      <c r="O79" s="85">
        <f>'[1]Прод. прилож'!$C$569</f>
        <v>8942400</v>
      </c>
      <c r="P79" s="85">
        <f>O79/H79</f>
        <v>554.64999441777377</v>
      </c>
      <c r="Q79" s="85">
        <v>9673</v>
      </c>
      <c r="R79" s="86" t="s">
        <v>95</v>
      </c>
    </row>
    <row r="80" spans="1:207" s="54" customFormat="1" ht="25.9" customHeight="1" x14ac:dyDescent="0.25">
      <c r="A80" s="161" t="s">
        <v>2332</v>
      </c>
      <c r="B80" s="45" t="s">
        <v>125</v>
      </c>
      <c r="C80" s="182">
        <v>1965</v>
      </c>
      <c r="D80" s="182" t="s">
        <v>224</v>
      </c>
      <c r="E80" s="182" t="s">
        <v>20</v>
      </c>
      <c r="F80" s="182">
        <v>4</v>
      </c>
      <c r="G80" s="182">
        <v>3</v>
      </c>
      <c r="H80" s="85">
        <v>2764.89</v>
      </c>
      <c r="I80" s="85">
        <v>0</v>
      </c>
      <c r="J80" s="85">
        <v>2091.63</v>
      </c>
      <c r="K80" s="85">
        <f t="shared" si="12"/>
        <v>27251329.219999999</v>
      </c>
      <c r="L80" s="85">
        <v>0</v>
      </c>
      <c r="M80" s="85">
        <v>0</v>
      </c>
      <c r="N80" s="85">
        <v>0</v>
      </c>
      <c r="O80" s="85">
        <f>'[1]Прод. прилож'!$C$570</f>
        <v>27251329.219999999</v>
      </c>
      <c r="P80" s="85">
        <f>O80/H80</f>
        <v>9856.2073789554015</v>
      </c>
      <c r="Q80" s="85">
        <v>9673</v>
      </c>
      <c r="R80" s="86" t="s">
        <v>95</v>
      </c>
    </row>
    <row r="81" spans="1:21" s="54" customFormat="1" ht="25.9" customHeight="1" x14ac:dyDescent="0.25">
      <c r="A81" s="161" t="s">
        <v>2333</v>
      </c>
      <c r="B81" s="45" t="s">
        <v>126</v>
      </c>
      <c r="C81" s="182">
        <v>1962</v>
      </c>
      <c r="D81" s="182" t="s">
        <v>224</v>
      </c>
      <c r="E81" s="182" t="s">
        <v>20</v>
      </c>
      <c r="F81" s="182">
        <v>2</v>
      </c>
      <c r="G81" s="182">
        <v>2</v>
      </c>
      <c r="H81" s="85">
        <v>411.09</v>
      </c>
      <c r="I81" s="85">
        <v>0</v>
      </c>
      <c r="J81" s="85">
        <v>371</v>
      </c>
      <c r="K81" s="85">
        <f t="shared" si="12"/>
        <v>2623104</v>
      </c>
      <c r="L81" s="85">
        <v>0</v>
      </c>
      <c r="M81" s="85">
        <v>0</v>
      </c>
      <c r="N81" s="85">
        <v>0</v>
      </c>
      <c r="O81" s="85">
        <f>'[1]Прод. прилож'!$C$1037</f>
        <v>2623104</v>
      </c>
      <c r="P81" s="85">
        <f>O81/H81</f>
        <v>6380.85090856017</v>
      </c>
      <c r="Q81" s="85">
        <v>9673</v>
      </c>
      <c r="R81" s="86" t="s">
        <v>96</v>
      </c>
    </row>
    <row r="82" spans="1:21" s="54" customFormat="1" ht="25.9" customHeight="1" x14ac:dyDescent="0.25">
      <c r="A82" s="161" t="s">
        <v>2334</v>
      </c>
      <c r="B82" s="45" t="s">
        <v>127</v>
      </c>
      <c r="C82" s="182">
        <v>1964</v>
      </c>
      <c r="D82" s="182" t="s">
        <v>224</v>
      </c>
      <c r="E82" s="182" t="s">
        <v>20</v>
      </c>
      <c r="F82" s="182">
        <v>4</v>
      </c>
      <c r="G82" s="182">
        <v>2</v>
      </c>
      <c r="H82" s="85">
        <v>1626.06</v>
      </c>
      <c r="I82" s="85">
        <v>0</v>
      </c>
      <c r="J82" s="85">
        <v>1266.6600000000001</v>
      </c>
      <c r="K82" s="85">
        <f t="shared" si="12"/>
        <v>12059738.440000001</v>
      </c>
      <c r="L82" s="85">
        <v>0</v>
      </c>
      <c r="M82" s="85">
        <v>0</v>
      </c>
      <c r="N82" s="85">
        <v>0</v>
      </c>
      <c r="O82" s="85">
        <f>'[1]Прод. прилож'!$C$571</f>
        <v>12059738.440000001</v>
      </c>
      <c r="P82" s="85">
        <f>O82/H82</f>
        <v>7416.539635683801</v>
      </c>
      <c r="Q82" s="85">
        <v>9673</v>
      </c>
      <c r="R82" s="86" t="s">
        <v>95</v>
      </c>
    </row>
    <row r="83" spans="1:21" s="54" customFormat="1" ht="25.9" customHeight="1" x14ac:dyDescent="0.25">
      <c r="A83" s="208" t="s">
        <v>2335</v>
      </c>
      <c r="B83" s="210" t="s">
        <v>128</v>
      </c>
      <c r="C83" s="212">
        <v>1955</v>
      </c>
      <c r="D83" s="212" t="s">
        <v>224</v>
      </c>
      <c r="E83" s="212" t="s">
        <v>20</v>
      </c>
      <c r="F83" s="212">
        <v>2</v>
      </c>
      <c r="G83" s="212">
        <v>2</v>
      </c>
      <c r="H83" s="253">
        <v>849.84</v>
      </c>
      <c r="I83" s="253">
        <v>0</v>
      </c>
      <c r="J83" s="253">
        <v>792.38</v>
      </c>
      <c r="K83" s="85">
        <f t="shared" si="12"/>
        <v>3075820</v>
      </c>
      <c r="L83" s="85">
        <v>0</v>
      </c>
      <c r="M83" s="85">
        <v>0</v>
      </c>
      <c r="N83" s="85">
        <v>0</v>
      </c>
      <c r="O83" s="85">
        <f>'[1]Прод. прилож'!$C$43</f>
        <v>3075820</v>
      </c>
      <c r="P83" s="85">
        <f>O83/H82</f>
        <v>1891.5784165405951</v>
      </c>
      <c r="Q83" s="85">
        <v>9673</v>
      </c>
      <c r="R83" s="86" t="s">
        <v>94</v>
      </c>
    </row>
    <row r="84" spans="1:21" s="54" customFormat="1" ht="25.9" customHeight="1" x14ac:dyDescent="0.25">
      <c r="A84" s="209"/>
      <c r="B84" s="211"/>
      <c r="C84" s="213"/>
      <c r="D84" s="213"/>
      <c r="E84" s="213"/>
      <c r="F84" s="213"/>
      <c r="G84" s="213"/>
      <c r="H84" s="254"/>
      <c r="I84" s="254"/>
      <c r="J84" s="254"/>
      <c r="K84" s="85">
        <f t="shared" si="12"/>
        <v>6347333.7599999998</v>
      </c>
      <c r="L84" s="85">
        <v>0</v>
      </c>
      <c r="M84" s="85">
        <v>0</v>
      </c>
      <c r="N84" s="85">
        <v>0</v>
      </c>
      <c r="O84" s="85">
        <f>'[1]Прод. прилож'!$C$1038</f>
        <v>6347333.7599999998</v>
      </c>
      <c r="P84" s="85">
        <f>O84/H83</f>
        <v>7468.8573849195136</v>
      </c>
      <c r="Q84" s="85">
        <v>9673</v>
      </c>
      <c r="R84" s="86" t="s">
        <v>96</v>
      </c>
    </row>
    <row r="85" spans="1:21" s="54" customFormat="1" ht="25.9" customHeight="1" x14ac:dyDescent="0.25">
      <c r="A85" s="70" t="s">
        <v>2336</v>
      </c>
      <c r="B85" s="45" t="s">
        <v>129</v>
      </c>
      <c r="C85" s="182">
        <v>1959</v>
      </c>
      <c r="D85" s="182" t="s">
        <v>224</v>
      </c>
      <c r="E85" s="182" t="s">
        <v>20</v>
      </c>
      <c r="F85" s="182">
        <v>2</v>
      </c>
      <c r="G85" s="182">
        <v>3</v>
      </c>
      <c r="H85" s="85">
        <v>937.4</v>
      </c>
      <c r="I85" s="85">
        <v>59.4</v>
      </c>
      <c r="J85" s="85">
        <v>804.9</v>
      </c>
      <c r="K85" s="85">
        <f t="shared" si="12"/>
        <v>1511584.24</v>
      </c>
      <c r="L85" s="85">
        <v>0</v>
      </c>
      <c r="M85" s="85">
        <v>0</v>
      </c>
      <c r="N85" s="85">
        <v>0</v>
      </c>
      <c r="O85" s="85">
        <f>'[1]Прод. прилож'!$C$1039</f>
        <v>1511584.24</v>
      </c>
      <c r="P85" s="85">
        <f t="shared" ref="P85:P91" si="15">O85/H85</f>
        <v>1612.528525709409</v>
      </c>
      <c r="Q85" s="85">
        <v>9673</v>
      </c>
      <c r="R85" s="86" t="s">
        <v>96</v>
      </c>
    </row>
    <row r="86" spans="1:21" s="54" customFormat="1" ht="25.9" customHeight="1" x14ac:dyDescent="0.25">
      <c r="A86" s="70" t="s">
        <v>2337</v>
      </c>
      <c r="B86" s="45" t="s">
        <v>130</v>
      </c>
      <c r="C86" s="182">
        <v>1959</v>
      </c>
      <c r="D86" s="182" t="s">
        <v>224</v>
      </c>
      <c r="E86" s="182" t="s">
        <v>20</v>
      </c>
      <c r="F86" s="182">
        <v>2</v>
      </c>
      <c r="G86" s="182">
        <v>3</v>
      </c>
      <c r="H86" s="85">
        <v>934.1</v>
      </c>
      <c r="I86" s="85">
        <v>59.54</v>
      </c>
      <c r="J86" s="85">
        <v>801.65</v>
      </c>
      <c r="K86" s="85">
        <f t="shared" si="12"/>
        <v>1657021.4000000001</v>
      </c>
      <c r="L86" s="85">
        <v>0</v>
      </c>
      <c r="M86" s="85">
        <v>0</v>
      </c>
      <c r="N86" s="85">
        <v>0</v>
      </c>
      <c r="O86" s="85">
        <f>'[1]Прод. прилож'!$C$1040</f>
        <v>1657021.4000000001</v>
      </c>
      <c r="P86" s="85">
        <f t="shared" si="15"/>
        <v>1773.9229204581952</v>
      </c>
      <c r="Q86" s="85">
        <v>9673</v>
      </c>
      <c r="R86" s="86" t="s">
        <v>96</v>
      </c>
    </row>
    <row r="87" spans="1:21" s="54" customFormat="1" ht="25.9" customHeight="1" x14ac:dyDescent="0.25">
      <c r="A87" s="70" t="s">
        <v>2338</v>
      </c>
      <c r="B87" s="45" t="s">
        <v>131</v>
      </c>
      <c r="C87" s="182">
        <v>1956</v>
      </c>
      <c r="D87" s="182" t="s">
        <v>224</v>
      </c>
      <c r="E87" s="182" t="s">
        <v>20</v>
      </c>
      <c r="F87" s="182">
        <v>2</v>
      </c>
      <c r="G87" s="182">
        <v>3</v>
      </c>
      <c r="H87" s="85">
        <v>1229.06</v>
      </c>
      <c r="I87" s="85">
        <v>248</v>
      </c>
      <c r="J87" s="85">
        <v>885.68</v>
      </c>
      <c r="K87" s="85">
        <f t="shared" si="12"/>
        <v>1651572.26</v>
      </c>
      <c r="L87" s="85">
        <v>0</v>
      </c>
      <c r="M87" s="85">
        <v>0</v>
      </c>
      <c r="N87" s="85">
        <v>0</v>
      </c>
      <c r="O87" s="85">
        <f>'[1]Прод. прилож'!$C$1041</f>
        <v>1651572.26</v>
      </c>
      <c r="P87" s="85">
        <f t="shared" si="15"/>
        <v>1343.7686199209152</v>
      </c>
      <c r="Q87" s="85">
        <v>9673</v>
      </c>
      <c r="R87" s="86" t="s">
        <v>96</v>
      </c>
    </row>
    <row r="88" spans="1:21" s="54" customFormat="1" ht="25.9" customHeight="1" x14ac:dyDescent="0.25">
      <c r="A88" s="70" t="s">
        <v>2339</v>
      </c>
      <c r="B88" s="45" t="s">
        <v>1755</v>
      </c>
      <c r="C88" s="182">
        <v>1981</v>
      </c>
      <c r="D88" s="182" t="s">
        <v>224</v>
      </c>
      <c r="E88" s="182" t="s">
        <v>22</v>
      </c>
      <c r="F88" s="182">
        <v>9</v>
      </c>
      <c r="G88" s="182">
        <v>1</v>
      </c>
      <c r="H88" s="85">
        <v>4332.78</v>
      </c>
      <c r="I88" s="85">
        <v>0</v>
      </c>
      <c r="J88" s="85">
        <v>3977.94</v>
      </c>
      <c r="K88" s="85">
        <f t="shared" si="12"/>
        <v>2800000</v>
      </c>
      <c r="L88" s="85">
        <v>0</v>
      </c>
      <c r="M88" s="85">
        <v>0</v>
      </c>
      <c r="N88" s="85">
        <v>0</v>
      </c>
      <c r="O88" s="85">
        <f>'[1]Прод. прилож'!$C$572</f>
        <v>2800000</v>
      </c>
      <c r="P88" s="85">
        <f t="shared" si="15"/>
        <v>646.23636556668009</v>
      </c>
      <c r="Q88" s="85">
        <v>9673</v>
      </c>
      <c r="R88" s="86" t="s">
        <v>95</v>
      </c>
    </row>
    <row r="89" spans="1:21" s="54" customFormat="1" ht="25.9" customHeight="1" x14ac:dyDescent="0.25">
      <c r="A89" s="70" t="s">
        <v>2340</v>
      </c>
      <c r="B89" s="45" t="s">
        <v>132</v>
      </c>
      <c r="C89" s="182">
        <v>1982</v>
      </c>
      <c r="D89" s="182" t="s">
        <v>224</v>
      </c>
      <c r="E89" s="182" t="s">
        <v>22</v>
      </c>
      <c r="F89" s="182">
        <v>5</v>
      </c>
      <c r="G89" s="182">
        <v>4</v>
      </c>
      <c r="H89" s="85">
        <v>3734.7</v>
      </c>
      <c r="I89" s="85">
        <v>40</v>
      </c>
      <c r="J89" s="85">
        <v>3337</v>
      </c>
      <c r="K89" s="85">
        <f t="shared" si="12"/>
        <v>22744700</v>
      </c>
      <c r="L89" s="85">
        <v>0</v>
      </c>
      <c r="M89" s="85">
        <v>0</v>
      </c>
      <c r="N89" s="85">
        <v>0</v>
      </c>
      <c r="O89" s="85">
        <f>'[1]Прод. прилож'!$C$573</f>
        <v>22744700</v>
      </c>
      <c r="P89" s="85">
        <f t="shared" si="15"/>
        <v>6090.100945189708</v>
      </c>
      <c r="Q89" s="85">
        <v>9673</v>
      </c>
      <c r="R89" s="86" t="s">
        <v>95</v>
      </c>
    </row>
    <row r="90" spans="1:21" s="54" customFormat="1" ht="25.9" customHeight="1" x14ac:dyDescent="0.25">
      <c r="A90" s="70" t="s">
        <v>2341</v>
      </c>
      <c r="B90" s="45" t="s">
        <v>133</v>
      </c>
      <c r="C90" s="182">
        <v>1962</v>
      </c>
      <c r="D90" s="182" t="s">
        <v>224</v>
      </c>
      <c r="E90" s="182" t="s">
        <v>20</v>
      </c>
      <c r="F90" s="182">
        <v>2</v>
      </c>
      <c r="G90" s="182">
        <v>2</v>
      </c>
      <c r="H90" s="85">
        <v>359.4</v>
      </c>
      <c r="I90" s="85">
        <v>0</v>
      </c>
      <c r="J90" s="85">
        <v>359.4</v>
      </c>
      <c r="K90" s="85">
        <f t="shared" si="12"/>
        <v>5245980.1500000004</v>
      </c>
      <c r="L90" s="85">
        <v>0</v>
      </c>
      <c r="M90" s="85">
        <v>0</v>
      </c>
      <c r="N90" s="85">
        <v>0</v>
      </c>
      <c r="O90" s="85">
        <f>'[1]Прод. прилож'!$C$574</f>
        <v>5245980.1500000004</v>
      </c>
      <c r="P90" s="85">
        <f t="shared" si="15"/>
        <v>14596.494574290486</v>
      </c>
      <c r="Q90" s="85">
        <v>9673</v>
      </c>
      <c r="R90" s="86" t="s">
        <v>95</v>
      </c>
    </row>
    <row r="91" spans="1:21" s="54" customFormat="1" ht="25.9" customHeight="1" x14ac:dyDescent="0.25">
      <c r="A91" s="70" t="s">
        <v>2342</v>
      </c>
      <c r="B91" s="45" t="s">
        <v>134</v>
      </c>
      <c r="C91" s="182">
        <v>1967</v>
      </c>
      <c r="D91" s="182" t="s">
        <v>224</v>
      </c>
      <c r="E91" s="182" t="s">
        <v>20</v>
      </c>
      <c r="F91" s="182">
        <v>3</v>
      </c>
      <c r="G91" s="182">
        <v>2</v>
      </c>
      <c r="H91" s="85">
        <v>1243.53</v>
      </c>
      <c r="I91" s="85">
        <v>0</v>
      </c>
      <c r="J91" s="85">
        <v>954.74</v>
      </c>
      <c r="K91" s="85">
        <f t="shared" si="12"/>
        <v>2141468.66</v>
      </c>
      <c r="L91" s="85">
        <v>0</v>
      </c>
      <c r="M91" s="85">
        <v>0</v>
      </c>
      <c r="N91" s="85">
        <v>0</v>
      </c>
      <c r="O91" s="85">
        <f>'[1]Прод. прилож'!$C$1042</f>
        <v>2141468.66</v>
      </c>
      <c r="P91" s="85">
        <f t="shared" si="15"/>
        <v>1722.0884578578725</v>
      </c>
      <c r="Q91" s="85">
        <v>9673</v>
      </c>
      <c r="R91" s="86" t="s">
        <v>96</v>
      </c>
    </row>
    <row r="92" spans="1:21" s="129" customFormat="1" ht="25.9" customHeight="1" x14ac:dyDescent="0.25">
      <c r="A92" s="70" t="s">
        <v>2343</v>
      </c>
      <c r="B92" s="45" t="s">
        <v>2022</v>
      </c>
      <c r="C92" s="182">
        <v>1978</v>
      </c>
      <c r="D92" s="182">
        <v>2021</v>
      </c>
      <c r="E92" s="182" t="s">
        <v>22</v>
      </c>
      <c r="F92" s="182">
        <v>9</v>
      </c>
      <c r="G92" s="182">
        <v>4</v>
      </c>
      <c r="H92" s="85">
        <v>8154.44</v>
      </c>
      <c r="I92" s="85">
        <v>0</v>
      </c>
      <c r="J92" s="85">
        <v>4708.82</v>
      </c>
      <c r="K92" s="85">
        <f t="shared" ref="K92" si="16">SUM(L92:O92)</f>
        <v>4178882.88</v>
      </c>
      <c r="L92" s="85">
        <v>0</v>
      </c>
      <c r="M92" s="85">
        <v>0</v>
      </c>
      <c r="N92" s="85">
        <v>0</v>
      </c>
      <c r="O92" s="85">
        <f>'[1]Прод. прилож'!$C$575</f>
        <v>4178882.88</v>
      </c>
      <c r="P92" s="85">
        <f t="shared" ref="P92" si="17">O92/H92</f>
        <v>512.46718106945423</v>
      </c>
      <c r="Q92" s="85">
        <v>9673</v>
      </c>
      <c r="R92" s="86" t="s">
        <v>95</v>
      </c>
    </row>
    <row r="93" spans="1:21" ht="40.15" customHeight="1" x14ac:dyDescent="0.25">
      <c r="A93" s="214" t="s">
        <v>80</v>
      </c>
      <c r="B93" s="214"/>
      <c r="C93" s="214"/>
      <c r="D93" s="214"/>
      <c r="E93" s="214"/>
      <c r="F93" s="214"/>
      <c r="G93" s="214"/>
      <c r="H93" s="214"/>
      <c r="I93" s="214"/>
      <c r="J93" s="214"/>
      <c r="K93" s="214"/>
      <c r="L93" s="214"/>
      <c r="M93" s="214"/>
      <c r="N93" s="214"/>
      <c r="O93" s="214"/>
      <c r="P93" s="214"/>
      <c r="Q93" s="214"/>
      <c r="R93" s="214"/>
    </row>
    <row r="94" spans="1:21" ht="40.15" customHeight="1" x14ac:dyDescent="0.25">
      <c r="A94" s="215" t="s">
        <v>73</v>
      </c>
      <c r="B94" s="215"/>
      <c r="C94" s="159" t="s">
        <v>21</v>
      </c>
      <c r="D94" s="159" t="s">
        <v>21</v>
      </c>
      <c r="E94" s="159" t="s">
        <v>21</v>
      </c>
      <c r="F94" s="96" t="s">
        <v>21</v>
      </c>
      <c r="G94" s="96" t="s">
        <v>21</v>
      </c>
      <c r="H94" s="97">
        <f>SUM(H95:H107)</f>
        <v>10004</v>
      </c>
      <c r="I94" s="97">
        <f t="shared" ref="I94:O94" si="18">SUM(I95:I107)</f>
        <v>0</v>
      </c>
      <c r="J94" s="97">
        <f t="shared" si="18"/>
        <v>7354.8</v>
      </c>
      <c r="K94" s="97">
        <f t="shared" si="18"/>
        <v>92635918.019999996</v>
      </c>
      <c r="L94" s="97">
        <f t="shared" si="18"/>
        <v>0</v>
      </c>
      <c r="M94" s="97">
        <f t="shared" si="18"/>
        <v>0</v>
      </c>
      <c r="N94" s="97">
        <f t="shared" si="18"/>
        <v>0</v>
      </c>
      <c r="O94" s="97">
        <f t="shared" si="18"/>
        <v>92635918.019999996</v>
      </c>
      <c r="P94" s="97">
        <f>K94/H94</f>
        <v>9259.8878468612547</v>
      </c>
      <c r="Q94" s="99" t="s">
        <v>21</v>
      </c>
      <c r="R94" s="99" t="s">
        <v>21</v>
      </c>
      <c r="U94" s="2"/>
    </row>
    <row r="95" spans="1:21" s="87" customFormat="1" ht="25.9" customHeight="1" x14ac:dyDescent="0.25">
      <c r="A95" s="69" t="s">
        <v>2344</v>
      </c>
      <c r="B95" s="45" t="s">
        <v>135</v>
      </c>
      <c r="C95" s="182">
        <v>1966</v>
      </c>
      <c r="D95" s="182" t="s">
        <v>224</v>
      </c>
      <c r="E95" s="182" t="s">
        <v>20</v>
      </c>
      <c r="F95" s="72">
        <v>2</v>
      </c>
      <c r="G95" s="72">
        <v>2</v>
      </c>
      <c r="H95" s="19">
        <v>966</v>
      </c>
      <c r="I95" s="19">
        <v>0</v>
      </c>
      <c r="J95" s="19">
        <v>569.70000000000005</v>
      </c>
      <c r="K95" s="85">
        <f t="shared" ref="K95:K107" si="19">SUM(L95:O95)</f>
        <v>8452382</v>
      </c>
      <c r="L95" s="19">
        <v>0</v>
      </c>
      <c r="M95" s="19">
        <v>0</v>
      </c>
      <c r="N95" s="19">
        <v>0</v>
      </c>
      <c r="O95" s="19">
        <f>'[1]Прод. прилож'!$C$45</f>
        <v>8452382</v>
      </c>
      <c r="P95" s="19">
        <f t="shared" ref="P95:P107" si="20">O95/H95</f>
        <v>8749.8778467908905</v>
      </c>
      <c r="Q95" s="19">
        <v>9673</v>
      </c>
      <c r="R95" s="69" t="s">
        <v>94</v>
      </c>
    </row>
    <row r="96" spans="1:21" s="87" customFormat="1" ht="25.9" customHeight="1" x14ac:dyDescent="0.25">
      <c r="A96" s="69" t="s">
        <v>2345</v>
      </c>
      <c r="B96" s="54" t="s">
        <v>136</v>
      </c>
      <c r="C96" s="182">
        <v>1965</v>
      </c>
      <c r="D96" s="182" t="s">
        <v>224</v>
      </c>
      <c r="E96" s="182" t="s">
        <v>20</v>
      </c>
      <c r="F96" s="72">
        <v>2</v>
      </c>
      <c r="G96" s="72">
        <v>2</v>
      </c>
      <c r="H96" s="19">
        <v>615</v>
      </c>
      <c r="I96" s="19">
        <v>0</v>
      </c>
      <c r="J96" s="19">
        <v>575.9</v>
      </c>
      <c r="K96" s="85">
        <f t="shared" si="19"/>
        <v>24319923.509999998</v>
      </c>
      <c r="L96" s="19">
        <v>0</v>
      </c>
      <c r="M96" s="19">
        <v>0</v>
      </c>
      <c r="N96" s="19">
        <v>0</v>
      </c>
      <c r="O96" s="19">
        <f>'[1]Прод. прилож'!$C$1044</f>
        <v>24319923.509999998</v>
      </c>
      <c r="P96" s="19">
        <f t="shared" si="20"/>
        <v>39544.591073170726</v>
      </c>
      <c r="Q96" s="19">
        <v>9673</v>
      </c>
      <c r="R96" s="69" t="s">
        <v>96</v>
      </c>
    </row>
    <row r="97" spans="1:18" s="87" customFormat="1" ht="25.9" customHeight="1" x14ac:dyDescent="0.25">
      <c r="A97" s="69" t="s">
        <v>2346</v>
      </c>
      <c r="B97" s="54" t="s">
        <v>137</v>
      </c>
      <c r="C97" s="182">
        <v>1964</v>
      </c>
      <c r="D97" s="182" t="s">
        <v>224</v>
      </c>
      <c r="E97" s="182" t="s">
        <v>20</v>
      </c>
      <c r="F97" s="72">
        <v>2</v>
      </c>
      <c r="G97" s="72">
        <v>2</v>
      </c>
      <c r="H97" s="19">
        <v>647</v>
      </c>
      <c r="I97" s="19">
        <v>0</v>
      </c>
      <c r="J97" s="19">
        <v>367.7</v>
      </c>
      <c r="K97" s="85">
        <f t="shared" si="19"/>
        <v>6180299</v>
      </c>
      <c r="L97" s="19">
        <v>0</v>
      </c>
      <c r="M97" s="19">
        <v>0</v>
      </c>
      <c r="N97" s="19">
        <v>0</v>
      </c>
      <c r="O97" s="19">
        <f>'[1]Прод. прилож'!$C$46</f>
        <v>6180299</v>
      </c>
      <c r="P97" s="19">
        <f t="shared" si="20"/>
        <v>9552.2395672333842</v>
      </c>
      <c r="Q97" s="19">
        <v>9673</v>
      </c>
      <c r="R97" s="69" t="s">
        <v>94</v>
      </c>
    </row>
    <row r="98" spans="1:18" s="87" customFormat="1" ht="25.9" customHeight="1" x14ac:dyDescent="0.25">
      <c r="A98" s="69" t="s">
        <v>2347</v>
      </c>
      <c r="B98" s="54" t="s">
        <v>138</v>
      </c>
      <c r="C98" s="182">
        <v>1964</v>
      </c>
      <c r="D98" s="182" t="s">
        <v>224</v>
      </c>
      <c r="E98" s="182" t="s">
        <v>20</v>
      </c>
      <c r="F98" s="72">
        <v>2</v>
      </c>
      <c r="G98" s="72">
        <v>2</v>
      </c>
      <c r="H98" s="19">
        <v>409</v>
      </c>
      <c r="I98" s="19">
        <v>0</v>
      </c>
      <c r="J98" s="19">
        <v>367.7</v>
      </c>
      <c r="K98" s="85">
        <f t="shared" si="19"/>
        <v>4783424</v>
      </c>
      <c r="L98" s="19">
        <v>0</v>
      </c>
      <c r="M98" s="19">
        <v>0</v>
      </c>
      <c r="N98" s="19">
        <v>0</v>
      </c>
      <c r="O98" s="19">
        <f>'[1]Прод. прилож'!$C$577</f>
        <v>4783424</v>
      </c>
      <c r="P98" s="19">
        <f t="shared" si="20"/>
        <v>11695.413202933985</v>
      </c>
      <c r="Q98" s="19">
        <v>9673</v>
      </c>
      <c r="R98" s="69" t="s">
        <v>95</v>
      </c>
    </row>
    <row r="99" spans="1:18" s="87" customFormat="1" ht="25.9" customHeight="1" x14ac:dyDescent="0.25">
      <c r="A99" s="69" t="s">
        <v>2348</v>
      </c>
      <c r="B99" s="54" t="s">
        <v>139</v>
      </c>
      <c r="C99" s="182">
        <v>1967</v>
      </c>
      <c r="D99" s="182" t="s">
        <v>224</v>
      </c>
      <c r="E99" s="182" t="s">
        <v>20</v>
      </c>
      <c r="F99" s="72">
        <v>2</v>
      </c>
      <c r="G99" s="72">
        <v>2</v>
      </c>
      <c r="H99" s="19">
        <v>625</v>
      </c>
      <c r="I99" s="19">
        <v>0</v>
      </c>
      <c r="J99" s="19">
        <v>587.9</v>
      </c>
      <c r="K99" s="85">
        <f t="shared" si="19"/>
        <v>7586085</v>
      </c>
      <c r="L99" s="19">
        <v>0</v>
      </c>
      <c r="M99" s="19">
        <v>0</v>
      </c>
      <c r="N99" s="19">
        <v>0</v>
      </c>
      <c r="O99" s="19">
        <f>'[1]Прод. прилож'!$C$578</f>
        <v>7586085</v>
      </c>
      <c r="P99" s="19">
        <f t="shared" si="20"/>
        <v>12137.736000000001</v>
      </c>
      <c r="Q99" s="19">
        <v>9673</v>
      </c>
      <c r="R99" s="69" t="s">
        <v>95</v>
      </c>
    </row>
    <row r="100" spans="1:18" s="87" customFormat="1" ht="25.9" customHeight="1" x14ac:dyDescent="0.25">
      <c r="A100" s="69" t="s">
        <v>2349</v>
      </c>
      <c r="B100" s="54" t="s">
        <v>140</v>
      </c>
      <c r="C100" s="182">
        <v>1965</v>
      </c>
      <c r="D100" s="182" t="s">
        <v>224</v>
      </c>
      <c r="E100" s="182" t="s">
        <v>20</v>
      </c>
      <c r="F100" s="72">
        <v>2</v>
      </c>
      <c r="G100" s="72">
        <v>2</v>
      </c>
      <c r="H100" s="19">
        <v>426</v>
      </c>
      <c r="I100" s="19">
        <v>0</v>
      </c>
      <c r="J100" s="19">
        <v>381.3</v>
      </c>
      <c r="K100" s="85">
        <f t="shared" si="19"/>
        <v>4612719</v>
      </c>
      <c r="L100" s="19">
        <v>0</v>
      </c>
      <c r="M100" s="19">
        <v>0</v>
      </c>
      <c r="N100" s="19">
        <v>0</v>
      </c>
      <c r="O100" s="19">
        <f>'[1]Прод. прилож'!$C$579</f>
        <v>4612719</v>
      </c>
      <c r="P100" s="19">
        <f t="shared" si="20"/>
        <v>10827.978873239437</v>
      </c>
      <c r="Q100" s="19">
        <v>9673</v>
      </c>
      <c r="R100" s="69" t="s">
        <v>95</v>
      </c>
    </row>
    <row r="101" spans="1:18" s="87" customFormat="1" ht="25.9" customHeight="1" x14ac:dyDescent="0.25">
      <c r="A101" s="69" t="s">
        <v>2350</v>
      </c>
      <c r="B101" s="54" t="s">
        <v>141</v>
      </c>
      <c r="C101" s="182">
        <v>1965</v>
      </c>
      <c r="D101" s="182" t="s">
        <v>224</v>
      </c>
      <c r="E101" s="182" t="s">
        <v>20</v>
      </c>
      <c r="F101" s="72">
        <v>2</v>
      </c>
      <c r="G101" s="72">
        <v>2</v>
      </c>
      <c r="H101" s="19">
        <v>426</v>
      </c>
      <c r="I101" s="19">
        <v>0</v>
      </c>
      <c r="J101" s="19">
        <v>381.3</v>
      </c>
      <c r="K101" s="85">
        <f t="shared" si="19"/>
        <v>4612719</v>
      </c>
      <c r="L101" s="19">
        <v>0</v>
      </c>
      <c r="M101" s="19">
        <v>0</v>
      </c>
      <c r="N101" s="19">
        <v>0</v>
      </c>
      <c r="O101" s="19">
        <f>'[1]Прод. прилож'!$C$580</f>
        <v>4612719</v>
      </c>
      <c r="P101" s="19">
        <f t="shared" si="20"/>
        <v>10827.978873239437</v>
      </c>
      <c r="Q101" s="19">
        <v>9673</v>
      </c>
      <c r="R101" s="69" t="s">
        <v>95</v>
      </c>
    </row>
    <row r="102" spans="1:18" s="87" customFormat="1" ht="25.9" customHeight="1" x14ac:dyDescent="0.25">
      <c r="A102" s="69" t="s">
        <v>2351</v>
      </c>
      <c r="B102" s="45" t="s">
        <v>142</v>
      </c>
      <c r="C102" s="182">
        <v>1984</v>
      </c>
      <c r="D102" s="182" t="s">
        <v>224</v>
      </c>
      <c r="E102" s="182" t="s">
        <v>20</v>
      </c>
      <c r="F102" s="72">
        <v>2</v>
      </c>
      <c r="G102" s="72">
        <v>3</v>
      </c>
      <c r="H102" s="19">
        <v>1054</v>
      </c>
      <c r="I102" s="19">
        <v>0</v>
      </c>
      <c r="J102" s="19">
        <v>849</v>
      </c>
      <c r="K102" s="85">
        <f t="shared" si="19"/>
        <v>5928750</v>
      </c>
      <c r="L102" s="19">
        <v>0</v>
      </c>
      <c r="M102" s="19">
        <v>0</v>
      </c>
      <c r="N102" s="19">
        <v>0</v>
      </c>
      <c r="O102" s="19">
        <f>'[1]Прод. прилож'!$C$47</f>
        <v>5928750</v>
      </c>
      <c r="P102" s="19">
        <f t="shared" si="20"/>
        <v>5625</v>
      </c>
      <c r="Q102" s="19">
        <v>9673</v>
      </c>
      <c r="R102" s="69" t="s">
        <v>94</v>
      </c>
    </row>
    <row r="103" spans="1:18" s="87" customFormat="1" ht="25.9" customHeight="1" x14ac:dyDescent="0.25">
      <c r="A103" s="69" t="s">
        <v>2352</v>
      </c>
      <c r="B103" s="45" t="s">
        <v>143</v>
      </c>
      <c r="C103" s="182">
        <v>1966</v>
      </c>
      <c r="D103" s="182" t="s">
        <v>224</v>
      </c>
      <c r="E103" s="182" t="s">
        <v>20</v>
      </c>
      <c r="F103" s="72">
        <v>3</v>
      </c>
      <c r="G103" s="72">
        <v>3</v>
      </c>
      <c r="H103" s="19">
        <v>2255</v>
      </c>
      <c r="I103" s="19">
        <v>0</v>
      </c>
      <c r="J103" s="19">
        <v>1546.6</v>
      </c>
      <c r="K103" s="85">
        <f t="shared" si="19"/>
        <v>7862998.5099999998</v>
      </c>
      <c r="L103" s="19">
        <v>0</v>
      </c>
      <c r="M103" s="19">
        <v>0</v>
      </c>
      <c r="N103" s="19">
        <v>0</v>
      </c>
      <c r="O103" s="19">
        <f>'[1]Прод. прилож'!$C$1045</f>
        <v>7862998.5099999998</v>
      </c>
      <c r="P103" s="19">
        <f t="shared" si="20"/>
        <v>3486.9172993348116</v>
      </c>
      <c r="Q103" s="19">
        <v>9673</v>
      </c>
      <c r="R103" s="69" t="s">
        <v>96</v>
      </c>
    </row>
    <row r="104" spans="1:18" s="87" customFormat="1" ht="25.9" customHeight="1" x14ac:dyDescent="0.25">
      <c r="A104" s="69" t="s">
        <v>2353</v>
      </c>
      <c r="B104" s="45" t="s">
        <v>144</v>
      </c>
      <c r="C104" s="182">
        <v>1985</v>
      </c>
      <c r="D104" s="182" t="s">
        <v>224</v>
      </c>
      <c r="E104" s="182" t="s">
        <v>22</v>
      </c>
      <c r="F104" s="72">
        <v>2</v>
      </c>
      <c r="G104" s="72">
        <v>2</v>
      </c>
      <c r="H104" s="19">
        <v>859</v>
      </c>
      <c r="I104" s="19">
        <v>0</v>
      </c>
      <c r="J104" s="19">
        <v>494.5</v>
      </c>
      <c r="K104" s="85">
        <f t="shared" si="19"/>
        <v>3144744</v>
      </c>
      <c r="L104" s="19">
        <v>0</v>
      </c>
      <c r="M104" s="19">
        <v>0</v>
      </c>
      <c r="N104" s="19">
        <v>0</v>
      </c>
      <c r="O104" s="19">
        <f>'[1]Прод. прилож'!$C$48</f>
        <v>3144744</v>
      </c>
      <c r="P104" s="19">
        <f t="shared" si="20"/>
        <v>3660.9359720605357</v>
      </c>
      <c r="Q104" s="19">
        <v>9673</v>
      </c>
      <c r="R104" s="69" t="s">
        <v>94</v>
      </c>
    </row>
    <row r="105" spans="1:18" s="87" customFormat="1" ht="25.9" customHeight="1" x14ac:dyDescent="0.25">
      <c r="A105" s="69" t="s">
        <v>2354</v>
      </c>
      <c r="B105" s="45" t="s">
        <v>145</v>
      </c>
      <c r="C105" s="182">
        <v>1986</v>
      </c>
      <c r="D105" s="182" t="s">
        <v>224</v>
      </c>
      <c r="E105" s="182" t="s">
        <v>22</v>
      </c>
      <c r="F105" s="72">
        <v>2</v>
      </c>
      <c r="G105" s="72">
        <v>2</v>
      </c>
      <c r="H105" s="19">
        <v>862</v>
      </c>
      <c r="I105" s="19">
        <v>0</v>
      </c>
      <c r="J105" s="19">
        <v>498.2</v>
      </c>
      <c r="K105" s="85">
        <f t="shared" si="19"/>
        <v>3144744</v>
      </c>
      <c r="L105" s="19">
        <v>0</v>
      </c>
      <c r="M105" s="19">
        <v>0</v>
      </c>
      <c r="N105" s="19">
        <v>0</v>
      </c>
      <c r="O105" s="19">
        <f>'[1]Прод. прилож'!$C$49</f>
        <v>3144744</v>
      </c>
      <c r="P105" s="19">
        <f t="shared" si="20"/>
        <v>3648.1948955916473</v>
      </c>
      <c r="Q105" s="19">
        <v>9673</v>
      </c>
      <c r="R105" s="69" t="s">
        <v>94</v>
      </c>
    </row>
    <row r="106" spans="1:18" s="87" customFormat="1" ht="25.9" customHeight="1" x14ac:dyDescent="0.25">
      <c r="A106" s="69" t="s">
        <v>2355</v>
      </c>
      <c r="B106" s="54" t="s">
        <v>146</v>
      </c>
      <c r="C106" s="182">
        <v>1964</v>
      </c>
      <c r="D106" s="182" t="s">
        <v>224</v>
      </c>
      <c r="E106" s="182" t="s">
        <v>20</v>
      </c>
      <c r="F106" s="72">
        <v>2</v>
      </c>
      <c r="G106" s="72">
        <v>2</v>
      </c>
      <c r="H106" s="19">
        <v>430</v>
      </c>
      <c r="I106" s="19">
        <v>0</v>
      </c>
      <c r="J106" s="19">
        <v>373.4</v>
      </c>
      <c r="K106" s="85">
        <f t="shared" si="19"/>
        <v>7557335</v>
      </c>
      <c r="L106" s="19">
        <v>0</v>
      </c>
      <c r="M106" s="19">
        <v>0</v>
      </c>
      <c r="N106" s="19">
        <v>0</v>
      </c>
      <c r="O106" s="19">
        <f>'[1]Прод. прилож'!$C$1046</f>
        <v>7557335</v>
      </c>
      <c r="P106" s="19">
        <f t="shared" si="20"/>
        <v>17575.197674418603</v>
      </c>
      <c r="Q106" s="19">
        <v>9673</v>
      </c>
      <c r="R106" s="69" t="s">
        <v>96</v>
      </c>
    </row>
    <row r="107" spans="1:18" s="87" customFormat="1" ht="25.9" customHeight="1" x14ac:dyDescent="0.25">
      <c r="A107" s="69" t="s">
        <v>2356</v>
      </c>
      <c r="B107" s="54" t="s">
        <v>147</v>
      </c>
      <c r="C107" s="182">
        <v>1963</v>
      </c>
      <c r="D107" s="182" t="s">
        <v>224</v>
      </c>
      <c r="E107" s="182" t="s">
        <v>20</v>
      </c>
      <c r="F107" s="72">
        <v>2</v>
      </c>
      <c r="G107" s="72">
        <v>2</v>
      </c>
      <c r="H107" s="19">
        <v>430</v>
      </c>
      <c r="I107" s="19">
        <v>0</v>
      </c>
      <c r="J107" s="19">
        <v>361.6</v>
      </c>
      <c r="K107" s="85">
        <f t="shared" si="19"/>
        <v>4449795</v>
      </c>
      <c r="L107" s="19">
        <v>0</v>
      </c>
      <c r="M107" s="19">
        <v>0</v>
      </c>
      <c r="N107" s="19">
        <v>0</v>
      </c>
      <c r="O107" s="19">
        <f>'[1]Прод. прилож'!$C$1047</f>
        <v>4449795</v>
      </c>
      <c r="P107" s="19">
        <f t="shared" si="20"/>
        <v>10348.360465116279</v>
      </c>
      <c r="Q107" s="19">
        <v>9673</v>
      </c>
      <c r="R107" s="69" t="s">
        <v>96</v>
      </c>
    </row>
    <row r="108" spans="1:18" ht="40.15" customHeight="1" x14ac:dyDescent="0.25">
      <c r="A108" s="214" t="s">
        <v>1719</v>
      </c>
      <c r="B108" s="214"/>
      <c r="C108" s="214"/>
      <c r="D108" s="214"/>
      <c r="E108" s="214"/>
      <c r="F108" s="214"/>
      <c r="G108" s="214"/>
      <c r="H108" s="214"/>
      <c r="I108" s="214"/>
      <c r="J108" s="214"/>
      <c r="K108" s="214"/>
      <c r="L108" s="214"/>
      <c r="M108" s="214"/>
      <c r="N108" s="214"/>
      <c r="O108" s="214"/>
      <c r="P108" s="214"/>
      <c r="Q108" s="214"/>
      <c r="R108" s="214"/>
    </row>
    <row r="109" spans="1:18" ht="34.9" customHeight="1" x14ac:dyDescent="0.25">
      <c r="A109" s="215" t="s">
        <v>2626</v>
      </c>
      <c r="B109" s="215"/>
      <c r="C109" s="159" t="s">
        <v>21</v>
      </c>
      <c r="D109" s="159" t="s">
        <v>21</v>
      </c>
      <c r="E109" s="159" t="s">
        <v>21</v>
      </c>
      <c r="F109" s="96" t="s">
        <v>21</v>
      </c>
      <c r="G109" s="96" t="s">
        <v>21</v>
      </c>
      <c r="H109" s="97">
        <f>SUM(H110:H113)</f>
        <v>3407.76</v>
      </c>
      <c r="I109" s="97">
        <f t="shared" ref="I109:P109" si="21">SUM(I110:I113)</f>
        <v>0</v>
      </c>
      <c r="J109" s="97">
        <f t="shared" si="21"/>
        <v>2910.2</v>
      </c>
      <c r="K109" s="97">
        <f t="shared" si="21"/>
        <v>8304310.8399999999</v>
      </c>
      <c r="L109" s="97">
        <f t="shared" si="21"/>
        <v>0</v>
      </c>
      <c r="M109" s="97">
        <f t="shared" si="21"/>
        <v>0</v>
      </c>
      <c r="N109" s="97">
        <f t="shared" si="21"/>
        <v>0</v>
      </c>
      <c r="O109" s="97">
        <f t="shared" si="21"/>
        <v>8304310.8399999999</v>
      </c>
      <c r="P109" s="97">
        <f t="shared" si="21"/>
        <v>6972.5257227708262</v>
      </c>
      <c r="Q109" s="98" t="s">
        <v>21</v>
      </c>
      <c r="R109" s="99" t="s">
        <v>21</v>
      </c>
    </row>
    <row r="110" spans="1:18" ht="22.9" customHeight="1" x14ac:dyDescent="0.25">
      <c r="A110" s="70" t="s">
        <v>2357</v>
      </c>
      <c r="B110" s="45" t="s">
        <v>172</v>
      </c>
      <c r="C110" s="114">
        <v>1948</v>
      </c>
      <c r="D110" s="72">
        <v>2009</v>
      </c>
      <c r="E110" s="88" t="s">
        <v>20</v>
      </c>
      <c r="F110" s="72">
        <v>2</v>
      </c>
      <c r="G110" s="72">
        <v>2</v>
      </c>
      <c r="H110" s="19">
        <v>564.12</v>
      </c>
      <c r="I110" s="19">
        <v>0</v>
      </c>
      <c r="J110" s="19">
        <v>524.1</v>
      </c>
      <c r="K110" s="85">
        <f>SUM(L110:O110)</f>
        <v>553552.48</v>
      </c>
      <c r="L110" s="19">
        <v>0</v>
      </c>
      <c r="M110" s="19">
        <v>0</v>
      </c>
      <c r="N110" s="19">
        <v>0</v>
      </c>
      <c r="O110" s="19">
        <f>'[1]Прод. прилож'!$C$51</f>
        <v>553552.48</v>
      </c>
      <c r="P110" s="19">
        <f>O110/H110</f>
        <v>981.26724810324038</v>
      </c>
      <c r="Q110" s="19">
        <v>9673</v>
      </c>
      <c r="R110" s="69" t="s">
        <v>94</v>
      </c>
    </row>
    <row r="111" spans="1:18" ht="22.9" customHeight="1" x14ac:dyDescent="0.25">
      <c r="A111" s="70" t="s">
        <v>2358</v>
      </c>
      <c r="B111" s="45" t="s">
        <v>173</v>
      </c>
      <c r="C111" s="114">
        <v>1955</v>
      </c>
      <c r="D111" s="72">
        <v>2009</v>
      </c>
      <c r="E111" s="88" t="s">
        <v>20</v>
      </c>
      <c r="F111" s="72">
        <v>2</v>
      </c>
      <c r="G111" s="72">
        <v>2</v>
      </c>
      <c r="H111" s="19">
        <v>929.12</v>
      </c>
      <c r="I111" s="19">
        <v>0</v>
      </c>
      <c r="J111" s="19">
        <v>853.6</v>
      </c>
      <c r="K111" s="85">
        <f>SUM(L111:O111)</f>
        <v>847012.48</v>
      </c>
      <c r="L111" s="19">
        <v>0</v>
      </c>
      <c r="M111" s="19">
        <v>0</v>
      </c>
      <c r="N111" s="19">
        <v>0</v>
      </c>
      <c r="O111" s="19">
        <f>'[1]Прод. прилож'!$C$52</f>
        <v>847012.48</v>
      </c>
      <c r="P111" s="19">
        <f>O111/H111</f>
        <v>911.62872395384875</v>
      </c>
      <c r="Q111" s="19">
        <v>9673</v>
      </c>
      <c r="R111" s="69" t="s">
        <v>94</v>
      </c>
    </row>
    <row r="112" spans="1:18" ht="22.9" customHeight="1" x14ac:dyDescent="0.25">
      <c r="A112" s="70" t="s">
        <v>2359</v>
      </c>
      <c r="B112" s="45" t="s">
        <v>174</v>
      </c>
      <c r="C112" s="93">
        <v>1952</v>
      </c>
      <c r="D112" s="72">
        <v>2009</v>
      </c>
      <c r="E112" s="88" t="s">
        <v>20</v>
      </c>
      <c r="F112" s="72">
        <v>2</v>
      </c>
      <c r="G112" s="72">
        <v>1</v>
      </c>
      <c r="H112" s="19">
        <v>308.8</v>
      </c>
      <c r="I112" s="19">
        <v>0</v>
      </c>
      <c r="J112" s="19">
        <v>234.7</v>
      </c>
      <c r="K112" s="85">
        <f>SUM(L112:O112)</f>
        <v>298275.20000000001</v>
      </c>
      <c r="L112" s="19">
        <v>0</v>
      </c>
      <c r="M112" s="19">
        <v>0</v>
      </c>
      <c r="N112" s="19">
        <v>0</v>
      </c>
      <c r="O112" s="19">
        <f>'[1]Прод. прилож'!$C$1049</f>
        <v>298275.20000000001</v>
      </c>
      <c r="P112" s="19">
        <f>O112/H112</f>
        <v>965.91709844559591</v>
      </c>
      <c r="Q112" s="19">
        <v>9673</v>
      </c>
      <c r="R112" s="69" t="s">
        <v>96</v>
      </c>
    </row>
    <row r="113" spans="1:19" ht="22.9" customHeight="1" x14ac:dyDescent="0.25">
      <c r="A113" s="70" t="s">
        <v>2360</v>
      </c>
      <c r="B113" s="45" t="s">
        <v>175</v>
      </c>
      <c r="C113" s="93">
        <v>1987</v>
      </c>
      <c r="D113" s="72">
        <v>2009</v>
      </c>
      <c r="E113" s="88" t="s">
        <v>20</v>
      </c>
      <c r="F113" s="72">
        <v>3</v>
      </c>
      <c r="G113" s="72">
        <v>3</v>
      </c>
      <c r="H113" s="19">
        <v>1605.72</v>
      </c>
      <c r="I113" s="19">
        <v>0</v>
      </c>
      <c r="J113" s="19">
        <v>1297.8</v>
      </c>
      <c r="K113" s="85">
        <f>SUM(L113:O113)</f>
        <v>6605470.6799999997</v>
      </c>
      <c r="L113" s="19">
        <v>0</v>
      </c>
      <c r="M113" s="19">
        <v>0</v>
      </c>
      <c r="N113" s="19">
        <v>0</v>
      </c>
      <c r="O113" s="19">
        <f>'[1]Прод. прилож'!$C$582</f>
        <v>6605470.6799999997</v>
      </c>
      <c r="P113" s="19">
        <f>O113/H113</f>
        <v>4113.712652268141</v>
      </c>
      <c r="Q113" s="19">
        <v>9673</v>
      </c>
      <c r="R113" s="69" t="s">
        <v>95</v>
      </c>
    </row>
    <row r="114" spans="1:19" ht="34.9" customHeight="1" x14ac:dyDescent="0.25">
      <c r="A114" s="214" t="s">
        <v>1720</v>
      </c>
      <c r="B114" s="214"/>
      <c r="C114" s="214"/>
      <c r="D114" s="214"/>
      <c r="E114" s="214"/>
      <c r="F114" s="214"/>
      <c r="G114" s="214"/>
      <c r="H114" s="214"/>
      <c r="I114" s="214"/>
      <c r="J114" s="214"/>
      <c r="K114" s="214"/>
      <c r="L114" s="214"/>
      <c r="M114" s="214"/>
      <c r="N114" s="214"/>
      <c r="O114" s="214"/>
      <c r="P114" s="214"/>
      <c r="Q114" s="214"/>
      <c r="R114" s="214"/>
    </row>
    <row r="115" spans="1:19" ht="34.9" customHeight="1" x14ac:dyDescent="0.25">
      <c r="A115" s="215" t="s">
        <v>754</v>
      </c>
      <c r="B115" s="215"/>
      <c r="C115" s="159" t="s">
        <v>21</v>
      </c>
      <c r="D115" s="159" t="s">
        <v>21</v>
      </c>
      <c r="E115" s="159" t="s">
        <v>21</v>
      </c>
      <c r="F115" s="96" t="s">
        <v>21</v>
      </c>
      <c r="G115" s="96" t="s">
        <v>21</v>
      </c>
      <c r="H115" s="97">
        <f>SUM(H116:H120)</f>
        <v>2625.8</v>
      </c>
      <c r="I115" s="97">
        <f t="shared" ref="I115:O115" si="22">SUM(I116:I120)</f>
        <v>0</v>
      </c>
      <c r="J115" s="97">
        <f t="shared" si="22"/>
        <v>1765.3000000000002</v>
      </c>
      <c r="K115" s="97">
        <f t="shared" si="22"/>
        <v>33501100.030000001</v>
      </c>
      <c r="L115" s="97">
        <f t="shared" si="22"/>
        <v>0</v>
      </c>
      <c r="M115" s="97">
        <f t="shared" si="22"/>
        <v>0</v>
      </c>
      <c r="N115" s="97">
        <f t="shared" si="22"/>
        <v>0</v>
      </c>
      <c r="O115" s="97">
        <f t="shared" si="22"/>
        <v>33501100.030000001</v>
      </c>
      <c r="P115" s="34">
        <f>K115/H115</f>
        <v>12758.435535836697</v>
      </c>
      <c r="Q115" s="98" t="s">
        <v>21</v>
      </c>
      <c r="R115" s="99" t="s">
        <v>21</v>
      </c>
      <c r="S115" s="18">
        <f>O115</f>
        <v>33501100.030000001</v>
      </c>
    </row>
    <row r="116" spans="1:19" ht="25.9" customHeight="1" x14ac:dyDescent="0.25">
      <c r="A116" s="70" t="s">
        <v>2361</v>
      </c>
      <c r="B116" s="45" t="s">
        <v>153</v>
      </c>
      <c r="C116" s="182">
        <v>1966</v>
      </c>
      <c r="D116" s="182" t="s">
        <v>224</v>
      </c>
      <c r="E116" s="182" t="s">
        <v>20</v>
      </c>
      <c r="F116" s="72">
        <v>2</v>
      </c>
      <c r="G116" s="72">
        <v>2</v>
      </c>
      <c r="H116" s="47">
        <v>593.6</v>
      </c>
      <c r="I116" s="47">
        <v>0</v>
      </c>
      <c r="J116" s="47">
        <v>555.6</v>
      </c>
      <c r="K116" s="85">
        <f>SUM(L116:O116)</f>
        <v>7107547.9000000004</v>
      </c>
      <c r="L116" s="47">
        <v>0</v>
      </c>
      <c r="M116" s="47">
        <v>0</v>
      </c>
      <c r="N116" s="47">
        <v>0</v>
      </c>
      <c r="O116" s="47">
        <f>'[1]Прод. прилож'!$C$1051</f>
        <v>7107547.9000000004</v>
      </c>
      <c r="P116" s="47">
        <f>O116/H116</f>
        <v>11973.631907008086</v>
      </c>
      <c r="Q116" s="47">
        <v>9673</v>
      </c>
      <c r="R116" s="69" t="s">
        <v>96</v>
      </c>
      <c r="S116" s="18"/>
    </row>
    <row r="117" spans="1:19" ht="25.9" customHeight="1" x14ac:dyDescent="0.25">
      <c r="A117" s="70" t="s">
        <v>2362</v>
      </c>
      <c r="B117" s="45" t="s">
        <v>154</v>
      </c>
      <c r="C117" s="182">
        <v>1966</v>
      </c>
      <c r="D117" s="182" t="s">
        <v>224</v>
      </c>
      <c r="E117" s="182" t="s">
        <v>20</v>
      </c>
      <c r="F117" s="72">
        <v>2</v>
      </c>
      <c r="G117" s="72">
        <v>2</v>
      </c>
      <c r="H117" s="47">
        <v>405.2</v>
      </c>
      <c r="I117" s="47">
        <v>0</v>
      </c>
      <c r="J117" s="47">
        <v>364.8</v>
      </c>
      <c r="K117" s="85">
        <f>SUM(L117:O117)</f>
        <v>5217310.93</v>
      </c>
      <c r="L117" s="47">
        <v>0</v>
      </c>
      <c r="M117" s="47">
        <v>0</v>
      </c>
      <c r="N117" s="47">
        <v>0</v>
      </c>
      <c r="O117" s="47">
        <f>'[1]Прод. прилож'!$C$584</f>
        <v>5217310.93</v>
      </c>
      <c r="P117" s="47">
        <f>O117/H117</f>
        <v>12875.890745310957</v>
      </c>
      <c r="Q117" s="47">
        <v>9673</v>
      </c>
      <c r="R117" s="69" t="s">
        <v>95</v>
      </c>
      <c r="S117" s="18"/>
    </row>
    <row r="118" spans="1:19" ht="25.9" customHeight="1" x14ac:dyDescent="0.25">
      <c r="A118" s="70" t="s">
        <v>2363</v>
      </c>
      <c r="B118" s="45" t="s">
        <v>155</v>
      </c>
      <c r="C118" s="182">
        <v>1966</v>
      </c>
      <c r="D118" s="182" t="s">
        <v>224</v>
      </c>
      <c r="E118" s="182" t="s">
        <v>20</v>
      </c>
      <c r="F118" s="72">
        <v>2</v>
      </c>
      <c r="G118" s="72">
        <v>2</v>
      </c>
      <c r="H118" s="47">
        <v>406.2</v>
      </c>
      <c r="I118" s="47">
        <v>0</v>
      </c>
      <c r="J118" s="47">
        <v>40.1</v>
      </c>
      <c r="K118" s="85">
        <f>SUM(L118:O118)</f>
        <v>5289203.5999999996</v>
      </c>
      <c r="L118" s="47">
        <v>0</v>
      </c>
      <c r="M118" s="47">
        <v>0</v>
      </c>
      <c r="N118" s="47">
        <v>0</v>
      </c>
      <c r="O118" s="47">
        <f>'[1]Прод. прилож'!$C$585</f>
        <v>5289203.5999999996</v>
      </c>
      <c r="P118" s="47">
        <f>O118/H118</f>
        <v>13021.180699162973</v>
      </c>
      <c r="Q118" s="47">
        <v>9673</v>
      </c>
      <c r="R118" s="69" t="s">
        <v>95</v>
      </c>
      <c r="S118" s="18"/>
    </row>
    <row r="119" spans="1:19" ht="25.9" customHeight="1" x14ac:dyDescent="0.25">
      <c r="A119" s="70" t="s">
        <v>2364</v>
      </c>
      <c r="B119" s="45" t="s">
        <v>156</v>
      </c>
      <c r="C119" s="182">
        <v>1964</v>
      </c>
      <c r="D119" s="182" t="s">
        <v>224</v>
      </c>
      <c r="E119" s="182" t="s">
        <v>20</v>
      </c>
      <c r="F119" s="72">
        <v>2</v>
      </c>
      <c r="G119" s="72">
        <v>2</v>
      </c>
      <c r="H119" s="47">
        <v>610.4</v>
      </c>
      <c r="I119" s="47">
        <v>0</v>
      </c>
      <c r="J119" s="47">
        <v>399.9</v>
      </c>
      <c r="K119" s="85">
        <f>SUM(L119:O119)</f>
        <v>7943518.7999999998</v>
      </c>
      <c r="L119" s="47">
        <v>0</v>
      </c>
      <c r="M119" s="47">
        <v>0</v>
      </c>
      <c r="N119" s="47">
        <v>0</v>
      </c>
      <c r="O119" s="47">
        <f>'[1]Прод. прилож'!$C$54</f>
        <v>7943518.7999999998</v>
      </c>
      <c r="P119" s="47">
        <f>O119/H119</f>
        <v>13013.628440366972</v>
      </c>
      <c r="Q119" s="47">
        <v>9673</v>
      </c>
      <c r="R119" s="69" t="s">
        <v>94</v>
      </c>
      <c r="S119" s="18"/>
    </row>
    <row r="120" spans="1:19" ht="25.9" customHeight="1" x14ac:dyDescent="0.25">
      <c r="A120" s="70" t="s">
        <v>2365</v>
      </c>
      <c r="B120" s="45" t="s">
        <v>157</v>
      </c>
      <c r="C120" s="182">
        <v>1964</v>
      </c>
      <c r="D120" s="182" t="s">
        <v>224</v>
      </c>
      <c r="E120" s="182" t="s">
        <v>20</v>
      </c>
      <c r="F120" s="72">
        <v>2</v>
      </c>
      <c r="G120" s="72">
        <v>2</v>
      </c>
      <c r="H120" s="47">
        <v>610.4</v>
      </c>
      <c r="I120" s="47">
        <v>0</v>
      </c>
      <c r="J120" s="47">
        <v>404.9</v>
      </c>
      <c r="K120" s="85">
        <f>SUM(L120:O120)</f>
        <v>7943518.7999999998</v>
      </c>
      <c r="L120" s="47">
        <v>0</v>
      </c>
      <c r="M120" s="47">
        <v>0</v>
      </c>
      <c r="N120" s="47">
        <v>0</v>
      </c>
      <c r="O120" s="47">
        <f>'[1]Прод. прилож'!$C$55</f>
        <v>7943518.7999999998</v>
      </c>
      <c r="P120" s="47">
        <f>O120/H120</f>
        <v>13013.628440366972</v>
      </c>
      <c r="Q120" s="47">
        <v>9673</v>
      </c>
      <c r="R120" s="69" t="s">
        <v>94</v>
      </c>
      <c r="S120" s="18"/>
    </row>
    <row r="121" spans="1:19" ht="25.9" customHeight="1" x14ac:dyDescent="0.25">
      <c r="A121" s="214" t="s">
        <v>1859</v>
      </c>
      <c r="B121" s="214"/>
      <c r="C121" s="214"/>
      <c r="D121" s="214"/>
      <c r="E121" s="214"/>
      <c r="F121" s="214"/>
      <c r="G121" s="214"/>
      <c r="H121" s="214"/>
      <c r="I121" s="214"/>
      <c r="J121" s="214"/>
      <c r="K121" s="214"/>
      <c r="L121" s="214"/>
      <c r="M121" s="214"/>
      <c r="N121" s="214"/>
      <c r="O121" s="214"/>
      <c r="P121" s="214"/>
      <c r="Q121" s="214"/>
      <c r="R121" s="214"/>
      <c r="S121" s="18"/>
    </row>
    <row r="122" spans="1:19" ht="34.9" customHeight="1" x14ac:dyDescent="0.25">
      <c r="A122" s="215" t="s">
        <v>1860</v>
      </c>
      <c r="B122" s="215"/>
      <c r="C122" s="159" t="s">
        <v>21</v>
      </c>
      <c r="D122" s="159" t="s">
        <v>21</v>
      </c>
      <c r="E122" s="159" t="s">
        <v>21</v>
      </c>
      <c r="F122" s="96" t="s">
        <v>21</v>
      </c>
      <c r="G122" s="96" t="s">
        <v>21</v>
      </c>
      <c r="H122" s="97">
        <f t="shared" ref="H122:N122" si="23">SUM(H123:H127)</f>
        <v>2256.6000000000004</v>
      </c>
      <c r="I122" s="97">
        <f t="shared" si="23"/>
        <v>0</v>
      </c>
      <c r="J122" s="97">
        <f t="shared" si="23"/>
        <v>1589.5700000000002</v>
      </c>
      <c r="K122" s="97">
        <f t="shared" si="23"/>
        <v>34659786.82</v>
      </c>
      <c r="L122" s="97">
        <f t="shared" si="23"/>
        <v>0</v>
      </c>
      <c r="M122" s="97">
        <f t="shared" si="23"/>
        <v>0</v>
      </c>
      <c r="N122" s="97">
        <f t="shared" si="23"/>
        <v>0</v>
      </c>
      <c r="O122" s="97">
        <f>SUM(O123:O127)</f>
        <v>34659786.82</v>
      </c>
      <c r="P122" s="34">
        <f>K122/H122</f>
        <v>15359.295763538064</v>
      </c>
      <c r="Q122" s="98" t="s">
        <v>21</v>
      </c>
      <c r="R122" s="99" t="s">
        <v>21</v>
      </c>
      <c r="S122" s="18"/>
    </row>
    <row r="123" spans="1:19" ht="25.9" customHeight="1" x14ac:dyDescent="0.25">
      <c r="A123" s="70" t="s">
        <v>2366</v>
      </c>
      <c r="B123" s="45" t="s">
        <v>148</v>
      </c>
      <c r="C123" s="182">
        <v>1964</v>
      </c>
      <c r="D123" s="182" t="s">
        <v>224</v>
      </c>
      <c r="E123" s="182" t="s">
        <v>20</v>
      </c>
      <c r="F123" s="72">
        <v>2</v>
      </c>
      <c r="G123" s="72">
        <v>2</v>
      </c>
      <c r="H123" s="19">
        <v>522</v>
      </c>
      <c r="I123" s="19">
        <v>0</v>
      </c>
      <c r="J123" s="19">
        <v>389.7</v>
      </c>
      <c r="K123" s="85">
        <f>SUM(L123:O123)</f>
        <v>6610619.96</v>
      </c>
      <c r="L123" s="19">
        <v>0</v>
      </c>
      <c r="M123" s="19">
        <v>0</v>
      </c>
      <c r="N123" s="19">
        <v>0</v>
      </c>
      <c r="O123" s="19">
        <f>'[1]Прод. прилож'!$C$57</f>
        <v>6610619.96</v>
      </c>
      <c r="P123" s="19">
        <f>O123/H123</f>
        <v>12664.022911877395</v>
      </c>
      <c r="Q123" s="19">
        <v>9673</v>
      </c>
      <c r="R123" s="69" t="s">
        <v>94</v>
      </c>
      <c r="S123" s="18"/>
    </row>
    <row r="124" spans="1:19" ht="25.9" customHeight="1" x14ac:dyDescent="0.25">
      <c r="A124" s="70" t="s">
        <v>2367</v>
      </c>
      <c r="B124" s="45" t="s">
        <v>149</v>
      </c>
      <c r="C124" s="182">
        <v>1963</v>
      </c>
      <c r="D124" s="182" t="s">
        <v>224</v>
      </c>
      <c r="E124" s="182" t="s">
        <v>20</v>
      </c>
      <c r="F124" s="72">
        <v>2</v>
      </c>
      <c r="G124" s="72">
        <v>2</v>
      </c>
      <c r="H124" s="19">
        <v>522</v>
      </c>
      <c r="I124" s="19">
        <v>0</v>
      </c>
      <c r="J124" s="19">
        <v>389.67</v>
      </c>
      <c r="K124" s="85">
        <f>SUM(L124:O124)</f>
        <v>6610879.1600000001</v>
      </c>
      <c r="L124" s="19">
        <v>0</v>
      </c>
      <c r="M124" s="19">
        <v>0</v>
      </c>
      <c r="N124" s="19">
        <v>0</v>
      </c>
      <c r="O124" s="19">
        <f>'[1]Прод. прилож'!$C$58</f>
        <v>6610879.1600000001</v>
      </c>
      <c r="P124" s="19">
        <f>O124/H124</f>
        <v>12664.519463601533</v>
      </c>
      <c r="Q124" s="19">
        <v>9673</v>
      </c>
      <c r="R124" s="69" t="s">
        <v>94</v>
      </c>
      <c r="S124" s="18"/>
    </row>
    <row r="125" spans="1:19" ht="25.9" customHeight="1" x14ac:dyDescent="0.25">
      <c r="A125" s="70" t="s">
        <v>2368</v>
      </c>
      <c r="B125" s="45" t="s">
        <v>150</v>
      </c>
      <c r="C125" s="182">
        <v>1966</v>
      </c>
      <c r="D125" s="182" t="s">
        <v>224</v>
      </c>
      <c r="E125" s="182" t="s">
        <v>20</v>
      </c>
      <c r="F125" s="72">
        <v>2</v>
      </c>
      <c r="G125" s="72">
        <v>3</v>
      </c>
      <c r="H125" s="89">
        <v>495.4</v>
      </c>
      <c r="I125" s="19">
        <v>0</v>
      </c>
      <c r="J125" s="19">
        <v>321.10000000000002</v>
      </c>
      <c r="K125" s="85">
        <f>SUM(L125:O125)</f>
        <v>8509262.5</v>
      </c>
      <c r="L125" s="19">
        <v>0</v>
      </c>
      <c r="M125" s="19">
        <v>0</v>
      </c>
      <c r="N125" s="19">
        <v>0</v>
      </c>
      <c r="O125" s="19">
        <f>'[1]Прод. прилож'!$C$587</f>
        <v>8509262.5</v>
      </c>
      <c r="P125" s="19">
        <f>O125/H125</f>
        <v>17176.549253128785</v>
      </c>
      <c r="Q125" s="19">
        <v>9673</v>
      </c>
      <c r="R125" s="69" t="s">
        <v>95</v>
      </c>
      <c r="S125" s="18"/>
    </row>
    <row r="126" spans="1:19" ht="25.9" customHeight="1" x14ac:dyDescent="0.25">
      <c r="A126" s="70" t="s">
        <v>2369</v>
      </c>
      <c r="B126" s="45" t="s">
        <v>151</v>
      </c>
      <c r="C126" s="182">
        <v>1963</v>
      </c>
      <c r="D126" s="182" t="s">
        <v>224</v>
      </c>
      <c r="E126" s="182" t="s">
        <v>20</v>
      </c>
      <c r="F126" s="72">
        <v>2</v>
      </c>
      <c r="G126" s="72">
        <v>2</v>
      </c>
      <c r="H126" s="19">
        <v>357.9</v>
      </c>
      <c r="I126" s="19">
        <v>0</v>
      </c>
      <c r="J126" s="19">
        <v>242.4</v>
      </c>
      <c r="K126" s="85">
        <f>SUM(L126:O126)</f>
        <v>6452362</v>
      </c>
      <c r="L126" s="19">
        <v>0</v>
      </c>
      <c r="M126" s="19">
        <v>0</v>
      </c>
      <c r="N126" s="19">
        <v>0</v>
      </c>
      <c r="O126" s="19">
        <f>'[1]Прод. прилож'!$C$588</f>
        <v>6452362</v>
      </c>
      <c r="P126" s="19">
        <f>O126/H126</f>
        <v>18028.393405979325</v>
      </c>
      <c r="Q126" s="19">
        <v>9673</v>
      </c>
      <c r="R126" s="69" t="s">
        <v>95</v>
      </c>
      <c r="S126" s="18"/>
    </row>
    <row r="127" spans="1:19" ht="25.9" customHeight="1" x14ac:dyDescent="0.25">
      <c r="A127" s="70" t="s">
        <v>2370</v>
      </c>
      <c r="B127" s="45" t="s">
        <v>152</v>
      </c>
      <c r="C127" s="182">
        <v>1963</v>
      </c>
      <c r="D127" s="182" t="s">
        <v>224</v>
      </c>
      <c r="E127" s="182" t="s">
        <v>20</v>
      </c>
      <c r="F127" s="72">
        <v>2</v>
      </c>
      <c r="G127" s="72">
        <v>2</v>
      </c>
      <c r="H127" s="19">
        <v>359.3</v>
      </c>
      <c r="I127" s="19">
        <v>0</v>
      </c>
      <c r="J127" s="19">
        <v>246.7</v>
      </c>
      <c r="K127" s="85">
        <f>SUM(L127:O127)</f>
        <v>6476663.2000000002</v>
      </c>
      <c r="L127" s="19">
        <v>0</v>
      </c>
      <c r="M127" s="19">
        <v>0</v>
      </c>
      <c r="N127" s="19">
        <v>0</v>
      </c>
      <c r="O127" s="19">
        <f>'[1]Прод. прилож'!$C$589</f>
        <v>6476663.2000000002</v>
      </c>
      <c r="P127" s="19">
        <f>O127/H127</f>
        <v>18025.781241302531</v>
      </c>
      <c r="Q127" s="19">
        <v>9673</v>
      </c>
      <c r="R127" s="69" t="s">
        <v>95</v>
      </c>
      <c r="S127" s="18"/>
    </row>
    <row r="128" spans="1:19" ht="25.15" customHeight="1" x14ac:dyDescent="0.25">
      <c r="A128" s="214" t="s">
        <v>2190</v>
      </c>
      <c r="B128" s="214"/>
      <c r="C128" s="214"/>
      <c r="D128" s="214"/>
      <c r="E128" s="214"/>
      <c r="F128" s="214"/>
      <c r="G128" s="214"/>
      <c r="H128" s="214"/>
      <c r="I128" s="214"/>
      <c r="J128" s="214"/>
      <c r="K128" s="214"/>
      <c r="L128" s="214"/>
      <c r="M128" s="214"/>
      <c r="N128" s="214"/>
      <c r="O128" s="214"/>
      <c r="P128" s="214"/>
      <c r="Q128" s="214"/>
      <c r="R128" s="214"/>
    </row>
    <row r="129" spans="1:21" ht="34.9" customHeight="1" x14ac:dyDescent="0.25">
      <c r="A129" s="215" t="s">
        <v>69</v>
      </c>
      <c r="B129" s="215"/>
      <c r="C129" s="159" t="s">
        <v>21</v>
      </c>
      <c r="D129" s="159" t="s">
        <v>21</v>
      </c>
      <c r="E129" s="159" t="s">
        <v>21</v>
      </c>
      <c r="F129" s="96" t="s">
        <v>21</v>
      </c>
      <c r="G129" s="96" t="s">
        <v>21</v>
      </c>
      <c r="H129" s="97">
        <f t="shared" ref="H129:O129" si="24">SUM(H130:H133)</f>
        <v>1458.7</v>
      </c>
      <c r="I129" s="97">
        <f t="shared" si="24"/>
        <v>97.2</v>
      </c>
      <c r="J129" s="97">
        <f t="shared" si="24"/>
        <v>1331.5</v>
      </c>
      <c r="K129" s="97">
        <f t="shared" si="24"/>
        <v>16202003.800000001</v>
      </c>
      <c r="L129" s="97">
        <f t="shared" si="24"/>
        <v>0</v>
      </c>
      <c r="M129" s="97">
        <f t="shared" si="24"/>
        <v>0</v>
      </c>
      <c r="N129" s="97">
        <f t="shared" si="24"/>
        <v>0</v>
      </c>
      <c r="O129" s="97">
        <f t="shared" si="24"/>
        <v>16202003.800000001</v>
      </c>
      <c r="P129" s="34">
        <f>K129/H129</f>
        <v>11107.152807294166</v>
      </c>
      <c r="Q129" s="98" t="s">
        <v>21</v>
      </c>
      <c r="R129" s="99" t="s">
        <v>21</v>
      </c>
      <c r="S129" s="18"/>
    </row>
    <row r="130" spans="1:21" ht="25.15" customHeight="1" x14ac:dyDescent="0.25">
      <c r="A130" s="70" t="s">
        <v>2371</v>
      </c>
      <c r="B130" s="45" t="s">
        <v>760</v>
      </c>
      <c r="C130" s="182">
        <v>1963</v>
      </c>
      <c r="D130" s="182" t="s">
        <v>224</v>
      </c>
      <c r="E130" s="182" t="s">
        <v>20</v>
      </c>
      <c r="F130" s="72">
        <v>2</v>
      </c>
      <c r="G130" s="72">
        <v>2</v>
      </c>
      <c r="H130" s="19">
        <v>242</v>
      </c>
      <c r="I130" s="19">
        <v>0</v>
      </c>
      <c r="J130" s="19">
        <v>242</v>
      </c>
      <c r="K130" s="85">
        <f>SUM(L130:O130)</f>
        <v>7811429.8000000007</v>
      </c>
      <c r="L130" s="19">
        <v>0</v>
      </c>
      <c r="M130" s="19">
        <v>0</v>
      </c>
      <c r="N130" s="19">
        <v>0</v>
      </c>
      <c r="O130" s="19">
        <f>'[1]Прод. прилож'!$C$1053</f>
        <v>7811429.8000000007</v>
      </c>
      <c r="P130" s="19">
        <f>O130/H130</f>
        <v>32278.635537190086</v>
      </c>
      <c r="Q130" s="19">
        <v>9673</v>
      </c>
      <c r="R130" s="69" t="s">
        <v>96</v>
      </c>
      <c r="S130" s="18"/>
    </row>
    <row r="131" spans="1:21" ht="25.15" customHeight="1" x14ac:dyDescent="0.25">
      <c r="A131" s="70" t="s">
        <v>2372</v>
      </c>
      <c r="B131" s="45" t="s">
        <v>761</v>
      </c>
      <c r="C131" s="182">
        <v>1962</v>
      </c>
      <c r="D131" s="182" t="s">
        <v>224</v>
      </c>
      <c r="E131" s="182" t="s">
        <v>20</v>
      </c>
      <c r="F131" s="72">
        <v>2</v>
      </c>
      <c r="G131" s="72">
        <v>2</v>
      </c>
      <c r="H131" s="19">
        <v>244</v>
      </c>
      <c r="I131" s="19">
        <v>0</v>
      </c>
      <c r="J131" s="19">
        <v>244</v>
      </c>
      <c r="K131" s="85">
        <f>SUM(L131:O131)</f>
        <v>2887368</v>
      </c>
      <c r="L131" s="19">
        <v>0</v>
      </c>
      <c r="M131" s="19">
        <v>0</v>
      </c>
      <c r="N131" s="19">
        <v>0</v>
      </c>
      <c r="O131" s="19">
        <f>'[1]Прод. прилож'!$C$1054</f>
        <v>2887368</v>
      </c>
      <c r="P131" s="19">
        <f>O131/H131</f>
        <v>11833.475409836066</v>
      </c>
      <c r="Q131" s="19">
        <v>9673</v>
      </c>
      <c r="R131" s="69" t="s">
        <v>96</v>
      </c>
      <c r="S131" s="18"/>
    </row>
    <row r="132" spans="1:21" s="112" customFormat="1" ht="28.15" customHeight="1" x14ac:dyDescent="0.25">
      <c r="A132" s="70" t="s">
        <v>2373</v>
      </c>
      <c r="B132" s="205" t="s">
        <v>1908</v>
      </c>
      <c r="C132" s="201">
        <v>1956</v>
      </c>
      <c r="D132" s="201" t="s">
        <v>224</v>
      </c>
      <c r="E132" s="200" t="s">
        <v>2627</v>
      </c>
      <c r="F132" s="202">
        <v>2</v>
      </c>
      <c r="G132" s="202">
        <v>2</v>
      </c>
      <c r="H132" s="204">
        <v>395</v>
      </c>
      <c r="I132" s="204">
        <v>97.2</v>
      </c>
      <c r="J132" s="204">
        <v>267.8</v>
      </c>
      <c r="K132" s="44">
        <f>SUM(L132:O132)</f>
        <v>2766750</v>
      </c>
      <c r="L132" s="37">
        <v>0</v>
      </c>
      <c r="M132" s="37">
        <v>0</v>
      </c>
      <c r="N132" s="37">
        <v>0</v>
      </c>
      <c r="O132" s="44">
        <f>'[1]Прод. прилож'!$C$60</f>
        <v>2766750</v>
      </c>
      <c r="P132" s="50">
        <f>K132/[3]Прилож!H82</f>
        <v>7004.4303797468356</v>
      </c>
      <c r="Q132" s="50">
        <v>9673</v>
      </c>
      <c r="R132" s="69" t="s">
        <v>94</v>
      </c>
      <c r="S132" s="111"/>
      <c r="T132" s="111"/>
      <c r="U132" s="111"/>
    </row>
    <row r="133" spans="1:21" ht="25.15" customHeight="1" x14ac:dyDescent="0.25">
      <c r="A133" s="70" t="s">
        <v>2374</v>
      </c>
      <c r="B133" s="45" t="s">
        <v>762</v>
      </c>
      <c r="C133" s="182">
        <v>1965</v>
      </c>
      <c r="D133" s="182" t="s">
        <v>224</v>
      </c>
      <c r="E133" s="182" t="s">
        <v>20</v>
      </c>
      <c r="F133" s="72">
        <v>2</v>
      </c>
      <c r="G133" s="72">
        <v>2</v>
      </c>
      <c r="H133" s="19">
        <v>577.70000000000005</v>
      </c>
      <c r="I133" s="19">
        <v>0</v>
      </c>
      <c r="J133" s="19">
        <v>577.70000000000005</v>
      </c>
      <c r="K133" s="85">
        <f>SUM(L133:O133)</f>
        <v>2736456</v>
      </c>
      <c r="L133" s="19">
        <f>-N133</f>
        <v>0</v>
      </c>
      <c r="M133" s="19">
        <v>0</v>
      </c>
      <c r="N133" s="19">
        <v>0</v>
      </c>
      <c r="O133" s="19">
        <f>'[1]Прод. прилож'!$C$1055</f>
        <v>2736456</v>
      </c>
      <c r="P133" s="19">
        <f>O133/H133</f>
        <v>4736.8114938549415</v>
      </c>
      <c r="Q133" s="19">
        <v>9673</v>
      </c>
      <c r="R133" s="69" t="s">
        <v>96</v>
      </c>
      <c r="S133" s="18"/>
    </row>
    <row r="134" spans="1:21" ht="25.15" customHeight="1" x14ac:dyDescent="0.25">
      <c r="A134" s="214" t="s">
        <v>2191</v>
      </c>
      <c r="B134" s="214"/>
      <c r="C134" s="214"/>
      <c r="D134" s="214"/>
      <c r="E134" s="214"/>
      <c r="F134" s="214"/>
      <c r="G134" s="214"/>
      <c r="H134" s="214"/>
      <c r="I134" s="214"/>
      <c r="J134" s="214"/>
      <c r="K134" s="214"/>
      <c r="L134" s="214"/>
      <c r="M134" s="214"/>
      <c r="N134" s="214"/>
      <c r="O134" s="214"/>
      <c r="P134" s="214"/>
      <c r="Q134" s="214"/>
      <c r="R134" s="214"/>
    </row>
    <row r="135" spans="1:21" ht="34.9" customHeight="1" x14ac:dyDescent="0.25">
      <c r="A135" s="215" t="s">
        <v>70</v>
      </c>
      <c r="B135" s="215"/>
      <c r="C135" s="159" t="s">
        <v>21</v>
      </c>
      <c r="D135" s="159" t="s">
        <v>21</v>
      </c>
      <c r="E135" s="159" t="s">
        <v>21</v>
      </c>
      <c r="F135" s="96" t="s">
        <v>21</v>
      </c>
      <c r="G135" s="96" t="s">
        <v>21</v>
      </c>
      <c r="H135" s="97">
        <f>SUM(H136:H148)</f>
        <v>5749.9</v>
      </c>
      <c r="I135" s="97">
        <f t="shared" ref="I135:N135" si="25">SUM(I136:I148)</f>
        <v>82.75</v>
      </c>
      <c r="J135" s="97">
        <f t="shared" si="25"/>
        <v>3424.86</v>
      </c>
      <c r="K135" s="97">
        <f>SUM(L135:O135)</f>
        <v>69754057.519999996</v>
      </c>
      <c r="L135" s="97">
        <f t="shared" si="25"/>
        <v>0</v>
      </c>
      <c r="M135" s="97">
        <f t="shared" si="25"/>
        <v>0</v>
      </c>
      <c r="N135" s="97">
        <f t="shared" si="25"/>
        <v>0</v>
      </c>
      <c r="O135" s="97">
        <f>SUM(O136:O148)</f>
        <v>69754057.519999996</v>
      </c>
      <c r="P135" s="34">
        <f>K135/H135</f>
        <v>12131.351418285536</v>
      </c>
      <c r="Q135" s="98" t="s">
        <v>21</v>
      </c>
      <c r="R135" s="99" t="s">
        <v>21</v>
      </c>
    </row>
    <row r="136" spans="1:21" ht="25.9" customHeight="1" x14ac:dyDescent="0.25">
      <c r="A136" s="70" t="s">
        <v>2375</v>
      </c>
      <c r="B136" s="45" t="s">
        <v>158</v>
      </c>
      <c r="C136" s="182">
        <v>1963</v>
      </c>
      <c r="D136" s="182" t="s">
        <v>224</v>
      </c>
      <c r="E136" s="182" t="s">
        <v>20</v>
      </c>
      <c r="F136" s="72">
        <v>2</v>
      </c>
      <c r="G136" s="72">
        <v>2</v>
      </c>
      <c r="H136" s="47">
        <v>397.09</v>
      </c>
      <c r="I136" s="47">
        <v>0</v>
      </c>
      <c r="J136" s="47">
        <v>233.76</v>
      </c>
      <c r="K136" s="46">
        <f>SUM(L136:O136)</f>
        <v>5604435.3599999994</v>
      </c>
      <c r="L136" s="47">
        <v>0</v>
      </c>
      <c r="M136" s="47">
        <v>0</v>
      </c>
      <c r="N136" s="47">
        <v>0</v>
      </c>
      <c r="O136" s="47">
        <f>'[1]Прод. прилож'!$C$591</f>
        <v>5604435.3599999994</v>
      </c>
      <c r="P136" s="47">
        <f t="shared" ref="P136:P148" si="26">K136/H136</f>
        <v>14113.766047999194</v>
      </c>
      <c r="Q136" s="47">
        <v>9673</v>
      </c>
      <c r="R136" s="69" t="s">
        <v>95</v>
      </c>
    </row>
    <row r="137" spans="1:21" ht="25.9" customHeight="1" x14ac:dyDescent="0.25">
      <c r="A137" s="70" t="s">
        <v>2376</v>
      </c>
      <c r="B137" s="45" t="s">
        <v>159</v>
      </c>
      <c r="C137" s="182">
        <v>1962</v>
      </c>
      <c r="D137" s="182" t="s">
        <v>224</v>
      </c>
      <c r="E137" s="182" t="s">
        <v>20</v>
      </c>
      <c r="F137" s="72">
        <v>2</v>
      </c>
      <c r="G137" s="72">
        <v>2</v>
      </c>
      <c r="H137" s="47">
        <v>424.64</v>
      </c>
      <c r="I137" s="47">
        <v>0</v>
      </c>
      <c r="J137" s="47">
        <v>244.77</v>
      </c>
      <c r="K137" s="46">
        <f t="shared" ref="K137:K148" si="27">SUM(L137:O137)</f>
        <v>11393752.68</v>
      </c>
      <c r="L137" s="47">
        <v>0</v>
      </c>
      <c r="M137" s="47">
        <v>0</v>
      </c>
      <c r="N137" s="47">
        <v>0</v>
      </c>
      <c r="O137" s="47">
        <f>'[1]Прод. прилож'!$C$1057</f>
        <v>11393752.68</v>
      </c>
      <c r="P137" s="47">
        <f t="shared" si="26"/>
        <v>26831.557743029389</v>
      </c>
      <c r="Q137" s="47">
        <v>9673</v>
      </c>
      <c r="R137" s="69" t="s">
        <v>96</v>
      </c>
    </row>
    <row r="138" spans="1:21" ht="25.9" customHeight="1" x14ac:dyDescent="0.25">
      <c r="A138" s="70" t="s">
        <v>2377</v>
      </c>
      <c r="B138" s="45" t="s">
        <v>160</v>
      </c>
      <c r="C138" s="182">
        <v>1962</v>
      </c>
      <c r="D138" s="182" t="s">
        <v>224</v>
      </c>
      <c r="E138" s="182" t="s">
        <v>20</v>
      </c>
      <c r="F138" s="72">
        <v>2</v>
      </c>
      <c r="G138" s="72">
        <v>2</v>
      </c>
      <c r="H138" s="47">
        <v>422.58</v>
      </c>
      <c r="I138" s="47">
        <v>0</v>
      </c>
      <c r="J138" s="47">
        <v>242.69</v>
      </c>
      <c r="K138" s="46">
        <f t="shared" si="27"/>
        <v>5588833.7599999998</v>
      </c>
      <c r="L138" s="47">
        <v>0</v>
      </c>
      <c r="M138" s="47">
        <v>0</v>
      </c>
      <c r="N138" s="47">
        <v>0</v>
      </c>
      <c r="O138" s="47">
        <f>'[1]Прод. прилож'!$C$1058</f>
        <v>5588833.7599999998</v>
      </c>
      <c r="P138" s="47">
        <f t="shared" si="26"/>
        <v>13225.504661839179</v>
      </c>
      <c r="Q138" s="47">
        <v>9673</v>
      </c>
      <c r="R138" s="69" t="s">
        <v>96</v>
      </c>
    </row>
    <row r="139" spans="1:21" ht="25.9" customHeight="1" x14ac:dyDescent="0.25">
      <c r="A139" s="208" t="s">
        <v>2378</v>
      </c>
      <c r="B139" s="210" t="s">
        <v>2039</v>
      </c>
      <c r="C139" s="232">
        <v>1964</v>
      </c>
      <c r="D139" s="232" t="s">
        <v>224</v>
      </c>
      <c r="E139" s="232" t="s">
        <v>20</v>
      </c>
      <c r="F139" s="239">
        <v>2</v>
      </c>
      <c r="G139" s="239">
        <v>1</v>
      </c>
      <c r="H139" s="269">
        <v>531.59</v>
      </c>
      <c r="I139" s="269">
        <v>82.75</v>
      </c>
      <c r="J139" s="269">
        <v>448.84</v>
      </c>
      <c r="K139" s="46">
        <f>SUM(L139:O139)</f>
        <v>3710000</v>
      </c>
      <c r="L139" s="47">
        <v>0</v>
      </c>
      <c r="M139" s="47">
        <v>0</v>
      </c>
      <c r="N139" s="47">
        <v>0</v>
      </c>
      <c r="O139" s="47">
        <f>'[1]Прод. прилож'!$C$62</f>
        <v>3710000</v>
      </c>
      <c r="P139" s="47">
        <f t="shared" si="26"/>
        <v>6979.0628115653035</v>
      </c>
      <c r="Q139" s="47">
        <v>9673</v>
      </c>
      <c r="R139" s="69" t="s">
        <v>94</v>
      </c>
    </row>
    <row r="140" spans="1:21" ht="25.9" customHeight="1" x14ac:dyDescent="0.25">
      <c r="A140" s="209"/>
      <c r="B140" s="211"/>
      <c r="C140" s="233"/>
      <c r="D140" s="233"/>
      <c r="E140" s="233"/>
      <c r="F140" s="240"/>
      <c r="G140" s="240"/>
      <c r="H140" s="270"/>
      <c r="I140" s="270"/>
      <c r="J140" s="270"/>
      <c r="K140" s="46">
        <f>SUM(L140:O140)</f>
        <v>2675404.36</v>
      </c>
      <c r="L140" s="47">
        <v>0</v>
      </c>
      <c r="M140" s="47">
        <v>0</v>
      </c>
      <c r="N140" s="47">
        <v>0</v>
      </c>
      <c r="O140" s="47">
        <f>'[1]Прод. прилож'!$C$592</f>
        <v>2675404.36</v>
      </c>
      <c r="P140" s="47">
        <f>K140/H139</f>
        <v>5032.8342519610969</v>
      </c>
      <c r="Q140" s="47">
        <v>9673</v>
      </c>
      <c r="R140" s="69" t="s">
        <v>95</v>
      </c>
    </row>
    <row r="141" spans="1:21" ht="25.9" customHeight="1" x14ac:dyDescent="0.25">
      <c r="A141" s="70" t="s">
        <v>2379</v>
      </c>
      <c r="B141" s="45" t="s">
        <v>161</v>
      </c>
      <c r="C141" s="182">
        <v>1989</v>
      </c>
      <c r="D141" s="182" t="s">
        <v>224</v>
      </c>
      <c r="E141" s="182" t="s">
        <v>20</v>
      </c>
      <c r="F141" s="72">
        <v>2</v>
      </c>
      <c r="G141" s="72">
        <v>1</v>
      </c>
      <c r="H141" s="47">
        <v>1146.7</v>
      </c>
      <c r="I141" s="47">
        <v>0</v>
      </c>
      <c r="J141" s="47">
        <v>631.4</v>
      </c>
      <c r="K141" s="46">
        <f t="shared" si="27"/>
        <v>3710000</v>
      </c>
      <c r="L141" s="47">
        <v>0</v>
      </c>
      <c r="M141" s="47">
        <v>0</v>
      </c>
      <c r="N141" s="47">
        <v>0</v>
      </c>
      <c r="O141" s="47">
        <f>'[1]Прод. прилож'!$C$62</f>
        <v>3710000</v>
      </c>
      <c r="P141" s="47">
        <f t="shared" si="26"/>
        <v>3235.3710647946277</v>
      </c>
      <c r="Q141" s="47">
        <v>9673</v>
      </c>
      <c r="R141" s="69" t="s">
        <v>96</v>
      </c>
    </row>
    <row r="142" spans="1:21" ht="25.9" customHeight="1" x14ac:dyDescent="0.25">
      <c r="A142" s="70" t="s">
        <v>2380</v>
      </c>
      <c r="B142" s="45" t="s">
        <v>162</v>
      </c>
      <c r="C142" s="182">
        <v>1963</v>
      </c>
      <c r="D142" s="182" t="s">
        <v>224</v>
      </c>
      <c r="E142" s="182" t="s">
        <v>20</v>
      </c>
      <c r="F142" s="72">
        <v>2</v>
      </c>
      <c r="G142" s="72">
        <v>2</v>
      </c>
      <c r="H142" s="47">
        <v>400.6</v>
      </c>
      <c r="I142" s="47">
        <v>0</v>
      </c>
      <c r="J142" s="47">
        <v>244.2</v>
      </c>
      <c r="K142" s="46">
        <f t="shared" si="27"/>
        <v>5663026.4000000004</v>
      </c>
      <c r="L142" s="47">
        <v>0</v>
      </c>
      <c r="M142" s="47">
        <v>0</v>
      </c>
      <c r="N142" s="47">
        <v>0</v>
      </c>
      <c r="O142" s="47">
        <f>'[1]Прод. прилож'!$C$594</f>
        <v>5663026.4000000004</v>
      </c>
      <c r="P142" s="47">
        <f t="shared" si="26"/>
        <v>14136.36145781328</v>
      </c>
      <c r="Q142" s="47">
        <v>9673</v>
      </c>
      <c r="R142" s="69" t="s">
        <v>95</v>
      </c>
    </row>
    <row r="143" spans="1:21" ht="25.9" customHeight="1" x14ac:dyDescent="0.25">
      <c r="A143" s="70" t="s">
        <v>2381</v>
      </c>
      <c r="B143" s="45" t="s">
        <v>163</v>
      </c>
      <c r="C143" s="182">
        <v>1963</v>
      </c>
      <c r="D143" s="182" t="s">
        <v>224</v>
      </c>
      <c r="E143" s="182" t="s">
        <v>20</v>
      </c>
      <c r="F143" s="72">
        <v>2</v>
      </c>
      <c r="G143" s="72">
        <v>1</v>
      </c>
      <c r="H143" s="47">
        <v>305.7</v>
      </c>
      <c r="I143" s="47">
        <v>0</v>
      </c>
      <c r="J143" s="47">
        <v>218.2</v>
      </c>
      <c r="K143" s="46">
        <f t="shared" si="27"/>
        <v>5554918.9199999999</v>
      </c>
      <c r="L143" s="47">
        <v>0</v>
      </c>
      <c r="M143" s="47">
        <v>0</v>
      </c>
      <c r="N143" s="47">
        <v>0</v>
      </c>
      <c r="O143" s="47">
        <f>'[1]Прод. прилож'!$C$1059</f>
        <v>5554918.9199999999</v>
      </c>
      <c r="P143" s="47">
        <f t="shared" si="26"/>
        <v>18171.144651619234</v>
      </c>
      <c r="Q143" s="47">
        <v>9673</v>
      </c>
      <c r="R143" s="69" t="s">
        <v>96</v>
      </c>
    </row>
    <row r="144" spans="1:21" ht="25.9" customHeight="1" x14ac:dyDescent="0.25">
      <c r="A144" s="70" t="s">
        <v>2382</v>
      </c>
      <c r="B144" s="45" t="s">
        <v>164</v>
      </c>
      <c r="C144" s="182">
        <v>1966</v>
      </c>
      <c r="D144" s="182" t="s">
        <v>224</v>
      </c>
      <c r="E144" s="182" t="s">
        <v>20</v>
      </c>
      <c r="F144" s="72">
        <v>2</v>
      </c>
      <c r="G144" s="72">
        <v>2</v>
      </c>
      <c r="H144" s="47">
        <v>731</v>
      </c>
      <c r="I144" s="47">
        <v>0</v>
      </c>
      <c r="J144" s="47">
        <v>423.2</v>
      </c>
      <c r="K144" s="46">
        <f t="shared" si="27"/>
        <v>8075952.04</v>
      </c>
      <c r="L144" s="47">
        <v>0</v>
      </c>
      <c r="M144" s="47">
        <v>0</v>
      </c>
      <c r="N144" s="47">
        <v>0</v>
      </c>
      <c r="O144" s="47">
        <f>'[1]Прод. прилож'!$C$63</f>
        <v>8075952.04</v>
      </c>
      <c r="P144" s="47">
        <f t="shared" si="26"/>
        <v>11047.814008207934</v>
      </c>
      <c r="Q144" s="47">
        <v>9673</v>
      </c>
      <c r="R144" s="69" t="s">
        <v>94</v>
      </c>
    </row>
    <row r="145" spans="1:39" ht="25.9" customHeight="1" x14ac:dyDescent="0.25">
      <c r="A145" s="208" t="s">
        <v>2383</v>
      </c>
      <c r="B145" s="210" t="s">
        <v>165</v>
      </c>
      <c r="C145" s="212">
        <v>1962</v>
      </c>
      <c r="D145" s="212" t="s">
        <v>224</v>
      </c>
      <c r="E145" s="212" t="s">
        <v>20</v>
      </c>
      <c r="F145" s="232">
        <v>2</v>
      </c>
      <c r="G145" s="232">
        <v>2</v>
      </c>
      <c r="H145" s="230">
        <v>494</v>
      </c>
      <c r="I145" s="230">
        <v>0</v>
      </c>
      <c r="J145" s="230">
        <v>243.8</v>
      </c>
      <c r="K145" s="46">
        <f t="shared" si="27"/>
        <v>300000</v>
      </c>
      <c r="L145" s="47">
        <v>0</v>
      </c>
      <c r="M145" s="47">
        <v>0</v>
      </c>
      <c r="N145" s="47">
        <v>0</v>
      </c>
      <c r="O145" s="47">
        <f>'[1]Прод. прилож'!$C$64</f>
        <v>300000</v>
      </c>
      <c r="P145" s="47">
        <f t="shared" si="26"/>
        <v>607.28744939271257</v>
      </c>
      <c r="Q145" s="47">
        <v>9673</v>
      </c>
      <c r="R145" s="69" t="s">
        <v>94</v>
      </c>
    </row>
    <row r="146" spans="1:39" ht="25.9" customHeight="1" x14ac:dyDescent="0.25">
      <c r="A146" s="209"/>
      <c r="B146" s="211"/>
      <c r="C146" s="213"/>
      <c r="D146" s="213"/>
      <c r="E146" s="213"/>
      <c r="F146" s="233"/>
      <c r="G146" s="233"/>
      <c r="H146" s="231"/>
      <c r="I146" s="231"/>
      <c r="J146" s="231"/>
      <c r="K146" s="46">
        <f>SUM(L146:O146)</f>
        <v>5944053</v>
      </c>
      <c r="L146" s="47">
        <v>0</v>
      </c>
      <c r="M146" s="47">
        <v>0</v>
      </c>
      <c r="N146" s="47">
        <v>0</v>
      </c>
      <c r="O146" s="47">
        <f>'[1]Прод. прилож'!$C$595</f>
        <v>5944053</v>
      </c>
      <c r="P146" s="47">
        <f>K146/H145</f>
        <v>12032.495951417004</v>
      </c>
      <c r="Q146" s="47">
        <v>9673</v>
      </c>
      <c r="R146" s="69" t="s">
        <v>95</v>
      </c>
    </row>
    <row r="147" spans="1:39" ht="25.9" customHeight="1" x14ac:dyDescent="0.25">
      <c r="A147" s="70" t="s">
        <v>2384</v>
      </c>
      <c r="B147" s="45" t="s">
        <v>166</v>
      </c>
      <c r="C147" s="182">
        <v>1963</v>
      </c>
      <c r="D147" s="182" t="s">
        <v>224</v>
      </c>
      <c r="E147" s="182" t="s">
        <v>20</v>
      </c>
      <c r="F147" s="72">
        <v>2</v>
      </c>
      <c r="G147" s="72">
        <v>2</v>
      </c>
      <c r="H147" s="47">
        <v>402</v>
      </c>
      <c r="I147" s="47">
        <v>0</v>
      </c>
      <c r="J147" s="47">
        <v>251.8</v>
      </c>
      <c r="K147" s="46">
        <f t="shared" si="27"/>
        <v>5589628</v>
      </c>
      <c r="L147" s="47">
        <v>0</v>
      </c>
      <c r="M147" s="47">
        <v>0</v>
      </c>
      <c r="N147" s="47">
        <v>0</v>
      </c>
      <c r="O147" s="47">
        <f>'[1]Прод. прилож'!$C$596</f>
        <v>5589628</v>
      </c>
      <c r="P147" s="47">
        <f t="shared" si="26"/>
        <v>13904.547263681592</v>
      </c>
      <c r="Q147" s="47">
        <v>9673</v>
      </c>
      <c r="R147" s="69" t="s">
        <v>95</v>
      </c>
    </row>
    <row r="148" spans="1:39" ht="25.9" customHeight="1" x14ac:dyDescent="0.25">
      <c r="A148" s="70" t="s">
        <v>2385</v>
      </c>
      <c r="B148" s="45" t="s">
        <v>167</v>
      </c>
      <c r="C148" s="182">
        <v>1962</v>
      </c>
      <c r="D148" s="182" t="s">
        <v>224</v>
      </c>
      <c r="E148" s="182" t="s">
        <v>20</v>
      </c>
      <c r="F148" s="72">
        <v>2</v>
      </c>
      <c r="G148" s="72">
        <v>2</v>
      </c>
      <c r="H148" s="47">
        <v>494</v>
      </c>
      <c r="I148" s="47">
        <v>0</v>
      </c>
      <c r="J148" s="47">
        <v>242.2</v>
      </c>
      <c r="K148" s="46">
        <f t="shared" si="27"/>
        <v>5944053</v>
      </c>
      <c r="L148" s="47">
        <v>0</v>
      </c>
      <c r="M148" s="47">
        <v>0</v>
      </c>
      <c r="N148" s="47">
        <v>0</v>
      </c>
      <c r="O148" s="47">
        <f>'[1]Прод. прилож'!$C$65</f>
        <v>5944053</v>
      </c>
      <c r="P148" s="47">
        <f t="shared" si="26"/>
        <v>12032.495951417004</v>
      </c>
      <c r="Q148" s="47">
        <v>9673</v>
      </c>
      <c r="R148" s="69" t="s">
        <v>94</v>
      </c>
    </row>
    <row r="149" spans="1:39" ht="40.15" customHeight="1" x14ac:dyDescent="0.25">
      <c r="A149" s="214" t="s">
        <v>2192</v>
      </c>
      <c r="B149" s="214"/>
      <c r="C149" s="214"/>
      <c r="D149" s="214"/>
      <c r="E149" s="214"/>
      <c r="F149" s="214"/>
      <c r="G149" s="214"/>
      <c r="H149" s="214"/>
      <c r="I149" s="214"/>
      <c r="J149" s="214"/>
      <c r="K149" s="214"/>
      <c r="L149" s="214"/>
      <c r="M149" s="214"/>
      <c r="N149" s="214"/>
      <c r="O149" s="214"/>
      <c r="P149" s="214"/>
      <c r="Q149" s="214"/>
      <c r="R149" s="214"/>
    </row>
    <row r="150" spans="1:39" ht="40.15" customHeight="1" x14ac:dyDescent="0.25">
      <c r="A150" s="215" t="s">
        <v>1052</v>
      </c>
      <c r="B150" s="215"/>
      <c r="C150" s="159" t="s">
        <v>21</v>
      </c>
      <c r="D150" s="159" t="s">
        <v>21</v>
      </c>
      <c r="E150" s="159" t="s">
        <v>21</v>
      </c>
      <c r="F150" s="96" t="s">
        <v>21</v>
      </c>
      <c r="G150" s="96" t="s">
        <v>21</v>
      </c>
      <c r="H150" s="97">
        <f t="shared" ref="H150:O150" si="28">SUM(H151:H154)</f>
        <v>1549.6000000000001</v>
      </c>
      <c r="I150" s="97">
        <f t="shared" si="28"/>
        <v>0</v>
      </c>
      <c r="J150" s="97">
        <f t="shared" si="28"/>
        <v>1469.6000000000001</v>
      </c>
      <c r="K150" s="97">
        <f t="shared" si="28"/>
        <v>24242400.700000003</v>
      </c>
      <c r="L150" s="97">
        <f t="shared" si="28"/>
        <v>0</v>
      </c>
      <c r="M150" s="97">
        <f t="shared" si="28"/>
        <v>0</v>
      </c>
      <c r="N150" s="97">
        <f t="shared" si="28"/>
        <v>0</v>
      </c>
      <c r="O150" s="97">
        <f t="shared" si="28"/>
        <v>24242400.700000003</v>
      </c>
      <c r="P150" s="34">
        <f>K150/H150</f>
        <v>15644.295753742901</v>
      </c>
      <c r="Q150" s="98" t="s">
        <v>21</v>
      </c>
      <c r="R150" s="99" t="s">
        <v>21</v>
      </c>
    </row>
    <row r="151" spans="1:39" ht="25.9" customHeight="1" x14ac:dyDescent="0.25">
      <c r="A151" s="70" t="s">
        <v>2386</v>
      </c>
      <c r="B151" s="45" t="s">
        <v>168</v>
      </c>
      <c r="C151" s="182">
        <v>1965</v>
      </c>
      <c r="D151" s="182" t="s">
        <v>224</v>
      </c>
      <c r="E151" s="182" t="s">
        <v>20</v>
      </c>
      <c r="F151" s="72">
        <v>2</v>
      </c>
      <c r="G151" s="72">
        <v>2</v>
      </c>
      <c r="H151" s="47">
        <v>394.7</v>
      </c>
      <c r="I151" s="47">
        <v>0</v>
      </c>
      <c r="J151" s="47">
        <v>374.7</v>
      </c>
      <c r="K151" s="47">
        <f>SUM(L151:O151)</f>
        <v>9812842.8000000007</v>
      </c>
      <c r="L151" s="47">
        <v>0</v>
      </c>
      <c r="M151" s="47">
        <v>0</v>
      </c>
      <c r="N151" s="47">
        <v>0</v>
      </c>
      <c r="O151" s="47">
        <f>'[1]Прод. прилож'!$C$1061</f>
        <v>9812842.8000000007</v>
      </c>
      <c r="P151" s="47">
        <f>K151/H151</f>
        <v>24861.522168735752</v>
      </c>
      <c r="Q151" s="47">
        <v>9673</v>
      </c>
      <c r="R151" s="69" t="s">
        <v>96</v>
      </c>
    </row>
    <row r="152" spans="1:39" ht="25.9" customHeight="1" x14ac:dyDescent="0.25">
      <c r="A152" s="70" t="s">
        <v>2387</v>
      </c>
      <c r="B152" s="45" t="s">
        <v>169</v>
      </c>
      <c r="C152" s="182">
        <v>1964</v>
      </c>
      <c r="D152" s="182" t="s">
        <v>224</v>
      </c>
      <c r="E152" s="182" t="s">
        <v>20</v>
      </c>
      <c r="F152" s="72">
        <v>2</v>
      </c>
      <c r="G152" s="72">
        <v>2</v>
      </c>
      <c r="H152" s="47">
        <v>386.1</v>
      </c>
      <c r="I152" s="47">
        <v>0</v>
      </c>
      <c r="J152" s="47">
        <v>366.1</v>
      </c>
      <c r="K152" s="47">
        <f>SUM(L152:O152)</f>
        <v>4723953.4000000004</v>
      </c>
      <c r="L152" s="47">
        <v>0</v>
      </c>
      <c r="M152" s="47">
        <v>0</v>
      </c>
      <c r="N152" s="47">
        <v>0</v>
      </c>
      <c r="O152" s="47">
        <f>'[1]Прод. прилож'!$C$598</f>
        <v>4723953.4000000004</v>
      </c>
      <c r="P152" s="47">
        <f>K152/H152</f>
        <v>12235.051541051542</v>
      </c>
      <c r="Q152" s="47">
        <v>9673</v>
      </c>
      <c r="R152" s="69" t="s">
        <v>95</v>
      </c>
    </row>
    <row r="153" spans="1:39" ht="25.9" customHeight="1" x14ac:dyDescent="0.25">
      <c r="A153" s="70" t="s">
        <v>2388</v>
      </c>
      <c r="B153" s="45" t="s">
        <v>170</v>
      </c>
      <c r="C153" s="182">
        <v>1965</v>
      </c>
      <c r="D153" s="182" t="s">
        <v>224</v>
      </c>
      <c r="E153" s="182" t="s">
        <v>20</v>
      </c>
      <c r="F153" s="72">
        <v>2</v>
      </c>
      <c r="G153" s="72">
        <v>2</v>
      </c>
      <c r="H153" s="47">
        <v>380.1</v>
      </c>
      <c r="I153" s="47">
        <v>0</v>
      </c>
      <c r="J153" s="47">
        <v>360.1</v>
      </c>
      <c r="K153" s="47">
        <f>SUM(L153:O153)</f>
        <v>4918546.7</v>
      </c>
      <c r="L153" s="47">
        <v>0</v>
      </c>
      <c r="M153" s="47">
        <v>0</v>
      </c>
      <c r="N153" s="47">
        <v>0</v>
      </c>
      <c r="O153" s="47">
        <f>'[1]Прод. прилож'!$C$1062</f>
        <v>4918546.7</v>
      </c>
      <c r="P153" s="47">
        <f>K153/H153</f>
        <v>12940.138647724283</v>
      </c>
      <c r="Q153" s="47">
        <v>9673</v>
      </c>
      <c r="R153" s="69" t="s">
        <v>96</v>
      </c>
    </row>
    <row r="154" spans="1:39" ht="25.9" customHeight="1" x14ac:dyDescent="0.25">
      <c r="A154" s="70" t="s">
        <v>2389</v>
      </c>
      <c r="B154" s="45" t="s">
        <v>171</v>
      </c>
      <c r="C154" s="182">
        <v>1964</v>
      </c>
      <c r="D154" s="182" t="s">
        <v>224</v>
      </c>
      <c r="E154" s="182" t="s">
        <v>20</v>
      </c>
      <c r="F154" s="72">
        <v>2</v>
      </c>
      <c r="G154" s="72">
        <v>2</v>
      </c>
      <c r="H154" s="47">
        <v>388.7</v>
      </c>
      <c r="I154" s="47">
        <v>0</v>
      </c>
      <c r="J154" s="47">
        <v>368.7</v>
      </c>
      <c r="K154" s="47">
        <f>SUM(L154:O154)</f>
        <v>4787057.8</v>
      </c>
      <c r="L154" s="47">
        <v>0</v>
      </c>
      <c r="M154" s="47">
        <v>0</v>
      </c>
      <c r="N154" s="47">
        <v>0</v>
      </c>
      <c r="O154" s="47">
        <f>'[1]Прод. прилож'!$C$599</f>
        <v>4787057.8</v>
      </c>
      <c r="P154" s="47">
        <f>K154/H154</f>
        <v>12315.559042963725</v>
      </c>
      <c r="Q154" s="47">
        <v>9673</v>
      </c>
      <c r="R154" s="69" t="s">
        <v>95</v>
      </c>
    </row>
    <row r="155" spans="1:39" ht="40.15" customHeight="1" x14ac:dyDescent="0.25">
      <c r="A155" s="214" t="s">
        <v>2193</v>
      </c>
      <c r="B155" s="214"/>
      <c r="C155" s="214"/>
      <c r="D155" s="214"/>
      <c r="E155" s="214"/>
      <c r="F155" s="214"/>
      <c r="G155" s="214"/>
      <c r="H155" s="214"/>
      <c r="I155" s="214"/>
      <c r="J155" s="214"/>
      <c r="K155" s="214"/>
      <c r="L155" s="214"/>
      <c r="M155" s="214"/>
      <c r="N155" s="214"/>
      <c r="O155" s="214"/>
      <c r="P155" s="214"/>
      <c r="Q155" s="214"/>
      <c r="R155" s="214"/>
    </row>
    <row r="156" spans="1:39" ht="40.15" customHeight="1" x14ac:dyDescent="0.25">
      <c r="A156" s="215" t="s">
        <v>36</v>
      </c>
      <c r="B156" s="215"/>
      <c r="C156" s="159" t="s">
        <v>21</v>
      </c>
      <c r="D156" s="159" t="s">
        <v>21</v>
      </c>
      <c r="E156" s="159" t="s">
        <v>21</v>
      </c>
      <c r="F156" s="96" t="s">
        <v>21</v>
      </c>
      <c r="G156" s="96" t="s">
        <v>21</v>
      </c>
      <c r="H156" s="97">
        <f t="shared" ref="H156:O156" si="29">SUM(H157:H189)</f>
        <v>45767.5</v>
      </c>
      <c r="I156" s="97">
        <f t="shared" si="29"/>
        <v>257.29000000000002</v>
      </c>
      <c r="J156" s="97">
        <f t="shared" si="29"/>
        <v>40907.33</v>
      </c>
      <c r="K156" s="97">
        <f t="shared" si="29"/>
        <v>419854251</v>
      </c>
      <c r="L156" s="97">
        <f t="shared" si="29"/>
        <v>0</v>
      </c>
      <c r="M156" s="97">
        <f t="shared" si="29"/>
        <v>0</v>
      </c>
      <c r="N156" s="97">
        <f t="shared" si="29"/>
        <v>0</v>
      </c>
      <c r="O156" s="97">
        <f t="shared" si="29"/>
        <v>419854251</v>
      </c>
      <c r="P156" s="34">
        <f t="shared" ref="P156:P160" si="30">K156/H156</f>
        <v>9173.6330583929648</v>
      </c>
      <c r="Q156" s="98" t="s">
        <v>21</v>
      </c>
      <c r="R156" s="99" t="s">
        <v>21</v>
      </c>
    </row>
    <row r="157" spans="1:39" ht="25.9" customHeight="1" x14ac:dyDescent="0.25">
      <c r="A157" s="182" t="s">
        <v>2390</v>
      </c>
      <c r="B157" s="45" t="s">
        <v>2024</v>
      </c>
      <c r="C157" s="72">
        <v>1981</v>
      </c>
      <c r="D157" s="72" t="s">
        <v>224</v>
      </c>
      <c r="E157" s="72" t="s">
        <v>20</v>
      </c>
      <c r="F157" s="71">
        <v>2</v>
      </c>
      <c r="G157" s="71">
        <v>1</v>
      </c>
      <c r="H157" s="46">
        <v>583.9</v>
      </c>
      <c r="I157" s="46">
        <v>0</v>
      </c>
      <c r="J157" s="46">
        <v>490.7</v>
      </c>
      <c r="K157" s="48">
        <f t="shared" ref="K157" si="31">SUM(L157:O157)</f>
        <v>116109637.38000001</v>
      </c>
      <c r="L157" s="48">
        <v>0</v>
      </c>
      <c r="M157" s="48">
        <v>0</v>
      </c>
      <c r="N157" s="48">
        <v>0</v>
      </c>
      <c r="O157" s="48">
        <f>'[1]Прод. прилож'!$C$1064</f>
        <v>116109637.38000001</v>
      </c>
      <c r="P157" s="50">
        <f t="shared" si="30"/>
        <v>198851.92221270769</v>
      </c>
      <c r="Q157" s="47">
        <v>9673</v>
      </c>
      <c r="R157" s="70" t="s">
        <v>96</v>
      </c>
      <c r="S157" s="2"/>
      <c r="T157" s="2"/>
      <c r="U157" s="2"/>
    </row>
    <row r="158" spans="1:39" ht="22.9" customHeight="1" x14ac:dyDescent="0.25">
      <c r="A158" s="192" t="s">
        <v>2391</v>
      </c>
      <c r="B158" s="54" t="s">
        <v>176</v>
      </c>
      <c r="C158" s="93">
        <v>1983</v>
      </c>
      <c r="D158" s="182" t="s">
        <v>224</v>
      </c>
      <c r="E158" s="182" t="s">
        <v>20</v>
      </c>
      <c r="F158" s="182">
        <v>3</v>
      </c>
      <c r="G158" s="182">
        <v>2</v>
      </c>
      <c r="H158" s="48">
        <v>2011.4</v>
      </c>
      <c r="I158" s="48">
        <v>0</v>
      </c>
      <c r="J158" s="48">
        <v>2011.4</v>
      </c>
      <c r="K158" s="48">
        <f t="shared" ref="K158:K189" si="32">SUM(L158:O158)</f>
        <v>2712500</v>
      </c>
      <c r="L158" s="48">
        <v>0</v>
      </c>
      <c r="M158" s="48">
        <v>0</v>
      </c>
      <c r="N158" s="48">
        <v>0</v>
      </c>
      <c r="O158" s="48">
        <f>'[1]Прод. прилож'!$C$1065</f>
        <v>2712500</v>
      </c>
      <c r="P158" s="50">
        <f t="shared" si="30"/>
        <v>1348.563189818037</v>
      </c>
      <c r="Q158" s="47">
        <v>9673</v>
      </c>
      <c r="R158" s="70" t="s">
        <v>96</v>
      </c>
      <c r="S158" s="27"/>
      <c r="T158" s="20"/>
      <c r="U158" s="1"/>
      <c r="V158" s="1"/>
      <c r="W158" s="1"/>
      <c r="X158" s="3"/>
      <c r="Y158" s="3"/>
      <c r="Z158" s="25"/>
      <c r="AA158" s="25"/>
      <c r="AB158" s="25"/>
      <c r="AC158" s="128"/>
      <c r="AD158" s="25"/>
      <c r="AE158" s="25"/>
      <c r="AF158" s="25"/>
      <c r="AG158" s="128"/>
      <c r="AH158" s="6"/>
      <c r="AI158" s="6"/>
      <c r="AJ158" s="27"/>
      <c r="AK158" s="14"/>
      <c r="AL158" s="14"/>
      <c r="AM158" s="14"/>
    </row>
    <row r="159" spans="1:39" ht="22.9" customHeight="1" x14ac:dyDescent="0.25">
      <c r="A159" s="192" t="s">
        <v>2392</v>
      </c>
      <c r="B159" s="54" t="s">
        <v>177</v>
      </c>
      <c r="C159" s="182">
        <v>1976</v>
      </c>
      <c r="D159" s="182" t="s">
        <v>224</v>
      </c>
      <c r="E159" s="182" t="s">
        <v>20</v>
      </c>
      <c r="F159" s="182">
        <v>2</v>
      </c>
      <c r="G159" s="182">
        <v>2</v>
      </c>
      <c r="H159" s="48">
        <v>1043.9000000000001</v>
      </c>
      <c r="I159" s="48">
        <v>0</v>
      </c>
      <c r="J159" s="48">
        <v>1043.9000000000001</v>
      </c>
      <c r="K159" s="48">
        <f t="shared" si="32"/>
        <v>15539506.400000002</v>
      </c>
      <c r="L159" s="48">
        <v>0</v>
      </c>
      <c r="M159" s="48">
        <v>0</v>
      </c>
      <c r="N159" s="48">
        <v>0</v>
      </c>
      <c r="O159" s="48">
        <f>'[1]Прод. прилож'!$C$1066</f>
        <v>15539506.400000002</v>
      </c>
      <c r="P159" s="50">
        <f t="shared" si="30"/>
        <v>14886.010537407799</v>
      </c>
      <c r="Q159" s="47">
        <v>9673</v>
      </c>
      <c r="R159" s="70" t="s">
        <v>96</v>
      </c>
      <c r="S159" s="90"/>
      <c r="T159" s="45"/>
      <c r="U159" s="72"/>
      <c r="V159" s="72"/>
      <c r="W159" s="72"/>
      <c r="X159" s="71"/>
      <c r="Y159" s="71"/>
      <c r="Z159" s="46"/>
      <c r="AA159" s="46"/>
      <c r="AB159" s="46"/>
      <c r="AC159" s="44"/>
      <c r="AD159" s="46"/>
      <c r="AE159" s="46"/>
      <c r="AF159" s="46"/>
      <c r="AG159" s="44"/>
      <c r="AH159" s="50"/>
      <c r="AI159" s="50"/>
      <c r="AJ159" s="69"/>
      <c r="AK159" s="14"/>
      <c r="AL159" s="14"/>
      <c r="AM159" s="14"/>
    </row>
    <row r="160" spans="1:39" s="112" customFormat="1" ht="34.9" customHeight="1" x14ac:dyDescent="0.25">
      <c r="A160" s="220" t="s">
        <v>2393</v>
      </c>
      <c r="B160" s="210" t="s">
        <v>1880</v>
      </c>
      <c r="C160" s="232">
        <v>1957</v>
      </c>
      <c r="D160" s="232">
        <v>2013</v>
      </c>
      <c r="E160" s="232" t="s">
        <v>20</v>
      </c>
      <c r="F160" s="239">
        <v>2</v>
      </c>
      <c r="G160" s="239">
        <v>2</v>
      </c>
      <c r="H160" s="269">
        <v>580.45000000000005</v>
      </c>
      <c r="I160" s="269">
        <v>73.67</v>
      </c>
      <c r="J160" s="269">
        <v>506.78</v>
      </c>
      <c r="K160" s="44">
        <f t="shared" si="32"/>
        <v>300000</v>
      </c>
      <c r="L160" s="37">
        <v>0</v>
      </c>
      <c r="M160" s="37">
        <v>0</v>
      </c>
      <c r="N160" s="37">
        <v>0</v>
      </c>
      <c r="O160" s="44">
        <f>'[1]Прод. прилож'!$C$67</f>
        <v>300000</v>
      </c>
      <c r="P160" s="50">
        <f t="shared" si="30"/>
        <v>516.840382461883</v>
      </c>
      <c r="Q160" s="50">
        <v>9673</v>
      </c>
      <c r="R160" s="69" t="s">
        <v>94</v>
      </c>
      <c r="S160" s="119"/>
      <c r="T160" s="115"/>
      <c r="U160" s="115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</row>
    <row r="161" spans="1:39" s="112" customFormat="1" ht="34.9" customHeight="1" x14ac:dyDescent="0.25">
      <c r="A161" s="221"/>
      <c r="B161" s="211"/>
      <c r="C161" s="233"/>
      <c r="D161" s="233"/>
      <c r="E161" s="233"/>
      <c r="F161" s="240"/>
      <c r="G161" s="240"/>
      <c r="H161" s="270"/>
      <c r="I161" s="270"/>
      <c r="J161" s="270"/>
      <c r="K161" s="44">
        <f t="shared" si="32"/>
        <v>5154912.5</v>
      </c>
      <c r="L161" s="37">
        <v>0</v>
      </c>
      <c r="M161" s="37">
        <v>0</v>
      </c>
      <c r="N161" s="37">
        <v>0</v>
      </c>
      <c r="O161" s="44">
        <f>'[1]Прод. прилож'!$C$601</f>
        <v>5154912.5</v>
      </c>
      <c r="P161" s="50">
        <f>K161/H160</f>
        <v>8880.8898268584708</v>
      </c>
      <c r="Q161" s="50">
        <v>9673</v>
      </c>
      <c r="R161" s="69" t="s">
        <v>95</v>
      </c>
      <c r="S161" s="119"/>
      <c r="T161" s="115"/>
      <c r="U161" s="115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</row>
    <row r="162" spans="1:39" ht="22.9" customHeight="1" x14ac:dyDescent="0.25">
      <c r="A162" s="70" t="s">
        <v>2394</v>
      </c>
      <c r="B162" s="45" t="s">
        <v>178</v>
      </c>
      <c r="C162" s="182">
        <v>1967</v>
      </c>
      <c r="D162" s="182" t="s">
        <v>224</v>
      </c>
      <c r="E162" s="182" t="s">
        <v>20</v>
      </c>
      <c r="F162" s="182">
        <v>2</v>
      </c>
      <c r="G162" s="182">
        <v>4</v>
      </c>
      <c r="H162" s="48">
        <v>310</v>
      </c>
      <c r="I162" s="48">
        <v>0</v>
      </c>
      <c r="J162" s="48">
        <v>310</v>
      </c>
      <c r="K162" s="48">
        <f t="shared" si="32"/>
        <v>1162810</v>
      </c>
      <c r="L162" s="48">
        <v>0</v>
      </c>
      <c r="M162" s="48">
        <v>0</v>
      </c>
      <c r="N162" s="48">
        <v>0</v>
      </c>
      <c r="O162" s="48">
        <f>'[1]Прод. прилож'!$C$602</f>
        <v>1162810</v>
      </c>
      <c r="P162" s="50">
        <f t="shared" ref="P162:P189" si="33">K162/H162</f>
        <v>3751</v>
      </c>
      <c r="Q162" s="47">
        <v>9673</v>
      </c>
      <c r="R162" s="70" t="s">
        <v>95</v>
      </c>
      <c r="S162" s="90"/>
      <c r="T162" s="45"/>
      <c r="U162" s="72"/>
      <c r="V162" s="72"/>
      <c r="W162" s="72"/>
      <c r="X162" s="71"/>
      <c r="Y162" s="71"/>
      <c r="Z162" s="46"/>
      <c r="AA162" s="46"/>
      <c r="AB162" s="46"/>
      <c r="AC162" s="44"/>
      <c r="AD162" s="46"/>
      <c r="AE162" s="46"/>
      <c r="AF162" s="46"/>
      <c r="AG162" s="44"/>
      <c r="AH162" s="50"/>
      <c r="AI162" s="50"/>
      <c r="AJ162" s="69"/>
      <c r="AK162" s="14"/>
      <c r="AL162" s="14"/>
      <c r="AM162" s="14"/>
    </row>
    <row r="163" spans="1:39" ht="22.9" customHeight="1" x14ac:dyDescent="0.25">
      <c r="A163" s="70" t="s">
        <v>2395</v>
      </c>
      <c r="B163" s="45" t="s">
        <v>179</v>
      </c>
      <c r="C163" s="182">
        <v>1970</v>
      </c>
      <c r="D163" s="182" t="s">
        <v>224</v>
      </c>
      <c r="E163" s="182" t="s">
        <v>22</v>
      </c>
      <c r="F163" s="182">
        <v>5</v>
      </c>
      <c r="G163" s="182">
        <v>4</v>
      </c>
      <c r="H163" s="48">
        <v>3437.5</v>
      </c>
      <c r="I163" s="48">
        <v>0</v>
      </c>
      <c r="J163" s="48">
        <v>3437.5</v>
      </c>
      <c r="K163" s="48">
        <f t="shared" si="32"/>
        <v>4611735.8000000007</v>
      </c>
      <c r="L163" s="48">
        <v>0</v>
      </c>
      <c r="M163" s="48">
        <v>0</v>
      </c>
      <c r="N163" s="48">
        <v>0</v>
      </c>
      <c r="O163" s="48">
        <f>'[1]Прод. прилож'!$C$1067</f>
        <v>4611735.8000000007</v>
      </c>
      <c r="P163" s="50">
        <f t="shared" si="33"/>
        <v>1341.5958690909092</v>
      </c>
      <c r="Q163" s="47">
        <v>9673</v>
      </c>
      <c r="R163" s="70" t="s">
        <v>96</v>
      </c>
      <c r="S163" s="90"/>
      <c r="T163" s="45"/>
      <c r="U163" s="72"/>
      <c r="V163" s="72"/>
      <c r="W163" s="72"/>
      <c r="X163" s="71"/>
      <c r="Y163" s="71"/>
      <c r="Z163" s="46"/>
      <c r="AA163" s="46"/>
      <c r="AB163" s="46"/>
      <c r="AC163" s="44"/>
      <c r="AD163" s="46"/>
      <c r="AE163" s="46"/>
      <c r="AF163" s="46"/>
      <c r="AG163" s="44"/>
      <c r="AH163" s="50"/>
      <c r="AI163" s="50"/>
      <c r="AJ163" s="69"/>
      <c r="AK163" s="14"/>
      <c r="AL163" s="14"/>
      <c r="AM163" s="14"/>
    </row>
    <row r="164" spans="1:39" ht="22.9" customHeight="1" x14ac:dyDescent="0.25">
      <c r="A164" s="70" t="s">
        <v>2396</v>
      </c>
      <c r="B164" s="45" t="s">
        <v>180</v>
      </c>
      <c r="C164" s="182">
        <v>1964</v>
      </c>
      <c r="D164" s="182" t="s">
        <v>224</v>
      </c>
      <c r="E164" s="182" t="s">
        <v>20</v>
      </c>
      <c r="F164" s="182">
        <v>4</v>
      </c>
      <c r="G164" s="182">
        <v>3</v>
      </c>
      <c r="H164" s="48">
        <v>2239.8000000000002</v>
      </c>
      <c r="I164" s="48">
        <v>0</v>
      </c>
      <c r="J164" s="48">
        <v>2239.8000000000002</v>
      </c>
      <c r="K164" s="48">
        <f t="shared" si="32"/>
        <v>26486250</v>
      </c>
      <c r="L164" s="48">
        <v>0</v>
      </c>
      <c r="M164" s="48">
        <v>0</v>
      </c>
      <c r="N164" s="48">
        <v>0</v>
      </c>
      <c r="O164" s="48">
        <f>'[1]Прод. прилож'!$C$1068</f>
        <v>26486250</v>
      </c>
      <c r="P164" s="50">
        <f t="shared" si="33"/>
        <v>11825.274578087328</v>
      </c>
      <c r="Q164" s="47">
        <v>9673</v>
      </c>
      <c r="R164" s="70" t="s">
        <v>96</v>
      </c>
      <c r="S164" s="90"/>
      <c r="T164" s="45"/>
      <c r="U164" s="72"/>
      <c r="V164" s="72"/>
      <c r="W164" s="72"/>
      <c r="X164" s="71"/>
      <c r="Y164" s="71"/>
      <c r="Z164" s="46"/>
      <c r="AA164" s="46"/>
      <c r="AB164" s="46"/>
      <c r="AC164" s="44"/>
      <c r="AD164" s="46"/>
      <c r="AE164" s="46"/>
      <c r="AF164" s="46"/>
      <c r="AG164" s="44"/>
      <c r="AH164" s="50"/>
      <c r="AI164" s="50"/>
      <c r="AJ164" s="69"/>
      <c r="AK164" s="14"/>
      <c r="AL164" s="14"/>
      <c r="AM164" s="14"/>
    </row>
    <row r="165" spans="1:39" ht="22.9" customHeight="1" x14ac:dyDescent="0.25">
      <c r="A165" s="70" t="s">
        <v>2397</v>
      </c>
      <c r="B165" s="45" t="s">
        <v>181</v>
      </c>
      <c r="C165" s="182">
        <v>1961</v>
      </c>
      <c r="D165" s="182" t="s">
        <v>224</v>
      </c>
      <c r="E165" s="182" t="s">
        <v>20</v>
      </c>
      <c r="F165" s="182">
        <v>2</v>
      </c>
      <c r="G165" s="182">
        <v>2</v>
      </c>
      <c r="H165" s="48">
        <v>788.6</v>
      </c>
      <c r="I165" s="48">
        <v>0</v>
      </c>
      <c r="J165" s="48">
        <v>572.20000000000005</v>
      </c>
      <c r="K165" s="48">
        <f t="shared" si="32"/>
        <v>5462898.2199999997</v>
      </c>
      <c r="L165" s="48">
        <v>0</v>
      </c>
      <c r="M165" s="48">
        <v>0</v>
      </c>
      <c r="N165" s="48">
        <v>0</v>
      </c>
      <c r="O165" s="48">
        <f>'[1]Прод. прилож'!$C$68</f>
        <v>5462898.2199999997</v>
      </c>
      <c r="P165" s="50">
        <f t="shared" si="33"/>
        <v>6927.3373319807251</v>
      </c>
      <c r="Q165" s="47">
        <v>9673</v>
      </c>
      <c r="R165" s="70" t="s">
        <v>94</v>
      </c>
      <c r="S165" s="90"/>
      <c r="T165" s="45"/>
      <c r="U165" s="72"/>
      <c r="V165" s="72"/>
      <c r="W165" s="72"/>
      <c r="X165" s="71"/>
      <c r="Y165" s="71"/>
      <c r="Z165" s="46"/>
      <c r="AA165" s="46"/>
      <c r="AB165" s="46"/>
      <c r="AC165" s="44"/>
      <c r="AD165" s="46"/>
      <c r="AE165" s="46"/>
      <c r="AF165" s="46"/>
      <c r="AG165" s="44"/>
      <c r="AH165" s="50"/>
      <c r="AI165" s="50"/>
      <c r="AJ165" s="69"/>
      <c r="AK165" s="14"/>
      <c r="AL165" s="14"/>
      <c r="AM165" s="14"/>
    </row>
    <row r="166" spans="1:39" ht="22.9" customHeight="1" x14ac:dyDescent="0.25">
      <c r="A166" s="70" t="s">
        <v>2398</v>
      </c>
      <c r="B166" s="45" t="s">
        <v>182</v>
      </c>
      <c r="C166" s="182">
        <v>1961</v>
      </c>
      <c r="D166" s="182" t="s">
        <v>224</v>
      </c>
      <c r="E166" s="182" t="s">
        <v>20</v>
      </c>
      <c r="F166" s="182">
        <v>2</v>
      </c>
      <c r="G166" s="182">
        <v>2</v>
      </c>
      <c r="H166" s="48">
        <v>683</v>
      </c>
      <c r="I166" s="48">
        <v>0</v>
      </c>
      <c r="J166" s="48">
        <v>594.5</v>
      </c>
      <c r="K166" s="48">
        <f t="shared" si="32"/>
        <v>4642886.6500000004</v>
      </c>
      <c r="L166" s="48">
        <v>0</v>
      </c>
      <c r="M166" s="48">
        <v>0</v>
      </c>
      <c r="N166" s="48">
        <v>0</v>
      </c>
      <c r="O166" s="48">
        <f>'[1]Прод. прилож'!$C$69</f>
        <v>4642886.6500000004</v>
      </c>
      <c r="P166" s="50">
        <f t="shared" si="33"/>
        <v>6797.7842606149343</v>
      </c>
      <c r="Q166" s="47">
        <v>9673</v>
      </c>
      <c r="R166" s="70" t="s">
        <v>94</v>
      </c>
      <c r="S166" s="90"/>
      <c r="T166" s="45"/>
      <c r="U166" s="72"/>
      <c r="V166" s="72"/>
      <c r="W166" s="72"/>
      <c r="X166" s="71"/>
      <c r="Y166" s="71"/>
      <c r="Z166" s="46"/>
      <c r="AA166" s="46"/>
      <c r="AB166" s="46"/>
      <c r="AC166" s="44"/>
      <c r="AD166" s="46"/>
      <c r="AE166" s="46"/>
      <c r="AF166" s="46"/>
      <c r="AG166" s="44"/>
      <c r="AH166" s="50"/>
      <c r="AI166" s="50"/>
      <c r="AJ166" s="69"/>
      <c r="AK166" s="14"/>
      <c r="AL166" s="14"/>
      <c r="AM166" s="14"/>
    </row>
    <row r="167" spans="1:39" ht="22.9" customHeight="1" x14ac:dyDescent="0.25">
      <c r="A167" s="70" t="s">
        <v>2399</v>
      </c>
      <c r="B167" s="45" t="s">
        <v>183</v>
      </c>
      <c r="C167" s="182">
        <v>1963</v>
      </c>
      <c r="D167" s="182" t="s">
        <v>224</v>
      </c>
      <c r="E167" s="182" t="s">
        <v>20</v>
      </c>
      <c r="F167" s="182">
        <v>2</v>
      </c>
      <c r="G167" s="182">
        <v>2</v>
      </c>
      <c r="H167" s="48">
        <v>691</v>
      </c>
      <c r="I167" s="48">
        <v>0</v>
      </c>
      <c r="J167" s="48">
        <v>558.70000000000005</v>
      </c>
      <c r="K167" s="48">
        <f t="shared" si="32"/>
        <v>5064166.51</v>
      </c>
      <c r="L167" s="48">
        <v>0</v>
      </c>
      <c r="M167" s="48">
        <v>0</v>
      </c>
      <c r="N167" s="48">
        <v>0</v>
      </c>
      <c r="O167" s="48">
        <f>'[1]Прод. прилож'!$C$70</f>
        <v>5064166.51</v>
      </c>
      <c r="P167" s="50">
        <f t="shared" si="33"/>
        <v>7328.75037626628</v>
      </c>
      <c r="Q167" s="47">
        <v>9673</v>
      </c>
      <c r="R167" s="70" t="s">
        <v>94</v>
      </c>
      <c r="S167" s="90"/>
      <c r="T167" s="45"/>
      <c r="U167" s="72"/>
      <c r="V167" s="72"/>
      <c r="W167" s="72"/>
      <c r="X167" s="71"/>
      <c r="Y167" s="71"/>
      <c r="Z167" s="46"/>
      <c r="AA167" s="46"/>
      <c r="AB167" s="46"/>
      <c r="AC167" s="44"/>
      <c r="AD167" s="46"/>
      <c r="AE167" s="46"/>
      <c r="AF167" s="46"/>
      <c r="AG167" s="44"/>
      <c r="AH167" s="50"/>
      <c r="AI167" s="50"/>
      <c r="AJ167" s="69"/>
      <c r="AK167" s="14"/>
      <c r="AL167" s="14"/>
      <c r="AM167" s="14"/>
    </row>
    <row r="168" spans="1:39" ht="22.9" customHeight="1" x14ac:dyDescent="0.25">
      <c r="A168" s="70" t="s">
        <v>2400</v>
      </c>
      <c r="B168" s="45" t="s">
        <v>184</v>
      </c>
      <c r="C168" s="182">
        <v>1962</v>
      </c>
      <c r="D168" s="182" t="s">
        <v>224</v>
      </c>
      <c r="E168" s="182" t="s">
        <v>20</v>
      </c>
      <c r="F168" s="182">
        <v>2</v>
      </c>
      <c r="G168" s="182">
        <v>1</v>
      </c>
      <c r="H168" s="48">
        <v>682</v>
      </c>
      <c r="I168" s="48">
        <v>0</v>
      </c>
      <c r="J168" s="48">
        <v>568.4</v>
      </c>
      <c r="K168" s="48">
        <f t="shared" si="32"/>
        <v>4588546.1100000003</v>
      </c>
      <c r="L168" s="48">
        <v>0</v>
      </c>
      <c r="M168" s="48">
        <v>0</v>
      </c>
      <c r="N168" s="48">
        <v>0</v>
      </c>
      <c r="O168" s="48">
        <f>'[1]Прод. прилож'!$C$71</f>
        <v>4588546.1100000003</v>
      </c>
      <c r="P168" s="50">
        <f t="shared" si="33"/>
        <v>6728.0734750733145</v>
      </c>
      <c r="Q168" s="47">
        <v>9673</v>
      </c>
      <c r="R168" s="70" t="s">
        <v>94</v>
      </c>
      <c r="S168" s="90"/>
      <c r="T168" s="45"/>
      <c r="U168" s="72"/>
      <c r="V168" s="72"/>
      <c r="W168" s="72"/>
      <c r="X168" s="71"/>
      <c r="Y168" s="71"/>
      <c r="Z168" s="46"/>
      <c r="AA168" s="46"/>
      <c r="AB168" s="46"/>
      <c r="AC168" s="44"/>
      <c r="AD168" s="46"/>
      <c r="AE168" s="46"/>
      <c r="AF168" s="46"/>
      <c r="AG168" s="44"/>
      <c r="AH168" s="50"/>
      <c r="AI168" s="50"/>
      <c r="AJ168" s="69"/>
      <c r="AK168" s="14"/>
      <c r="AL168" s="14"/>
      <c r="AM168" s="14"/>
    </row>
    <row r="169" spans="1:39" ht="22.9" customHeight="1" x14ac:dyDescent="0.25">
      <c r="A169" s="70" t="s">
        <v>2401</v>
      </c>
      <c r="B169" s="45" t="s">
        <v>185</v>
      </c>
      <c r="C169" s="182">
        <v>1966</v>
      </c>
      <c r="D169" s="182" t="s">
        <v>224</v>
      </c>
      <c r="E169" s="182" t="s">
        <v>20</v>
      </c>
      <c r="F169" s="182">
        <v>4</v>
      </c>
      <c r="G169" s="182">
        <v>2</v>
      </c>
      <c r="H169" s="48">
        <v>2040.2</v>
      </c>
      <c r="I169" s="48">
        <v>0</v>
      </c>
      <c r="J169" s="48">
        <v>2040.2</v>
      </c>
      <c r="K169" s="48">
        <f t="shared" si="32"/>
        <v>15760575.200000001</v>
      </c>
      <c r="L169" s="48">
        <v>0</v>
      </c>
      <c r="M169" s="48">
        <v>0</v>
      </c>
      <c r="N169" s="48">
        <v>0</v>
      </c>
      <c r="O169" s="48">
        <f>'[1]Прод. прилож'!$C$603</f>
        <v>15760575.200000001</v>
      </c>
      <c r="P169" s="50">
        <f t="shared" si="33"/>
        <v>7725.0148024703467</v>
      </c>
      <c r="Q169" s="47">
        <v>9673</v>
      </c>
      <c r="R169" s="70" t="s">
        <v>95</v>
      </c>
      <c r="S169" s="90"/>
      <c r="T169" s="45"/>
      <c r="U169" s="72"/>
      <c r="V169" s="72"/>
      <c r="W169" s="72"/>
      <c r="X169" s="71"/>
      <c r="Y169" s="71"/>
      <c r="Z169" s="46"/>
      <c r="AA169" s="46"/>
      <c r="AB169" s="46"/>
      <c r="AC169" s="44"/>
      <c r="AD169" s="46"/>
      <c r="AE169" s="46"/>
      <c r="AF169" s="46"/>
      <c r="AG169" s="44"/>
      <c r="AH169" s="50"/>
      <c r="AI169" s="50"/>
      <c r="AJ169" s="69"/>
      <c r="AK169" s="14"/>
      <c r="AL169" s="14"/>
      <c r="AM169" s="14"/>
    </row>
    <row r="170" spans="1:39" ht="22.9" customHeight="1" x14ac:dyDescent="0.25">
      <c r="A170" s="70" t="s">
        <v>2402</v>
      </c>
      <c r="B170" s="45" t="s">
        <v>186</v>
      </c>
      <c r="C170" s="182">
        <v>1964</v>
      </c>
      <c r="D170" s="182" t="s">
        <v>224</v>
      </c>
      <c r="E170" s="182" t="s">
        <v>20</v>
      </c>
      <c r="F170" s="182">
        <v>4</v>
      </c>
      <c r="G170" s="182">
        <v>2</v>
      </c>
      <c r="H170" s="48">
        <v>2028.8</v>
      </c>
      <c r="I170" s="48">
        <v>0</v>
      </c>
      <c r="J170" s="48">
        <v>2028.8</v>
      </c>
      <c r="K170" s="48">
        <f t="shared" si="32"/>
        <v>16588040</v>
      </c>
      <c r="L170" s="48">
        <v>0</v>
      </c>
      <c r="M170" s="48">
        <v>0</v>
      </c>
      <c r="N170" s="48">
        <v>0</v>
      </c>
      <c r="O170" s="48">
        <f>'[1]Прод. прилож'!$C$604</f>
        <v>16588040</v>
      </c>
      <c r="P170" s="50">
        <f t="shared" si="33"/>
        <v>8176.2815457413253</v>
      </c>
      <c r="Q170" s="47">
        <v>9673</v>
      </c>
      <c r="R170" s="70" t="s">
        <v>95</v>
      </c>
      <c r="S170" s="90"/>
      <c r="T170" s="45"/>
      <c r="U170" s="72"/>
      <c r="V170" s="72"/>
      <c r="W170" s="72"/>
      <c r="X170" s="71"/>
      <c r="Y170" s="71"/>
      <c r="Z170" s="46"/>
      <c r="AA170" s="46"/>
      <c r="AB170" s="46"/>
      <c r="AC170" s="44"/>
      <c r="AD170" s="46"/>
      <c r="AE170" s="46"/>
      <c r="AF170" s="46"/>
      <c r="AG170" s="44"/>
      <c r="AH170" s="50"/>
      <c r="AI170" s="50"/>
      <c r="AJ170" s="69"/>
      <c r="AK170" s="14"/>
      <c r="AL170" s="14"/>
      <c r="AM170" s="14"/>
    </row>
    <row r="171" spans="1:39" ht="22.9" customHeight="1" x14ac:dyDescent="0.25">
      <c r="A171" s="70" t="s">
        <v>2403</v>
      </c>
      <c r="B171" s="45" t="s">
        <v>187</v>
      </c>
      <c r="C171" s="182">
        <v>1964</v>
      </c>
      <c r="D171" s="182" t="s">
        <v>224</v>
      </c>
      <c r="E171" s="182" t="s">
        <v>20</v>
      </c>
      <c r="F171" s="182">
        <v>2</v>
      </c>
      <c r="G171" s="182">
        <v>1</v>
      </c>
      <c r="H171" s="48">
        <v>368.5</v>
      </c>
      <c r="I171" s="48">
        <v>0</v>
      </c>
      <c r="J171" s="48">
        <v>368.5</v>
      </c>
      <c r="K171" s="48">
        <f t="shared" si="32"/>
        <v>4402237.5</v>
      </c>
      <c r="L171" s="48">
        <v>0</v>
      </c>
      <c r="M171" s="48">
        <v>0</v>
      </c>
      <c r="N171" s="48">
        <v>0</v>
      </c>
      <c r="O171" s="48">
        <f>'[1]Прод. прилож'!$C$605</f>
        <v>4402237.5</v>
      </c>
      <c r="P171" s="50">
        <f t="shared" si="33"/>
        <v>11946.370420624153</v>
      </c>
      <c r="Q171" s="47">
        <v>9673</v>
      </c>
      <c r="R171" s="70" t="s">
        <v>95</v>
      </c>
      <c r="S171" s="90"/>
      <c r="T171" s="45"/>
      <c r="U171" s="72"/>
      <c r="V171" s="72"/>
      <c r="W171" s="72"/>
      <c r="X171" s="71"/>
      <c r="Y171" s="71"/>
      <c r="Z171" s="46"/>
      <c r="AA171" s="46"/>
      <c r="AB171" s="46"/>
      <c r="AC171" s="44"/>
      <c r="AD171" s="46"/>
      <c r="AE171" s="46"/>
      <c r="AF171" s="46"/>
      <c r="AG171" s="44"/>
      <c r="AH171" s="50"/>
      <c r="AI171" s="50"/>
      <c r="AJ171" s="69"/>
      <c r="AK171" s="14"/>
      <c r="AL171" s="14"/>
      <c r="AM171" s="14"/>
    </row>
    <row r="172" spans="1:39" ht="22.9" customHeight="1" x14ac:dyDescent="0.25">
      <c r="A172" s="70" t="s">
        <v>2404</v>
      </c>
      <c r="B172" s="45" t="s">
        <v>188</v>
      </c>
      <c r="C172" s="182">
        <v>1957</v>
      </c>
      <c r="D172" s="182" t="s">
        <v>224</v>
      </c>
      <c r="E172" s="182" t="s">
        <v>20</v>
      </c>
      <c r="F172" s="182">
        <v>2</v>
      </c>
      <c r="G172" s="182">
        <v>1</v>
      </c>
      <c r="H172" s="48">
        <v>474</v>
      </c>
      <c r="I172" s="48">
        <v>0</v>
      </c>
      <c r="J172" s="48">
        <v>428.7</v>
      </c>
      <c r="K172" s="48">
        <f t="shared" si="32"/>
        <v>2063050</v>
      </c>
      <c r="L172" s="48">
        <v>0</v>
      </c>
      <c r="M172" s="48">
        <v>0</v>
      </c>
      <c r="N172" s="48">
        <v>0</v>
      </c>
      <c r="O172" s="48">
        <f>'[1]Прод. прилож'!$C$72</f>
        <v>2063050</v>
      </c>
      <c r="P172" s="50">
        <f t="shared" si="33"/>
        <v>4352.4261603375526</v>
      </c>
      <c r="Q172" s="47">
        <v>9673</v>
      </c>
      <c r="R172" s="70" t="s">
        <v>94</v>
      </c>
      <c r="S172" s="90"/>
      <c r="T172" s="45"/>
      <c r="U172" s="72"/>
      <c r="V172" s="72"/>
      <c r="W172" s="72"/>
      <c r="X172" s="71"/>
      <c r="Y172" s="71"/>
      <c r="Z172" s="46"/>
      <c r="AA172" s="46"/>
      <c r="AB172" s="46"/>
      <c r="AC172" s="44"/>
      <c r="AD172" s="46"/>
      <c r="AE172" s="46"/>
      <c r="AF172" s="46"/>
      <c r="AG172" s="44"/>
      <c r="AH172" s="50"/>
      <c r="AI172" s="50"/>
      <c r="AJ172" s="69"/>
      <c r="AK172" s="14"/>
      <c r="AL172" s="14"/>
      <c r="AM172" s="14"/>
    </row>
    <row r="173" spans="1:39" ht="22.9" customHeight="1" x14ac:dyDescent="0.25">
      <c r="A173" s="70" t="s">
        <v>2405</v>
      </c>
      <c r="B173" s="45" t="s">
        <v>189</v>
      </c>
      <c r="C173" s="93">
        <v>1964</v>
      </c>
      <c r="D173" s="182" t="s">
        <v>224</v>
      </c>
      <c r="E173" s="182" t="s">
        <v>20</v>
      </c>
      <c r="F173" s="182">
        <v>1</v>
      </c>
      <c r="G173" s="182">
        <v>1</v>
      </c>
      <c r="H173" s="48">
        <v>183.5</v>
      </c>
      <c r="I173" s="48">
        <v>0</v>
      </c>
      <c r="J173" s="48">
        <v>183.5</v>
      </c>
      <c r="K173" s="48">
        <f t="shared" si="32"/>
        <v>688308.5</v>
      </c>
      <c r="L173" s="48">
        <v>0</v>
      </c>
      <c r="M173" s="48">
        <v>0</v>
      </c>
      <c r="N173" s="48">
        <v>0</v>
      </c>
      <c r="O173" s="48">
        <f>'[1]Прод. прилож'!$C$606</f>
        <v>688308.5</v>
      </c>
      <c r="P173" s="50">
        <f t="shared" si="33"/>
        <v>3751</v>
      </c>
      <c r="Q173" s="47">
        <v>9673</v>
      </c>
      <c r="R173" s="70" t="s">
        <v>95</v>
      </c>
      <c r="S173" s="90"/>
      <c r="T173" s="45"/>
      <c r="U173" s="72"/>
      <c r="V173" s="72"/>
      <c r="W173" s="72"/>
      <c r="X173" s="71"/>
      <c r="Y173" s="71"/>
      <c r="Z173" s="46"/>
      <c r="AA173" s="46"/>
      <c r="AB173" s="46"/>
      <c r="AC173" s="44"/>
      <c r="AD173" s="46"/>
      <c r="AE173" s="46"/>
      <c r="AF173" s="46"/>
      <c r="AG173" s="44"/>
      <c r="AH173" s="50"/>
      <c r="AI173" s="50"/>
      <c r="AJ173" s="69"/>
      <c r="AK173" s="14"/>
      <c r="AL173" s="14"/>
      <c r="AM173" s="14"/>
    </row>
    <row r="174" spans="1:39" ht="22.9" customHeight="1" x14ac:dyDescent="0.25">
      <c r="A174" s="70" t="s">
        <v>2406</v>
      </c>
      <c r="B174" s="45" t="s">
        <v>190</v>
      </c>
      <c r="C174" s="182">
        <v>1969</v>
      </c>
      <c r="D174" s="182" t="s">
        <v>224</v>
      </c>
      <c r="E174" s="182" t="s">
        <v>20</v>
      </c>
      <c r="F174" s="182">
        <v>2</v>
      </c>
      <c r="G174" s="182">
        <v>1</v>
      </c>
      <c r="H174" s="48">
        <v>340</v>
      </c>
      <c r="I174" s="48">
        <v>0</v>
      </c>
      <c r="J174" s="48">
        <v>340</v>
      </c>
      <c r="K174" s="48">
        <f t="shared" si="32"/>
        <v>17292704.800000001</v>
      </c>
      <c r="L174" s="48">
        <v>0</v>
      </c>
      <c r="M174" s="48">
        <v>0</v>
      </c>
      <c r="N174" s="48">
        <v>0</v>
      </c>
      <c r="O174" s="48">
        <f>'[1]Прод. прилож'!$C$1069</f>
        <v>17292704.800000001</v>
      </c>
      <c r="P174" s="50">
        <f t="shared" si="33"/>
        <v>50860.896470588239</v>
      </c>
      <c r="Q174" s="47">
        <v>9673</v>
      </c>
      <c r="R174" s="70" t="s">
        <v>96</v>
      </c>
      <c r="S174" s="90"/>
      <c r="T174" s="45"/>
      <c r="U174" s="72"/>
      <c r="V174" s="72"/>
      <c r="W174" s="72"/>
      <c r="X174" s="71"/>
      <c r="Y174" s="71"/>
      <c r="Z174" s="46"/>
      <c r="AA174" s="46"/>
      <c r="AB174" s="46"/>
      <c r="AC174" s="44"/>
      <c r="AD174" s="46"/>
      <c r="AE174" s="46"/>
      <c r="AF174" s="46"/>
      <c r="AG174" s="44"/>
      <c r="AH174" s="50"/>
      <c r="AI174" s="50"/>
      <c r="AJ174" s="69"/>
      <c r="AK174" s="14"/>
      <c r="AL174" s="14"/>
      <c r="AM174" s="14"/>
    </row>
    <row r="175" spans="1:39" ht="22.9" customHeight="1" x14ac:dyDescent="0.25">
      <c r="A175" s="70" t="s">
        <v>2407</v>
      </c>
      <c r="B175" s="45" t="s">
        <v>191</v>
      </c>
      <c r="C175" s="182">
        <v>1970</v>
      </c>
      <c r="D175" s="182" t="s">
        <v>224</v>
      </c>
      <c r="E175" s="182" t="s">
        <v>20</v>
      </c>
      <c r="F175" s="182">
        <v>2</v>
      </c>
      <c r="G175" s="182">
        <v>1</v>
      </c>
      <c r="H175" s="48">
        <v>394.8</v>
      </c>
      <c r="I175" s="48">
        <v>0</v>
      </c>
      <c r="J175" s="48">
        <v>394.8</v>
      </c>
      <c r="K175" s="48">
        <f t="shared" si="32"/>
        <v>2709840</v>
      </c>
      <c r="L175" s="48">
        <v>0</v>
      </c>
      <c r="M175" s="48">
        <v>0</v>
      </c>
      <c r="N175" s="48">
        <v>0</v>
      </c>
      <c r="O175" s="48">
        <f>'[1]Прод. прилож'!$C$1070</f>
        <v>2709840</v>
      </c>
      <c r="P175" s="50">
        <f t="shared" si="33"/>
        <v>6863.8297872340427</v>
      </c>
      <c r="Q175" s="47">
        <v>9673</v>
      </c>
      <c r="R175" s="70" t="s">
        <v>96</v>
      </c>
      <c r="S175" s="90"/>
      <c r="T175" s="45"/>
      <c r="U175" s="72"/>
      <c r="V175" s="72"/>
      <c r="W175" s="72"/>
      <c r="X175" s="71"/>
      <c r="Y175" s="71"/>
      <c r="Z175" s="46"/>
      <c r="AA175" s="46"/>
      <c r="AB175" s="46"/>
      <c r="AC175" s="44"/>
      <c r="AD175" s="46"/>
      <c r="AE175" s="46"/>
      <c r="AF175" s="46"/>
      <c r="AG175" s="44"/>
      <c r="AH175" s="50"/>
      <c r="AI175" s="50"/>
      <c r="AJ175" s="69"/>
      <c r="AK175" s="14"/>
      <c r="AL175" s="14"/>
      <c r="AM175" s="14"/>
    </row>
    <row r="176" spans="1:39" ht="22.9" customHeight="1" x14ac:dyDescent="0.25">
      <c r="A176" s="70" t="s">
        <v>2408</v>
      </c>
      <c r="B176" s="45" t="s">
        <v>192</v>
      </c>
      <c r="C176" s="182">
        <v>1962</v>
      </c>
      <c r="D176" s="182" t="s">
        <v>224</v>
      </c>
      <c r="E176" s="182" t="s">
        <v>20</v>
      </c>
      <c r="F176" s="182">
        <v>2</v>
      </c>
      <c r="G176" s="182">
        <v>1</v>
      </c>
      <c r="H176" s="48">
        <v>332.33</v>
      </c>
      <c r="I176" s="48">
        <v>0</v>
      </c>
      <c r="J176" s="48">
        <v>295.3</v>
      </c>
      <c r="K176" s="48">
        <f t="shared" si="32"/>
        <v>947441.49999999988</v>
      </c>
      <c r="L176" s="48">
        <v>0</v>
      </c>
      <c r="M176" s="48">
        <v>0</v>
      </c>
      <c r="N176" s="48">
        <v>0</v>
      </c>
      <c r="O176" s="48">
        <f>'[1]Прод. прилож'!$C$73</f>
        <v>947441.49999999988</v>
      </c>
      <c r="P176" s="50">
        <f t="shared" si="33"/>
        <v>2850.9057262359702</v>
      </c>
      <c r="Q176" s="47">
        <v>9673</v>
      </c>
      <c r="R176" s="70" t="s">
        <v>94</v>
      </c>
      <c r="S176" s="90"/>
      <c r="T176" s="45"/>
      <c r="U176" s="72"/>
      <c r="V176" s="72"/>
      <c r="W176" s="72"/>
      <c r="X176" s="71"/>
      <c r="Y176" s="71"/>
      <c r="Z176" s="46"/>
      <c r="AA176" s="46"/>
      <c r="AB176" s="46"/>
      <c r="AC176" s="44"/>
      <c r="AD176" s="46"/>
      <c r="AE176" s="46"/>
      <c r="AF176" s="46"/>
      <c r="AG176" s="44"/>
      <c r="AH176" s="50"/>
      <c r="AI176" s="50"/>
      <c r="AJ176" s="69"/>
      <c r="AK176" s="14"/>
      <c r="AL176" s="14"/>
      <c r="AM176" s="14"/>
    </row>
    <row r="177" spans="1:39" ht="22.9" customHeight="1" x14ac:dyDescent="0.25">
      <c r="A177" s="70" t="s">
        <v>2409</v>
      </c>
      <c r="B177" s="45" t="s">
        <v>193</v>
      </c>
      <c r="C177" s="182">
        <v>1979</v>
      </c>
      <c r="D177" s="182" t="s">
        <v>224</v>
      </c>
      <c r="E177" s="182" t="s">
        <v>20</v>
      </c>
      <c r="F177" s="182">
        <v>5</v>
      </c>
      <c r="G177" s="182">
        <v>2</v>
      </c>
      <c r="H177" s="48">
        <v>1209.4000000000001</v>
      </c>
      <c r="I177" s="48">
        <v>0</v>
      </c>
      <c r="J177" s="48">
        <v>1209.4000000000001</v>
      </c>
      <c r="K177" s="48">
        <f t="shared" si="32"/>
        <v>1649590.0000000002</v>
      </c>
      <c r="L177" s="48">
        <v>0</v>
      </c>
      <c r="M177" s="48">
        <v>0</v>
      </c>
      <c r="N177" s="48">
        <v>0</v>
      </c>
      <c r="O177" s="48">
        <f>'[1]Прод. прилож'!$C$1071</f>
        <v>1649590.0000000002</v>
      </c>
      <c r="P177" s="50">
        <f t="shared" si="33"/>
        <v>1363.9738713411609</v>
      </c>
      <c r="Q177" s="47">
        <v>9673</v>
      </c>
      <c r="R177" s="70" t="s">
        <v>96</v>
      </c>
      <c r="S177" s="90"/>
      <c r="T177" s="45"/>
      <c r="U177" s="72"/>
      <c r="V177" s="72"/>
      <c r="W177" s="72"/>
      <c r="X177" s="71"/>
      <c r="Y177" s="71"/>
      <c r="Z177" s="46"/>
      <c r="AA177" s="46"/>
      <c r="AB177" s="46"/>
      <c r="AC177" s="44"/>
      <c r="AD177" s="46"/>
      <c r="AE177" s="46"/>
      <c r="AF177" s="46"/>
      <c r="AG177" s="44"/>
      <c r="AH177" s="50"/>
      <c r="AI177" s="50"/>
      <c r="AJ177" s="69"/>
      <c r="AK177" s="14"/>
      <c r="AL177" s="14"/>
      <c r="AM177" s="14"/>
    </row>
    <row r="178" spans="1:39" ht="22.9" customHeight="1" x14ac:dyDescent="0.25">
      <c r="A178" s="70" t="s">
        <v>2410</v>
      </c>
      <c r="B178" s="45" t="s">
        <v>1771</v>
      </c>
      <c r="C178" s="182">
        <v>1984</v>
      </c>
      <c r="D178" s="182" t="s">
        <v>224</v>
      </c>
      <c r="E178" s="182" t="s">
        <v>20</v>
      </c>
      <c r="F178" s="182">
        <v>5</v>
      </c>
      <c r="G178" s="182">
        <v>1</v>
      </c>
      <c r="H178" s="48">
        <v>4839.6000000000004</v>
      </c>
      <c r="I178" s="48">
        <v>0</v>
      </c>
      <c r="J178" s="48">
        <v>2791.4</v>
      </c>
      <c r="K178" s="48">
        <f t="shared" si="32"/>
        <v>5110084.8</v>
      </c>
      <c r="L178" s="48">
        <v>0</v>
      </c>
      <c r="M178" s="48">
        <v>0</v>
      </c>
      <c r="N178" s="48">
        <v>0</v>
      </c>
      <c r="O178" s="48">
        <f>'[1]Прод. прилож'!$C$74</f>
        <v>5110084.8</v>
      </c>
      <c r="P178" s="50">
        <f t="shared" si="33"/>
        <v>1055.8899082568805</v>
      </c>
      <c r="Q178" s="47">
        <v>9673</v>
      </c>
      <c r="R178" s="70" t="s">
        <v>94</v>
      </c>
      <c r="S178" s="90"/>
      <c r="T178" s="45"/>
      <c r="U178" s="72"/>
      <c r="V178" s="72"/>
      <c r="W178" s="72"/>
      <c r="X178" s="71"/>
      <c r="Y178" s="71"/>
      <c r="Z178" s="46"/>
      <c r="AA178" s="46"/>
      <c r="AB178" s="46"/>
      <c r="AC178" s="44"/>
      <c r="AD178" s="46"/>
      <c r="AE178" s="46"/>
      <c r="AF178" s="46"/>
      <c r="AG178" s="44"/>
      <c r="AH178" s="50"/>
      <c r="AI178" s="50"/>
      <c r="AJ178" s="69"/>
      <c r="AK178" s="14"/>
      <c r="AL178" s="14"/>
      <c r="AM178" s="14"/>
    </row>
    <row r="179" spans="1:39" ht="22.9" customHeight="1" x14ac:dyDescent="0.25">
      <c r="A179" s="70" t="s">
        <v>2411</v>
      </c>
      <c r="B179" s="45" t="s">
        <v>194</v>
      </c>
      <c r="C179" s="182">
        <v>1965</v>
      </c>
      <c r="D179" s="182" t="s">
        <v>224</v>
      </c>
      <c r="E179" s="182" t="s">
        <v>20</v>
      </c>
      <c r="F179" s="182">
        <v>4</v>
      </c>
      <c r="G179" s="182">
        <v>2</v>
      </c>
      <c r="H179" s="48">
        <v>1429.8</v>
      </c>
      <c r="I179" s="48">
        <v>0</v>
      </c>
      <c r="J179" s="48">
        <v>1429.8</v>
      </c>
      <c r="K179" s="48">
        <f t="shared" si="32"/>
        <v>22156094.800000001</v>
      </c>
      <c r="L179" s="48">
        <v>0</v>
      </c>
      <c r="M179" s="48">
        <v>0</v>
      </c>
      <c r="N179" s="48">
        <v>0</v>
      </c>
      <c r="O179" s="48">
        <f>'[1]Прод. прилож'!$C$607</f>
        <v>22156094.800000001</v>
      </c>
      <c r="P179" s="50">
        <f t="shared" si="33"/>
        <v>15495.939851727515</v>
      </c>
      <c r="Q179" s="47">
        <v>9673</v>
      </c>
      <c r="R179" s="70" t="s">
        <v>95</v>
      </c>
      <c r="S179" s="90"/>
      <c r="T179" s="45"/>
      <c r="U179" s="72"/>
      <c r="V179" s="72"/>
      <c r="W179" s="72"/>
      <c r="X179" s="71"/>
      <c r="Y179" s="71"/>
      <c r="Z179" s="46"/>
      <c r="AA179" s="46"/>
      <c r="AB179" s="46"/>
      <c r="AC179" s="44"/>
      <c r="AD179" s="46"/>
      <c r="AE179" s="46"/>
      <c r="AF179" s="46"/>
      <c r="AG179" s="44"/>
      <c r="AH179" s="50"/>
      <c r="AI179" s="50"/>
      <c r="AJ179" s="69"/>
      <c r="AK179" s="14"/>
      <c r="AL179" s="14"/>
      <c r="AM179" s="14"/>
    </row>
    <row r="180" spans="1:39" ht="22.9" customHeight="1" x14ac:dyDescent="0.25">
      <c r="A180" s="70" t="s">
        <v>2412</v>
      </c>
      <c r="B180" s="45" t="s">
        <v>195</v>
      </c>
      <c r="C180" s="182">
        <v>1972</v>
      </c>
      <c r="D180" s="182" t="s">
        <v>224</v>
      </c>
      <c r="E180" s="182" t="s">
        <v>20</v>
      </c>
      <c r="F180" s="182">
        <v>2</v>
      </c>
      <c r="G180" s="182">
        <v>2</v>
      </c>
      <c r="H180" s="48">
        <v>800.6</v>
      </c>
      <c r="I180" s="48">
        <v>0</v>
      </c>
      <c r="J180" s="48">
        <v>800.6</v>
      </c>
      <c r="K180" s="48">
        <f t="shared" si="32"/>
        <v>9383354.4000000004</v>
      </c>
      <c r="L180" s="48">
        <v>0</v>
      </c>
      <c r="M180" s="48">
        <v>0</v>
      </c>
      <c r="N180" s="48">
        <v>0</v>
      </c>
      <c r="O180" s="48">
        <f>'[1]Прод. прилож'!$C$1072</f>
        <v>9383354.4000000004</v>
      </c>
      <c r="P180" s="50">
        <f t="shared" si="33"/>
        <v>11720.402697976519</v>
      </c>
      <c r="Q180" s="47">
        <v>9673</v>
      </c>
      <c r="R180" s="70" t="s">
        <v>96</v>
      </c>
      <c r="S180" s="90"/>
      <c r="T180" s="45"/>
      <c r="U180" s="72"/>
      <c r="V180" s="72"/>
      <c r="W180" s="72"/>
      <c r="X180" s="71"/>
      <c r="Y180" s="71"/>
      <c r="Z180" s="46"/>
      <c r="AA180" s="46"/>
      <c r="AB180" s="46"/>
      <c r="AC180" s="44"/>
      <c r="AD180" s="46"/>
      <c r="AE180" s="46"/>
      <c r="AF180" s="46"/>
      <c r="AG180" s="44"/>
      <c r="AH180" s="50"/>
      <c r="AI180" s="50"/>
      <c r="AJ180" s="69"/>
      <c r="AK180" s="14"/>
      <c r="AL180" s="14"/>
      <c r="AM180" s="14"/>
    </row>
    <row r="181" spans="1:39" ht="22.9" customHeight="1" x14ac:dyDescent="0.25">
      <c r="A181" s="70" t="s">
        <v>2413</v>
      </c>
      <c r="B181" s="45" t="s">
        <v>223</v>
      </c>
      <c r="C181" s="182">
        <v>1982</v>
      </c>
      <c r="D181" s="182" t="s">
        <v>224</v>
      </c>
      <c r="E181" s="182" t="s">
        <v>20</v>
      </c>
      <c r="F181" s="182">
        <v>5</v>
      </c>
      <c r="G181" s="182">
        <v>1</v>
      </c>
      <c r="H181" s="48">
        <v>2556.61</v>
      </c>
      <c r="I181" s="48">
        <v>183.62</v>
      </c>
      <c r="J181" s="48">
        <v>1917.66</v>
      </c>
      <c r="K181" s="48">
        <f t="shared" si="32"/>
        <v>9447005</v>
      </c>
      <c r="L181" s="48">
        <v>0</v>
      </c>
      <c r="M181" s="48">
        <v>0</v>
      </c>
      <c r="N181" s="48">
        <v>0</v>
      </c>
      <c r="O181" s="48">
        <f>'[1]Прод. прилож'!$C$1073</f>
        <v>9447005</v>
      </c>
      <c r="P181" s="50">
        <f t="shared" si="33"/>
        <v>3695.1294878765239</v>
      </c>
      <c r="Q181" s="47">
        <v>9673</v>
      </c>
      <c r="R181" s="70" t="s">
        <v>96</v>
      </c>
      <c r="S181" s="90"/>
      <c r="T181" s="45"/>
      <c r="U181" s="72"/>
      <c r="V181" s="72"/>
      <c r="W181" s="72"/>
      <c r="X181" s="71"/>
      <c r="Y181" s="71"/>
      <c r="Z181" s="46"/>
      <c r="AA181" s="46"/>
      <c r="AB181" s="46"/>
      <c r="AC181" s="44"/>
      <c r="AD181" s="46"/>
      <c r="AE181" s="46"/>
      <c r="AF181" s="46"/>
      <c r="AG181" s="44"/>
      <c r="AH181" s="50"/>
      <c r="AI181" s="50"/>
      <c r="AJ181" s="69"/>
      <c r="AK181" s="14"/>
      <c r="AL181" s="14"/>
      <c r="AM181" s="14"/>
    </row>
    <row r="182" spans="1:39" ht="22.9" customHeight="1" x14ac:dyDescent="0.25">
      <c r="A182" s="70" t="s">
        <v>2414</v>
      </c>
      <c r="B182" s="45" t="s">
        <v>196</v>
      </c>
      <c r="C182" s="182">
        <v>1962</v>
      </c>
      <c r="D182" s="182" t="s">
        <v>224</v>
      </c>
      <c r="E182" s="182" t="s">
        <v>20</v>
      </c>
      <c r="F182" s="182">
        <v>2</v>
      </c>
      <c r="G182" s="182">
        <v>2</v>
      </c>
      <c r="H182" s="48">
        <v>1595.36</v>
      </c>
      <c r="I182" s="48">
        <v>0</v>
      </c>
      <c r="J182" s="48">
        <v>1398.2</v>
      </c>
      <c r="K182" s="48">
        <f t="shared" si="32"/>
        <v>6483068.7300000004</v>
      </c>
      <c r="L182" s="48">
        <v>0</v>
      </c>
      <c r="M182" s="48">
        <v>0</v>
      </c>
      <c r="N182" s="48">
        <v>0</v>
      </c>
      <c r="O182" s="48">
        <f>'[1]Прод. прилож'!$C$75</f>
        <v>6483068.7300000004</v>
      </c>
      <c r="P182" s="50">
        <f t="shared" si="33"/>
        <v>4063.7026940627825</v>
      </c>
      <c r="Q182" s="47">
        <v>9673</v>
      </c>
      <c r="R182" s="70" t="s">
        <v>94</v>
      </c>
      <c r="S182" s="90"/>
      <c r="T182" s="45"/>
      <c r="U182" s="72"/>
      <c r="V182" s="72"/>
      <c r="W182" s="72"/>
      <c r="X182" s="71"/>
      <c r="Y182" s="71"/>
      <c r="Z182" s="46"/>
      <c r="AA182" s="46"/>
      <c r="AB182" s="46"/>
      <c r="AC182" s="44"/>
      <c r="AD182" s="46"/>
      <c r="AE182" s="46"/>
      <c r="AF182" s="46"/>
      <c r="AG182" s="44"/>
      <c r="AH182" s="50"/>
      <c r="AI182" s="50"/>
      <c r="AJ182" s="69"/>
      <c r="AK182" s="14"/>
      <c r="AL182" s="14"/>
      <c r="AM182" s="14"/>
    </row>
    <row r="183" spans="1:39" ht="22.9" customHeight="1" x14ac:dyDescent="0.25">
      <c r="A183" s="70" t="s">
        <v>2415</v>
      </c>
      <c r="B183" s="45" t="s">
        <v>197</v>
      </c>
      <c r="C183" s="182">
        <v>1963</v>
      </c>
      <c r="D183" s="182" t="s">
        <v>224</v>
      </c>
      <c r="E183" s="182" t="s">
        <v>20</v>
      </c>
      <c r="F183" s="182">
        <v>2</v>
      </c>
      <c r="G183" s="182">
        <v>2</v>
      </c>
      <c r="H183" s="48">
        <v>618.5</v>
      </c>
      <c r="I183" s="48">
        <v>0</v>
      </c>
      <c r="J183" s="48">
        <v>502</v>
      </c>
      <c r="K183" s="48">
        <f t="shared" si="32"/>
        <v>8757812.8800000008</v>
      </c>
      <c r="L183" s="48">
        <v>0</v>
      </c>
      <c r="M183" s="48">
        <v>0</v>
      </c>
      <c r="N183" s="48">
        <v>0</v>
      </c>
      <c r="O183" s="48">
        <f>'[1]Прод. прилож'!$C$76</f>
        <v>8757812.8800000008</v>
      </c>
      <c r="P183" s="50">
        <f t="shared" si="33"/>
        <v>14159.762134195636</v>
      </c>
      <c r="Q183" s="47">
        <v>9673</v>
      </c>
      <c r="R183" s="70" t="s">
        <v>94</v>
      </c>
      <c r="S183" s="90"/>
      <c r="T183" s="45"/>
      <c r="U183" s="72"/>
      <c r="V183" s="72"/>
      <c r="W183" s="72"/>
      <c r="X183" s="71"/>
      <c r="Y183" s="71"/>
      <c r="Z183" s="46"/>
      <c r="AA183" s="46"/>
      <c r="AB183" s="46"/>
      <c r="AC183" s="44"/>
      <c r="AD183" s="46"/>
      <c r="AE183" s="46"/>
      <c r="AF183" s="46"/>
      <c r="AG183" s="44"/>
      <c r="AH183" s="50"/>
      <c r="AI183" s="50"/>
      <c r="AJ183" s="69"/>
      <c r="AK183" s="14"/>
      <c r="AL183" s="14"/>
      <c r="AM183" s="14"/>
    </row>
    <row r="184" spans="1:39" ht="22.9" customHeight="1" x14ac:dyDescent="0.25">
      <c r="A184" s="70" t="s">
        <v>2416</v>
      </c>
      <c r="B184" s="45" t="s">
        <v>198</v>
      </c>
      <c r="C184" s="182">
        <v>1967</v>
      </c>
      <c r="D184" s="182" t="s">
        <v>224</v>
      </c>
      <c r="E184" s="182" t="s">
        <v>20</v>
      </c>
      <c r="F184" s="182">
        <v>5</v>
      </c>
      <c r="G184" s="182">
        <v>3</v>
      </c>
      <c r="H184" s="48">
        <v>4881</v>
      </c>
      <c r="I184" s="48">
        <v>0</v>
      </c>
      <c r="J184" s="48">
        <v>4881</v>
      </c>
      <c r="K184" s="48">
        <f t="shared" si="32"/>
        <v>31909025</v>
      </c>
      <c r="L184" s="48">
        <v>0</v>
      </c>
      <c r="M184" s="48">
        <v>0</v>
      </c>
      <c r="N184" s="48">
        <v>0</v>
      </c>
      <c r="O184" s="48">
        <f>'[1]Прод. прилож'!$C$608</f>
        <v>31909025</v>
      </c>
      <c r="P184" s="50">
        <f t="shared" si="33"/>
        <v>6537.3950010243807</v>
      </c>
      <c r="Q184" s="47">
        <v>9673</v>
      </c>
      <c r="R184" s="70" t="s">
        <v>95</v>
      </c>
      <c r="S184" s="90"/>
      <c r="T184" s="45"/>
      <c r="U184" s="72"/>
      <c r="V184" s="72"/>
      <c r="W184" s="72"/>
      <c r="X184" s="71"/>
      <c r="Y184" s="71"/>
      <c r="Z184" s="46"/>
      <c r="AA184" s="46"/>
      <c r="AB184" s="46"/>
      <c r="AC184" s="44"/>
      <c r="AD184" s="46"/>
      <c r="AE184" s="46"/>
      <c r="AF184" s="46"/>
      <c r="AG184" s="44"/>
      <c r="AH184" s="50"/>
      <c r="AI184" s="50"/>
      <c r="AJ184" s="69"/>
      <c r="AK184" s="14"/>
      <c r="AL184" s="14"/>
      <c r="AM184" s="14"/>
    </row>
    <row r="185" spans="1:39" ht="22.9" customHeight="1" x14ac:dyDescent="0.25">
      <c r="A185" s="70" t="s">
        <v>2417</v>
      </c>
      <c r="B185" s="45" t="s">
        <v>199</v>
      </c>
      <c r="C185" s="182">
        <v>1969</v>
      </c>
      <c r="D185" s="182" t="s">
        <v>224</v>
      </c>
      <c r="E185" s="182" t="s">
        <v>20</v>
      </c>
      <c r="F185" s="182">
        <v>2</v>
      </c>
      <c r="G185" s="182">
        <v>2</v>
      </c>
      <c r="H185" s="48">
        <v>428.2</v>
      </c>
      <c r="I185" s="48">
        <v>0</v>
      </c>
      <c r="J185" s="48">
        <v>428.2</v>
      </c>
      <c r="K185" s="48">
        <f t="shared" si="32"/>
        <v>22890175.25</v>
      </c>
      <c r="L185" s="48">
        <v>0</v>
      </c>
      <c r="M185" s="48">
        <v>0</v>
      </c>
      <c r="N185" s="48">
        <v>0</v>
      </c>
      <c r="O185" s="48">
        <f>'[1]Прод. прилож'!$C$1074</f>
        <v>22890175.25</v>
      </c>
      <c r="P185" s="50">
        <f t="shared" si="33"/>
        <v>53456.738089677725</v>
      </c>
      <c r="Q185" s="47">
        <v>9673</v>
      </c>
      <c r="R185" s="70" t="s">
        <v>96</v>
      </c>
      <c r="S185" s="90"/>
      <c r="T185" s="45"/>
      <c r="U185" s="72"/>
      <c r="V185" s="72"/>
      <c r="W185" s="72"/>
      <c r="X185" s="71"/>
      <c r="Y185" s="71"/>
      <c r="Z185" s="46"/>
      <c r="AA185" s="46"/>
      <c r="AB185" s="46"/>
      <c r="AC185" s="44"/>
      <c r="AD185" s="46"/>
      <c r="AE185" s="46"/>
      <c r="AF185" s="46"/>
      <c r="AG185" s="44"/>
      <c r="AH185" s="50"/>
      <c r="AI185" s="50"/>
      <c r="AJ185" s="69"/>
      <c r="AK185" s="14"/>
      <c r="AL185" s="14"/>
      <c r="AM185" s="14"/>
    </row>
    <row r="186" spans="1:39" ht="22.9" customHeight="1" x14ac:dyDescent="0.25">
      <c r="A186" s="70" t="s">
        <v>2418</v>
      </c>
      <c r="B186" s="45" t="s">
        <v>200</v>
      </c>
      <c r="C186" s="182">
        <v>1965</v>
      </c>
      <c r="D186" s="182" t="s">
        <v>224</v>
      </c>
      <c r="E186" s="182" t="s">
        <v>20</v>
      </c>
      <c r="F186" s="182">
        <v>3</v>
      </c>
      <c r="G186" s="182">
        <v>3</v>
      </c>
      <c r="H186" s="48">
        <v>726.9</v>
      </c>
      <c r="I186" s="48">
        <v>0</v>
      </c>
      <c r="J186" s="48">
        <v>726.9</v>
      </c>
      <c r="K186" s="48">
        <f t="shared" si="32"/>
        <v>5679684.3999999994</v>
      </c>
      <c r="L186" s="48">
        <v>0</v>
      </c>
      <c r="M186" s="48">
        <v>0</v>
      </c>
      <c r="N186" s="48">
        <v>0</v>
      </c>
      <c r="O186" s="48">
        <f>'[1]Прод. прилож'!$C$609</f>
        <v>5679684.3999999994</v>
      </c>
      <c r="P186" s="50">
        <f t="shared" si="33"/>
        <v>7813.5705048837526</v>
      </c>
      <c r="Q186" s="47">
        <v>9673</v>
      </c>
      <c r="R186" s="70" t="s">
        <v>95</v>
      </c>
      <c r="S186" s="90"/>
      <c r="T186" s="45"/>
      <c r="U186" s="72"/>
      <c r="V186" s="72"/>
      <c r="W186" s="72"/>
      <c r="X186" s="71"/>
      <c r="Y186" s="71"/>
      <c r="Z186" s="46"/>
      <c r="AA186" s="46"/>
      <c r="AB186" s="46"/>
      <c r="AC186" s="44"/>
      <c r="AD186" s="46"/>
      <c r="AE186" s="46"/>
      <c r="AF186" s="46"/>
      <c r="AG186" s="44"/>
      <c r="AH186" s="50"/>
      <c r="AI186" s="50"/>
      <c r="AJ186" s="69"/>
      <c r="AK186" s="14"/>
      <c r="AL186" s="14"/>
      <c r="AM186" s="14"/>
    </row>
    <row r="187" spans="1:39" ht="22.9" customHeight="1" x14ac:dyDescent="0.25">
      <c r="A187" s="70" t="s">
        <v>2419</v>
      </c>
      <c r="B187" s="45" t="s">
        <v>201</v>
      </c>
      <c r="C187" s="93">
        <v>1968</v>
      </c>
      <c r="D187" s="182" t="s">
        <v>224</v>
      </c>
      <c r="E187" s="182" t="s">
        <v>20</v>
      </c>
      <c r="F187" s="182">
        <v>4</v>
      </c>
      <c r="G187" s="182">
        <v>4</v>
      </c>
      <c r="H187" s="48">
        <v>2771.75</v>
      </c>
      <c r="I187" s="48">
        <v>0</v>
      </c>
      <c r="J187" s="48">
        <v>2771.75</v>
      </c>
      <c r="K187" s="48">
        <f t="shared" si="32"/>
        <v>4126100</v>
      </c>
      <c r="L187" s="48">
        <v>0</v>
      </c>
      <c r="M187" s="48">
        <v>0</v>
      </c>
      <c r="N187" s="48">
        <v>0</v>
      </c>
      <c r="O187" s="48">
        <f>'[1]Прод. прилож'!$C$610</f>
        <v>4126100</v>
      </c>
      <c r="P187" s="50">
        <f t="shared" si="33"/>
        <v>1488.626319112474</v>
      </c>
      <c r="Q187" s="47">
        <v>9673</v>
      </c>
      <c r="R187" s="70" t="s">
        <v>95</v>
      </c>
      <c r="S187" s="90"/>
      <c r="T187" s="45"/>
      <c r="U187" s="72"/>
      <c r="V187" s="72"/>
      <c r="W187" s="72"/>
      <c r="X187" s="71"/>
      <c r="Y187" s="71"/>
      <c r="Z187" s="46"/>
      <c r="AA187" s="46"/>
      <c r="AB187" s="46"/>
      <c r="AC187" s="44"/>
      <c r="AD187" s="46"/>
      <c r="AE187" s="46"/>
      <c r="AF187" s="46"/>
      <c r="AG187" s="44"/>
      <c r="AH187" s="50"/>
      <c r="AI187" s="50"/>
      <c r="AJ187" s="69"/>
      <c r="AK187" s="14"/>
      <c r="AL187" s="14"/>
      <c r="AM187" s="14"/>
    </row>
    <row r="188" spans="1:39" ht="22.9" customHeight="1" x14ac:dyDescent="0.25">
      <c r="A188" s="70" t="s">
        <v>2420</v>
      </c>
      <c r="B188" s="45" t="s">
        <v>202</v>
      </c>
      <c r="C188" s="182">
        <v>1979</v>
      </c>
      <c r="D188" s="182" t="s">
        <v>224</v>
      </c>
      <c r="E188" s="182" t="s">
        <v>22</v>
      </c>
      <c r="F188" s="182">
        <v>9</v>
      </c>
      <c r="G188" s="182">
        <v>1</v>
      </c>
      <c r="H188" s="48">
        <v>4118.3999999999996</v>
      </c>
      <c r="I188" s="48">
        <v>0</v>
      </c>
      <c r="J188" s="48">
        <v>3059.04</v>
      </c>
      <c r="K188" s="48">
        <f t="shared" si="32"/>
        <v>30962608.470000003</v>
      </c>
      <c r="L188" s="48">
        <v>0</v>
      </c>
      <c r="M188" s="48">
        <v>0</v>
      </c>
      <c r="N188" s="48">
        <v>0</v>
      </c>
      <c r="O188" s="48">
        <f>'[1]Прод. прилож'!$C$77</f>
        <v>30962608.470000003</v>
      </c>
      <c r="P188" s="50">
        <f t="shared" si="33"/>
        <v>7518.1158872377637</v>
      </c>
      <c r="Q188" s="47">
        <v>9673</v>
      </c>
      <c r="R188" s="70" t="s">
        <v>94</v>
      </c>
      <c r="S188" s="90"/>
      <c r="T188" s="45"/>
      <c r="U188" s="72"/>
      <c r="V188" s="72"/>
      <c r="W188" s="72"/>
      <c r="X188" s="71"/>
      <c r="Y188" s="71"/>
      <c r="Z188" s="46"/>
      <c r="AA188" s="46"/>
      <c r="AB188" s="46"/>
      <c r="AC188" s="44"/>
      <c r="AD188" s="46"/>
      <c r="AE188" s="46"/>
      <c r="AF188" s="46"/>
      <c r="AG188" s="44"/>
      <c r="AH188" s="50"/>
      <c r="AI188" s="50"/>
      <c r="AJ188" s="69"/>
      <c r="AK188" s="14"/>
      <c r="AL188" s="14"/>
      <c r="AM188" s="14"/>
    </row>
    <row r="189" spans="1:39" ht="22.9" customHeight="1" x14ac:dyDescent="0.25">
      <c r="A189" s="70" t="s">
        <v>2421</v>
      </c>
      <c r="B189" s="45" t="s">
        <v>203</v>
      </c>
      <c r="C189" s="182">
        <v>1967</v>
      </c>
      <c r="D189" s="182" t="s">
        <v>224</v>
      </c>
      <c r="E189" s="182" t="s">
        <v>20</v>
      </c>
      <c r="F189" s="182">
        <v>2</v>
      </c>
      <c r="G189" s="182">
        <v>1</v>
      </c>
      <c r="H189" s="48">
        <v>577.70000000000005</v>
      </c>
      <c r="I189" s="48">
        <v>0</v>
      </c>
      <c r="J189" s="48">
        <v>577.70000000000005</v>
      </c>
      <c r="K189" s="48">
        <f t="shared" si="32"/>
        <v>9011600.1999999993</v>
      </c>
      <c r="L189" s="48">
        <v>0</v>
      </c>
      <c r="M189" s="48">
        <v>0</v>
      </c>
      <c r="N189" s="48">
        <v>0</v>
      </c>
      <c r="O189" s="48">
        <f>'[1]Прод. прилож'!$C$611</f>
        <v>9011600.1999999993</v>
      </c>
      <c r="P189" s="50">
        <f t="shared" si="33"/>
        <v>15599.10022503029</v>
      </c>
      <c r="Q189" s="47">
        <v>9673</v>
      </c>
      <c r="R189" s="70" t="s">
        <v>95</v>
      </c>
      <c r="S189" s="90"/>
      <c r="T189" s="45"/>
      <c r="U189" s="72"/>
      <c r="V189" s="72"/>
      <c r="W189" s="72"/>
      <c r="X189" s="71"/>
      <c r="Y189" s="71"/>
      <c r="Z189" s="46"/>
      <c r="AA189" s="46"/>
      <c r="AB189" s="46"/>
      <c r="AC189" s="44"/>
      <c r="AD189" s="46"/>
      <c r="AE189" s="46"/>
      <c r="AF189" s="46"/>
      <c r="AG189" s="44"/>
      <c r="AH189" s="50"/>
      <c r="AI189" s="50"/>
      <c r="AJ189" s="69"/>
      <c r="AK189" s="14"/>
      <c r="AL189" s="14"/>
      <c r="AM189" s="14"/>
    </row>
    <row r="190" spans="1:39" ht="34.9" customHeight="1" x14ac:dyDescent="0.25">
      <c r="A190" s="214" t="s">
        <v>2194</v>
      </c>
      <c r="B190" s="214"/>
      <c r="C190" s="214"/>
      <c r="D190" s="214"/>
      <c r="E190" s="214"/>
      <c r="F190" s="214"/>
      <c r="G190" s="214"/>
      <c r="H190" s="214"/>
      <c r="I190" s="214"/>
      <c r="J190" s="214"/>
      <c r="K190" s="214"/>
      <c r="L190" s="214"/>
      <c r="M190" s="214"/>
      <c r="N190" s="214"/>
      <c r="O190" s="214"/>
      <c r="P190" s="214"/>
      <c r="Q190" s="214"/>
      <c r="R190" s="214"/>
    </row>
    <row r="191" spans="1:39" ht="34.9" customHeight="1" x14ac:dyDescent="0.25">
      <c r="A191" s="215" t="s">
        <v>78</v>
      </c>
      <c r="B191" s="215"/>
      <c r="C191" s="38" t="s">
        <v>21</v>
      </c>
      <c r="D191" s="38" t="s">
        <v>21</v>
      </c>
      <c r="E191" s="38" t="s">
        <v>21</v>
      </c>
      <c r="F191" s="33" t="s">
        <v>21</v>
      </c>
      <c r="G191" s="33" t="s">
        <v>21</v>
      </c>
      <c r="H191" s="97">
        <f t="shared" ref="H191:N191" si="34">SUM(H192:H198)</f>
        <v>3959.1</v>
      </c>
      <c r="I191" s="97">
        <f t="shared" si="34"/>
        <v>490.43</v>
      </c>
      <c r="J191" s="97">
        <f t="shared" si="34"/>
        <v>3814.63</v>
      </c>
      <c r="K191" s="97">
        <f t="shared" si="34"/>
        <v>24007384.579999998</v>
      </c>
      <c r="L191" s="97">
        <f t="shared" si="34"/>
        <v>0</v>
      </c>
      <c r="M191" s="97">
        <f t="shared" si="34"/>
        <v>0</v>
      </c>
      <c r="N191" s="97">
        <f t="shared" si="34"/>
        <v>0</v>
      </c>
      <c r="O191" s="97">
        <f>SUM(O192:O198)</f>
        <v>24007384.579999998</v>
      </c>
      <c r="P191" s="34">
        <f t="shared" ref="P191:P198" si="35">K191/H191</f>
        <v>6063.849001035589</v>
      </c>
      <c r="Q191" s="98" t="s">
        <v>21</v>
      </c>
      <c r="R191" s="99" t="s">
        <v>21</v>
      </c>
    </row>
    <row r="192" spans="1:39" s="112" customFormat="1" ht="34.9" customHeight="1" x14ac:dyDescent="0.25">
      <c r="A192" s="135" t="s">
        <v>2422</v>
      </c>
      <c r="B192" s="45" t="s">
        <v>1909</v>
      </c>
      <c r="C192" s="182">
        <v>1981</v>
      </c>
      <c r="D192" s="72" t="s">
        <v>224</v>
      </c>
      <c r="E192" s="72" t="s">
        <v>22</v>
      </c>
      <c r="F192" s="71">
        <v>2</v>
      </c>
      <c r="G192" s="71">
        <v>2</v>
      </c>
      <c r="H192" s="50">
        <v>562.1</v>
      </c>
      <c r="I192" s="50">
        <v>490.43</v>
      </c>
      <c r="J192" s="50">
        <v>490.43</v>
      </c>
      <c r="K192" s="44">
        <f>SUM(L192:O192)</f>
        <v>2468129.58</v>
      </c>
      <c r="L192" s="37">
        <v>0</v>
      </c>
      <c r="M192" s="37">
        <v>0</v>
      </c>
      <c r="N192" s="37">
        <v>0</v>
      </c>
      <c r="O192" s="44">
        <f>'[1]Прод. прилож'!$C$79</f>
        <v>2468129.58</v>
      </c>
      <c r="P192" s="50">
        <f>K192/[4]Прилож!H134</f>
        <v>4390.908343711083</v>
      </c>
      <c r="Q192" s="50">
        <v>9673</v>
      </c>
      <c r="R192" s="56" t="s">
        <v>94</v>
      </c>
      <c r="S192" s="134"/>
      <c r="T192" s="111"/>
      <c r="U192" s="111"/>
    </row>
    <row r="193" spans="1:18" ht="25.15" customHeight="1" x14ac:dyDescent="0.25">
      <c r="A193" s="135" t="s">
        <v>2423</v>
      </c>
      <c r="B193" s="45" t="s">
        <v>204</v>
      </c>
      <c r="C193" s="182">
        <v>1966</v>
      </c>
      <c r="D193" s="182" t="s">
        <v>224</v>
      </c>
      <c r="E193" s="182" t="s">
        <v>20</v>
      </c>
      <c r="F193" s="182">
        <v>2</v>
      </c>
      <c r="G193" s="182">
        <v>2</v>
      </c>
      <c r="H193" s="48">
        <v>436</v>
      </c>
      <c r="I193" s="48">
        <v>0</v>
      </c>
      <c r="J193" s="48">
        <v>364.4</v>
      </c>
      <c r="K193" s="48">
        <f t="shared" ref="K193:K198" si="36">SUM(L193:O193)</f>
        <v>1811300</v>
      </c>
      <c r="L193" s="48">
        <v>0</v>
      </c>
      <c r="M193" s="48">
        <v>0</v>
      </c>
      <c r="N193" s="48">
        <v>0</v>
      </c>
      <c r="O193" s="48">
        <f>'[1]Прод. прилож'!$C$613</f>
        <v>1811300</v>
      </c>
      <c r="P193" s="50">
        <f t="shared" si="35"/>
        <v>4154.3577981651379</v>
      </c>
      <c r="Q193" s="47">
        <v>9673</v>
      </c>
      <c r="R193" s="70" t="s">
        <v>95</v>
      </c>
    </row>
    <row r="194" spans="1:18" ht="25.15" customHeight="1" x14ac:dyDescent="0.25">
      <c r="A194" s="135" t="s">
        <v>2424</v>
      </c>
      <c r="B194" s="45" t="s">
        <v>205</v>
      </c>
      <c r="C194" s="182">
        <v>1967</v>
      </c>
      <c r="D194" s="182" t="s">
        <v>224</v>
      </c>
      <c r="E194" s="182" t="s">
        <v>20</v>
      </c>
      <c r="F194" s="182">
        <v>2</v>
      </c>
      <c r="G194" s="182">
        <v>2</v>
      </c>
      <c r="H194" s="48">
        <v>712</v>
      </c>
      <c r="I194" s="48">
        <v>0</v>
      </c>
      <c r="J194" s="48">
        <v>712</v>
      </c>
      <c r="K194" s="48">
        <f t="shared" si="36"/>
        <v>12109060</v>
      </c>
      <c r="L194" s="48">
        <v>0</v>
      </c>
      <c r="M194" s="48">
        <v>0</v>
      </c>
      <c r="N194" s="48">
        <v>0</v>
      </c>
      <c r="O194" s="48">
        <f>'[1]Прод. прилож'!$C$1076</f>
        <v>12109060</v>
      </c>
      <c r="P194" s="50">
        <f t="shared" si="35"/>
        <v>17007.106741573032</v>
      </c>
      <c r="Q194" s="47">
        <v>9673</v>
      </c>
      <c r="R194" s="70" t="s">
        <v>96</v>
      </c>
    </row>
    <row r="195" spans="1:18" ht="25.15" customHeight="1" x14ac:dyDescent="0.25">
      <c r="A195" s="135" t="s">
        <v>2425</v>
      </c>
      <c r="B195" s="45" t="s">
        <v>206</v>
      </c>
      <c r="C195" s="182">
        <v>1967</v>
      </c>
      <c r="D195" s="182" t="s">
        <v>224</v>
      </c>
      <c r="E195" s="182" t="s">
        <v>20</v>
      </c>
      <c r="F195" s="182">
        <v>2</v>
      </c>
      <c r="G195" s="182">
        <v>2</v>
      </c>
      <c r="H195" s="48">
        <v>710.4</v>
      </c>
      <c r="I195" s="48">
        <v>0</v>
      </c>
      <c r="J195" s="48">
        <v>710.4</v>
      </c>
      <c r="K195" s="48">
        <f t="shared" si="36"/>
        <v>2894600</v>
      </c>
      <c r="L195" s="48">
        <v>0</v>
      </c>
      <c r="M195" s="48">
        <v>0</v>
      </c>
      <c r="N195" s="48">
        <v>0</v>
      </c>
      <c r="O195" s="48">
        <f>'[1]Прод. прилож'!$C$1077</f>
        <v>2894600</v>
      </c>
      <c r="P195" s="50">
        <f t="shared" si="35"/>
        <v>4074.6058558558561</v>
      </c>
      <c r="Q195" s="47">
        <v>9673</v>
      </c>
      <c r="R195" s="70" t="s">
        <v>96</v>
      </c>
    </row>
    <row r="196" spans="1:18" ht="25.15" customHeight="1" x14ac:dyDescent="0.25">
      <c r="A196" s="135" t="s">
        <v>2426</v>
      </c>
      <c r="B196" s="45" t="s">
        <v>207</v>
      </c>
      <c r="C196" s="182">
        <v>1965</v>
      </c>
      <c r="D196" s="182" t="s">
        <v>224</v>
      </c>
      <c r="E196" s="182" t="s">
        <v>20</v>
      </c>
      <c r="F196" s="182">
        <v>2</v>
      </c>
      <c r="G196" s="182">
        <v>2</v>
      </c>
      <c r="H196" s="48">
        <v>721.6</v>
      </c>
      <c r="I196" s="48">
        <v>0</v>
      </c>
      <c r="J196" s="48">
        <v>720.4</v>
      </c>
      <c r="K196" s="48">
        <f t="shared" si="36"/>
        <v>60000</v>
      </c>
      <c r="L196" s="48">
        <v>0</v>
      </c>
      <c r="M196" s="48">
        <v>0</v>
      </c>
      <c r="N196" s="48">
        <v>0</v>
      </c>
      <c r="O196" s="48">
        <f>'[1]Прод. прилож'!$C$614</f>
        <v>60000</v>
      </c>
      <c r="P196" s="50">
        <f t="shared" si="35"/>
        <v>83.148558758314849</v>
      </c>
      <c r="Q196" s="47">
        <v>9673</v>
      </c>
      <c r="R196" s="70" t="s">
        <v>95</v>
      </c>
    </row>
    <row r="197" spans="1:18" ht="25.15" customHeight="1" x14ac:dyDescent="0.25">
      <c r="A197" s="135" t="s">
        <v>2427</v>
      </c>
      <c r="B197" s="45" t="s">
        <v>208</v>
      </c>
      <c r="C197" s="182">
        <v>1963</v>
      </c>
      <c r="D197" s="182" t="s">
        <v>224</v>
      </c>
      <c r="E197" s="182" t="s">
        <v>20</v>
      </c>
      <c r="F197" s="182">
        <v>2</v>
      </c>
      <c r="G197" s="182">
        <v>2</v>
      </c>
      <c r="H197" s="48">
        <v>427</v>
      </c>
      <c r="I197" s="48">
        <v>0</v>
      </c>
      <c r="J197" s="48">
        <v>427</v>
      </c>
      <c r="K197" s="48">
        <f t="shared" si="36"/>
        <v>1775975</v>
      </c>
      <c r="L197" s="48">
        <v>0</v>
      </c>
      <c r="M197" s="48">
        <v>0</v>
      </c>
      <c r="N197" s="48">
        <v>0</v>
      </c>
      <c r="O197" s="48">
        <f>'[1]Прод. прилож'!$C$615</f>
        <v>1775975</v>
      </c>
      <c r="P197" s="50">
        <f t="shared" si="35"/>
        <v>4159.1920374707261</v>
      </c>
      <c r="Q197" s="47">
        <v>9673</v>
      </c>
      <c r="R197" s="70" t="s">
        <v>95</v>
      </c>
    </row>
    <row r="198" spans="1:18" ht="25.15" customHeight="1" x14ac:dyDescent="0.25">
      <c r="A198" s="135" t="s">
        <v>2428</v>
      </c>
      <c r="B198" s="45" t="s">
        <v>209</v>
      </c>
      <c r="C198" s="182">
        <v>1966</v>
      </c>
      <c r="D198" s="182" t="s">
        <v>224</v>
      </c>
      <c r="E198" s="182" t="s">
        <v>210</v>
      </c>
      <c r="F198" s="182">
        <v>2</v>
      </c>
      <c r="G198" s="182">
        <v>2</v>
      </c>
      <c r="H198" s="48">
        <v>390</v>
      </c>
      <c r="I198" s="48">
        <v>0</v>
      </c>
      <c r="J198" s="48">
        <v>390</v>
      </c>
      <c r="K198" s="48">
        <f t="shared" si="36"/>
        <v>2888319.9999999995</v>
      </c>
      <c r="L198" s="48">
        <v>0</v>
      </c>
      <c r="M198" s="48">
        <v>0</v>
      </c>
      <c r="N198" s="48">
        <v>0</v>
      </c>
      <c r="O198" s="48">
        <f>'[1]Прод. прилож'!$C$1078</f>
        <v>2888319.9999999995</v>
      </c>
      <c r="P198" s="50">
        <f t="shared" si="35"/>
        <v>7405.9487179487169</v>
      </c>
      <c r="Q198" s="47">
        <v>9673</v>
      </c>
      <c r="R198" s="70" t="s">
        <v>96</v>
      </c>
    </row>
    <row r="199" spans="1:18" ht="34.9" customHeight="1" x14ac:dyDescent="0.25">
      <c r="A199" s="214" t="s">
        <v>2195</v>
      </c>
      <c r="B199" s="214"/>
      <c r="C199" s="214"/>
      <c r="D199" s="214"/>
      <c r="E199" s="214"/>
      <c r="F199" s="214"/>
      <c r="G199" s="214"/>
      <c r="H199" s="214"/>
      <c r="I199" s="214"/>
      <c r="J199" s="214"/>
      <c r="K199" s="214"/>
      <c r="L199" s="214"/>
      <c r="M199" s="214"/>
      <c r="N199" s="214"/>
      <c r="O199" s="214"/>
      <c r="P199" s="214"/>
      <c r="Q199" s="214"/>
      <c r="R199" s="214"/>
    </row>
    <row r="200" spans="1:18" ht="34.9" customHeight="1" x14ac:dyDescent="0.25">
      <c r="A200" s="215" t="s">
        <v>4</v>
      </c>
      <c r="B200" s="215"/>
      <c r="C200" s="159" t="s">
        <v>21</v>
      </c>
      <c r="D200" s="159" t="s">
        <v>21</v>
      </c>
      <c r="E200" s="159" t="s">
        <v>21</v>
      </c>
      <c r="F200" s="96" t="s">
        <v>21</v>
      </c>
      <c r="G200" s="96" t="s">
        <v>21</v>
      </c>
      <c r="H200" s="97">
        <f t="shared" ref="H200:O200" si="37">SUM(H201:H211)</f>
        <v>6002.2</v>
      </c>
      <c r="I200" s="97">
        <f t="shared" si="37"/>
        <v>62.34</v>
      </c>
      <c r="J200" s="97">
        <f t="shared" si="37"/>
        <v>4594.26</v>
      </c>
      <c r="K200" s="97">
        <f t="shared" si="37"/>
        <v>42986327.899999999</v>
      </c>
      <c r="L200" s="97">
        <f t="shared" si="37"/>
        <v>0</v>
      </c>
      <c r="M200" s="97">
        <f t="shared" si="37"/>
        <v>0</v>
      </c>
      <c r="N200" s="97">
        <f t="shared" si="37"/>
        <v>0</v>
      </c>
      <c r="O200" s="97">
        <f t="shared" si="37"/>
        <v>42986327.899999999</v>
      </c>
      <c r="P200" s="34">
        <f t="shared" ref="P200:P211" si="38">K200/H200</f>
        <v>7161.7620039318917</v>
      </c>
      <c r="Q200" s="98" t="s">
        <v>21</v>
      </c>
      <c r="R200" s="99" t="s">
        <v>21</v>
      </c>
    </row>
    <row r="201" spans="1:18" ht="25.15" customHeight="1" x14ac:dyDescent="0.25">
      <c r="A201" s="220" t="s">
        <v>2429</v>
      </c>
      <c r="B201" s="210" t="s">
        <v>211</v>
      </c>
      <c r="C201" s="212">
        <v>1964</v>
      </c>
      <c r="D201" s="212" t="s">
        <v>224</v>
      </c>
      <c r="E201" s="212" t="s">
        <v>20</v>
      </c>
      <c r="F201" s="212">
        <v>2</v>
      </c>
      <c r="G201" s="212">
        <v>2</v>
      </c>
      <c r="H201" s="263">
        <v>894</v>
      </c>
      <c r="I201" s="222">
        <v>0</v>
      </c>
      <c r="J201" s="222">
        <v>393</v>
      </c>
      <c r="K201" s="48">
        <f t="shared" ref="K201:K211" si="39">SUM(L201:O201)</f>
        <v>300000</v>
      </c>
      <c r="L201" s="48">
        <v>0</v>
      </c>
      <c r="M201" s="48">
        <v>0</v>
      </c>
      <c r="N201" s="48">
        <v>0</v>
      </c>
      <c r="O201" s="48">
        <f>'[1]Прод. прилож'!$C$81</f>
        <v>300000</v>
      </c>
      <c r="P201" s="50">
        <f t="shared" si="38"/>
        <v>335.57046979865771</v>
      </c>
      <c r="Q201" s="47">
        <v>9673</v>
      </c>
      <c r="R201" s="70" t="s">
        <v>94</v>
      </c>
    </row>
    <row r="202" spans="1:18" ht="25.15" customHeight="1" x14ac:dyDescent="0.25">
      <c r="A202" s="221"/>
      <c r="B202" s="211"/>
      <c r="C202" s="213"/>
      <c r="D202" s="213"/>
      <c r="E202" s="213"/>
      <c r="F202" s="213"/>
      <c r="G202" s="213"/>
      <c r="H202" s="264"/>
      <c r="I202" s="223"/>
      <c r="J202" s="223"/>
      <c r="K202" s="48">
        <f>SUM(L202:O202)</f>
        <v>6359936</v>
      </c>
      <c r="L202" s="48">
        <v>0</v>
      </c>
      <c r="M202" s="48">
        <v>0</v>
      </c>
      <c r="N202" s="48">
        <v>0</v>
      </c>
      <c r="O202" s="48">
        <f>'[1]Прод. прилож'!$C$617</f>
        <v>6359936</v>
      </c>
      <c r="P202" s="50">
        <f>K202/H201</f>
        <v>7114.0223713646528</v>
      </c>
      <c r="Q202" s="47">
        <v>9673</v>
      </c>
      <c r="R202" s="70" t="s">
        <v>95</v>
      </c>
    </row>
    <row r="203" spans="1:18" ht="25.15" customHeight="1" x14ac:dyDescent="0.25">
      <c r="A203" s="171" t="s">
        <v>2430</v>
      </c>
      <c r="B203" s="45" t="s">
        <v>1773</v>
      </c>
      <c r="C203" s="182">
        <v>1979</v>
      </c>
      <c r="D203" s="182" t="s">
        <v>224</v>
      </c>
      <c r="E203" s="182" t="s">
        <v>20</v>
      </c>
      <c r="F203" s="182">
        <v>2</v>
      </c>
      <c r="G203" s="182">
        <v>2</v>
      </c>
      <c r="H203" s="19">
        <v>694.8</v>
      </c>
      <c r="I203" s="48">
        <v>0</v>
      </c>
      <c r="J203" s="48">
        <v>574.70000000000005</v>
      </c>
      <c r="K203" s="48">
        <f>SUM(L203:O203)</f>
        <v>2285280</v>
      </c>
      <c r="L203" s="48">
        <v>0</v>
      </c>
      <c r="M203" s="48">
        <v>0</v>
      </c>
      <c r="N203" s="48">
        <v>0</v>
      </c>
      <c r="O203" s="48">
        <f>'[1]Прод. прилож'!$C$618</f>
        <v>2285280</v>
      </c>
      <c r="P203" s="50">
        <f>K203/H203</f>
        <v>3289.1191709844561</v>
      </c>
      <c r="Q203" s="47">
        <v>9673</v>
      </c>
      <c r="R203" s="70" t="s">
        <v>95</v>
      </c>
    </row>
    <row r="204" spans="1:18" ht="25.15" customHeight="1" x14ac:dyDescent="0.25">
      <c r="A204" s="191" t="s">
        <v>2431</v>
      </c>
      <c r="B204" s="163" t="s">
        <v>2023</v>
      </c>
      <c r="C204" s="166">
        <v>1979</v>
      </c>
      <c r="D204" s="166" t="s">
        <v>224</v>
      </c>
      <c r="E204" s="166" t="s">
        <v>20</v>
      </c>
      <c r="F204" s="166">
        <v>2</v>
      </c>
      <c r="G204" s="166">
        <v>2</v>
      </c>
      <c r="H204" s="178">
        <v>621.1</v>
      </c>
      <c r="I204" s="170">
        <v>0</v>
      </c>
      <c r="J204" s="170">
        <v>571.9</v>
      </c>
      <c r="K204" s="48">
        <f>SUM(L204:O204)</f>
        <v>2218708.8000000003</v>
      </c>
      <c r="L204" s="48">
        <v>0</v>
      </c>
      <c r="M204" s="48">
        <v>0</v>
      </c>
      <c r="N204" s="48">
        <v>0</v>
      </c>
      <c r="O204" s="48">
        <f>'[1]Прод. прилож'!$C$619</f>
        <v>2218708.8000000003</v>
      </c>
      <c r="P204" s="50">
        <f>K204/H204</f>
        <v>3572.2247625181135</v>
      </c>
      <c r="Q204" s="47">
        <v>9673</v>
      </c>
      <c r="R204" s="70" t="s">
        <v>95</v>
      </c>
    </row>
    <row r="205" spans="1:18" ht="25.15" customHeight="1" x14ac:dyDescent="0.25">
      <c r="A205" s="208" t="s">
        <v>2432</v>
      </c>
      <c r="B205" s="210" t="s">
        <v>212</v>
      </c>
      <c r="C205" s="267">
        <v>1989</v>
      </c>
      <c r="D205" s="212" t="s">
        <v>224</v>
      </c>
      <c r="E205" s="212" t="s">
        <v>20</v>
      </c>
      <c r="F205" s="212">
        <v>2</v>
      </c>
      <c r="G205" s="212">
        <v>1</v>
      </c>
      <c r="H205" s="263">
        <v>613.29999999999995</v>
      </c>
      <c r="I205" s="222">
        <v>0</v>
      </c>
      <c r="J205" s="222">
        <v>496</v>
      </c>
      <c r="K205" s="48">
        <f>SUM(L205:O205)</f>
        <v>2407202.5</v>
      </c>
      <c r="L205" s="48">
        <v>0</v>
      </c>
      <c r="M205" s="48">
        <v>0</v>
      </c>
      <c r="N205" s="48">
        <v>0</v>
      </c>
      <c r="O205" s="48">
        <f>'[1]Прод. прилож'!$C$82</f>
        <v>2407202.5</v>
      </c>
      <c r="P205" s="50">
        <f>K205/H205</f>
        <v>3925.0000000000005</v>
      </c>
      <c r="Q205" s="47">
        <v>9673</v>
      </c>
      <c r="R205" s="70" t="s">
        <v>94</v>
      </c>
    </row>
    <row r="206" spans="1:18" ht="25.15" customHeight="1" x14ac:dyDescent="0.25">
      <c r="A206" s="209"/>
      <c r="B206" s="211"/>
      <c r="C206" s="268"/>
      <c r="D206" s="213"/>
      <c r="E206" s="213"/>
      <c r="F206" s="213"/>
      <c r="G206" s="213"/>
      <c r="H206" s="264"/>
      <c r="I206" s="223"/>
      <c r="J206" s="223"/>
      <c r="K206" s="48">
        <f t="shared" si="39"/>
        <v>14529213.300000001</v>
      </c>
      <c r="L206" s="48">
        <v>0</v>
      </c>
      <c r="M206" s="48">
        <v>0</v>
      </c>
      <c r="N206" s="48">
        <v>0</v>
      </c>
      <c r="O206" s="48">
        <f>'[1]Прод. прилож'!$C$1080</f>
        <v>14529213.300000001</v>
      </c>
      <c r="P206" s="50">
        <f>K206/H205</f>
        <v>23690.222240339153</v>
      </c>
      <c r="Q206" s="47">
        <v>9673</v>
      </c>
      <c r="R206" s="70" t="s">
        <v>96</v>
      </c>
    </row>
    <row r="207" spans="1:18" ht="25.15" customHeight="1" x14ac:dyDescent="0.25">
      <c r="A207" s="70" t="s">
        <v>2433</v>
      </c>
      <c r="B207" s="45" t="s">
        <v>213</v>
      </c>
      <c r="C207" s="182">
        <v>1984</v>
      </c>
      <c r="D207" s="182" t="s">
        <v>224</v>
      </c>
      <c r="E207" s="182" t="s">
        <v>20</v>
      </c>
      <c r="F207" s="182">
        <v>2</v>
      </c>
      <c r="G207" s="182">
        <v>2</v>
      </c>
      <c r="H207" s="19">
        <v>697.5</v>
      </c>
      <c r="I207" s="48">
        <v>0</v>
      </c>
      <c r="J207" s="48">
        <v>561.4</v>
      </c>
      <c r="K207" s="48">
        <f t="shared" si="39"/>
        <v>7053563.2999999998</v>
      </c>
      <c r="L207" s="48">
        <v>0</v>
      </c>
      <c r="M207" s="48">
        <v>0</v>
      </c>
      <c r="N207" s="48">
        <v>0</v>
      </c>
      <c r="O207" s="48">
        <f>'[1]Прод. прилож'!$C$1081</f>
        <v>7053563.2999999998</v>
      </c>
      <c r="P207" s="50">
        <f t="shared" si="38"/>
        <v>10112.635555555555</v>
      </c>
      <c r="Q207" s="47">
        <v>9673</v>
      </c>
      <c r="R207" s="70" t="s">
        <v>96</v>
      </c>
    </row>
    <row r="208" spans="1:18" ht="25.15" customHeight="1" x14ac:dyDescent="0.25">
      <c r="A208" s="70" t="s">
        <v>2434</v>
      </c>
      <c r="B208" s="45" t="s">
        <v>214</v>
      </c>
      <c r="C208" s="93">
        <v>1969</v>
      </c>
      <c r="D208" s="182" t="s">
        <v>224</v>
      </c>
      <c r="E208" s="182" t="s">
        <v>20</v>
      </c>
      <c r="F208" s="182">
        <v>2</v>
      </c>
      <c r="G208" s="182">
        <v>2</v>
      </c>
      <c r="H208" s="19">
        <v>668</v>
      </c>
      <c r="I208" s="48">
        <v>0</v>
      </c>
      <c r="J208" s="48">
        <v>499.5</v>
      </c>
      <c r="K208" s="48">
        <f t="shared" si="39"/>
        <v>2409944</v>
      </c>
      <c r="L208" s="48">
        <v>0</v>
      </c>
      <c r="M208" s="48">
        <v>0</v>
      </c>
      <c r="N208" s="48">
        <v>0</v>
      </c>
      <c r="O208" s="48">
        <f>'[1]Прод. прилож'!$C$84</f>
        <v>2409944</v>
      </c>
      <c r="P208" s="50">
        <f t="shared" si="38"/>
        <v>3607.7005988023952</v>
      </c>
      <c r="Q208" s="47">
        <v>9673</v>
      </c>
      <c r="R208" s="70" t="s">
        <v>94</v>
      </c>
    </row>
    <row r="209" spans="1:21" ht="25.15" customHeight="1" x14ac:dyDescent="0.25">
      <c r="A209" s="70" t="s">
        <v>2435</v>
      </c>
      <c r="B209" s="45" t="s">
        <v>215</v>
      </c>
      <c r="C209" s="93">
        <v>1971</v>
      </c>
      <c r="D209" s="182" t="s">
        <v>224</v>
      </c>
      <c r="E209" s="182" t="s">
        <v>20</v>
      </c>
      <c r="F209" s="182">
        <v>2</v>
      </c>
      <c r="G209" s="182">
        <v>2</v>
      </c>
      <c r="H209" s="19">
        <v>570</v>
      </c>
      <c r="I209" s="48">
        <v>0</v>
      </c>
      <c r="J209" s="48">
        <v>515.6</v>
      </c>
      <c r="K209" s="48">
        <f t="shared" si="39"/>
        <v>2337250</v>
      </c>
      <c r="L209" s="48">
        <v>0</v>
      </c>
      <c r="M209" s="48">
        <v>0</v>
      </c>
      <c r="N209" s="48">
        <v>0</v>
      </c>
      <c r="O209" s="48">
        <f>'[1]Прод. прилож'!$C$620</f>
        <v>2337250</v>
      </c>
      <c r="P209" s="50">
        <f t="shared" si="38"/>
        <v>4100.4385964912281</v>
      </c>
      <c r="Q209" s="47">
        <v>9673</v>
      </c>
      <c r="R209" s="70" t="s">
        <v>95</v>
      </c>
    </row>
    <row r="210" spans="1:21" s="112" customFormat="1" ht="27" customHeight="1" x14ac:dyDescent="0.25">
      <c r="A210" s="70" t="s">
        <v>2436</v>
      </c>
      <c r="B210" s="45" t="s">
        <v>2247</v>
      </c>
      <c r="C210" s="72">
        <v>1970</v>
      </c>
      <c r="D210" s="72" t="s">
        <v>224</v>
      </c>
      <c r="E210" s="72" t="s">
        <v>20</v>
      </c>
      <c r="F210" s="71">
        <v>2</v>
      </c>
      <c r="G210" s="71">
        <v>1</v>
      </c>
      <c r="H210" s="37">
        <v>564.5</v>
      </c>
      <c r="I210" s="37">
        <v>62.34</v>
      </c>
      <c r="J210" s="37">
        <v>502.16</v>
      </c>
      <c r="K210" s="44">
        <f t="shared" si="39"/>
        <v>320155</v>
      </c>
      <c r="L210" s="37">
        <v>0</v>
      </c>
      <c r="M210" s="37">
        <v>0</v>
      </c>
      <c r="N210" s="37">
        <v>0</v>
      </c>
      <c r="O210" s="44">
        <f>'[1]Прод. прилож'!$C$83</f>
        <v>320155</v>
      </c>
      <c r="P210" s="50">
        <f>K210/H210</f>
        <v>567.14791851195753</v>
      </c>
      <c r="Q210" s="50">
        <v>9673</v>
      </c>
      <c r="R210" s="69" t="s">
        <v>94</v>
      </c>
      <c r="S210" s="111"/>
      <c r="T210" s="111"/>
      <c r="U210" s="111"/>
    </row>
    <row r="211" spans="1:21" ht="25.15" customHeight="1" x14ac:dyDescent="0.25">
      <c r="A211" s="70" t="s">
        <v>2437</v>
      </c>
      <c r="B211" s="45" t="s">
        <v>216</v>
      </c>
      <c r="C211" s="93">
        <v>1974</v>
      </c>
      <c r="D211" s="182" t="s">
        <v>224</v>
      </c>
      <c r="E211" s="182" t="s">
        <v>20</v>
      </c>
      <c r="F211" s="182">
        <v>2</v>
      </c>
      <c r="G211" s="182">
        <v>1</v>
      </c>
      <c r="H211" s="19">
        <v>679</v>
      </c>
      <c r="I211" s="48">
        <v>0</v>
      </c>
      <c r="J211" s="48">
        <v>480</v>
      </c>
      <c r="K211" s="48">
        <f t="shared" si="39"/>
        <v>2765075</v>
      </c>
      <c r="L211" s="48">
        <v>0</v>
      </c>
      <c r="M211" s="48">
        <v>0</v>
      </c>
      <c r="N211" s="48">
        <v>0</v>
      </c>
      <c r="O211" s="48">
        <f>'[1]Прод. прилож'!$C$621</f>
        <v>2765075</v>
      </c>
      <c r="P211" s="50">
        <f t="shared" si="38"/>
        <v>4072.2754050073636</v>
      </c>
      <c r="Q211" s="47">
        <v>9673</v>
      </c>
      <c r="R211" s="70" t="s">
        <v>95</v>
      </c>
    </row>
    <row r="212" spans="1:21" ht="34.9" customHeight="1" x14ac:dyDescent="0.25">
      <c r="A212" s="214" t="s">
        <v>2196</v>
      </c>
      <c r="B212" s="214"/>
      <c r="C212" s="214"/>
      <c r="D212" s="214"/>
      <c r="E212" s="214"/>
      <c r="F212" s="214"/>
      <c r="G212" s="214"/>
      <c r="H212" s="214"/>
      <c r="I212" s="214"/>
      <c r="J212" s="214"/>
      <c r="K212" s="214"/>
      <c r="L212" s="214"/>
      <c r="M212" s="214"/>
      <c r="N212" s="214"/>
      <c r="O212" s="214"/>
      <c r="P212" s="214"/>
      <c r="Q212" s="214"/>
      <c r="R212" s="214"/>
    </row>
    <row r="213" spans="1:21" ht="34.9" customHeight="1" x14ac:dyDescent="0.25">
      <c r="A213" s="215" t="s">
        <v>221</v>
      </c>
      <c r="B213" s="215"/>
      <c r="C213" s="159" t="s">
        <v>21</v>
      </c>
      <c r="D213" s="159" t="s">
        <v>21</v>
      </c>
      <c r="E213" s="159" t="s">
        <v>21</v>
      </c>
      <c r="F213" s="96" t="s">
        <v>21</v>
      </c>
      <c r="G213" s="96" t="s">
        <v>21</v>
      </c>
      <c r="H213" s="97">
        <f t="shared" ref="H213:N213" si="40">SUM(H214:H220)</f>
        <v>3216</v>
      </c>
      <c r="I213" s="97">
        <f t="shared" si="40"/>
        <v>0</v>
      </c>
      <c r="J213" s="97">
        <f t="shared" si="40"/>
        <v>2430.6</v>
      </c>
      <c r="K213" s="97">
        <f t="shared" si="40"/>
        <v>22065340</v>
      </c>
      <c r="L213" s="97">
        <f t="shared" si="40"/>
        <v>0</v>
      </c>
      <c r="M213" s="97">
        <f t="shared" si="40"/>
        <v>0</v>
      </c>
      <c r="N213" s="97">
        <f t="shared" si="40"/>
        <v>0</v>
      </c>
      <c r="O213" s="97">
        <f>SUM(O214:O220)</f>
        <v>22065340</v>
      </c>
      <c r="P213" s="97">
        <f>K213/H213</f>
        <v>6861.1131840796024</v>
      </c>
      <c r="Q213" s="98" t="s">
        <v>21</v>
      </c>
      <c r="R213" s="99" t="s">
        <v>21</v>
      </c>
    </row>
    <row r="214" spans="1:21" ht="25.15" customHeight="1" x14ac:dyDescent="0.25">
      <c r="A214" s="70" t="s">
        <v>2438</v>
      </c>
      <c r="B214" s="45" t="s">
        <v>220</v>
      </c>
      <c r="C214" s="182">
        <v>1966</v>
      </c>
      <c r="D214" s="182" t="s">
        <v>224</v>
      </c>
      <c r="E214" s="182" t="s">
        <v>20</v>
      </c>
      <c r="F214" s="182">
        <v>2</v>
      </c>
      <c r="G214" s="182">
        <v>2</v>
      </c>
      <c r="H214" s="48">
        <v>410.8</v>
      </c>
      <c r="I214" s="48">
        <v>0</v>
      </c>
      <c r="J214" s="48">
        <v>368.3</v>
      </c>
      <c r="K214" s="48">
        <f t="shared" ref="K214:K219" si="41">SUM(L214:O214)</f>
        <v>6928450</v>
      </c>
      <c r="L214" s="48">
        <v>0</v>
      </c>
      <c r="M214" s="48">
        <v>0</v>
      </c>
      <c r="N214" s="48">
        <v>0</v>
      </c>
      <c r="O214" s="48">
        <f>'[1]Прод. прилож'!$C$1083</f>
        <v>6928450</v>
      </c>
      <c r="P214" s="50">
        <f t="shared" ref="P214:P219" si="42">K214/H214</f>
        <v>16865.749756572543</v>
      </c>
      <c r="Q214" s="47">
        <v>9673</v>
      </c>
      <c r="R214" s="70" t="s">
        <v>96</v>
      </c>
    </row>
    <row r="215" spans="1:21" ht="25.15" customHeight="1" x14ac:dyDescent="0.25">
      <c r="A215" s="70" t="s">
        <v>2439</v>
      </c>
      <c r="B215" s="45" t="s">
        <v>222</v>
      </c>
      <c r="C215" s="182">
        <v>1955</v>
      </c>
      <c r="D215" s="182" t="s">
        <v>224</v>
      </c>
      <c r="E215" s="182" t="s">
        <v>20</v>
      </c>
      <c r="F215" s="182">
        <v>2</v>
      </c>
      <c r="G215" s="182">
        <v>1</v>
      </c>
      <c r="H215" s="48">
        <v>258.60000000000002</v>
      </c>
      <c r="I215" s="48">
        <v>0</v>
      </c>
      <c r="J215" s="48">
        <v>236.8</v>
      </c>
      <c r="K215" s="48">
        <f t="shared" si="41"/>
        <v>1575420</v>
      </c>
      <c r="L215" s="48">
        <v>0</v>
      </c>
      <c r="M215" s="48">
        <v>0</v>
      </c>
      <c r="N215" s="48">
        <v>0</v>
      </c>
      <c r="O215" s="48">
        <f>'[1]Прод. прилож'!$C$86</f>
        <v>1575420</v>
      </c>
      <c r="P215" s="50">
        <f t="shared" si="42"/>
        <v>6092.1113689095118</v>
      </c>
      <c r="Q215" s="47">
        <v>9673</v>
      </c>
      <c r="R215" s="70" t="s">
        <v>94</v>
      </c>
    </row>
    <row r="216" spans="1:21" ht="25.15" customHeight="1" x14ac:dyDescent="0.25">
      <c r="A216" s="70" t="s">
        <v>2440</v>
      </c>
      <c r="B216" s="45" t="s">
        <v>217</v>
      </c>
      <c r="C216" s="182">
        <v>1959</v>
      </c>
      <c r="D216" s="182" t="s">
        <v>224</v>
      </c>
      <c r="E216" s="182" t="s">
        <v>20</v>
      </c>
      <c r="F216" s="182">
        <v>2</v>
      </c>
      <c r="G216" s="182">
        <v>1</v>
      </c>
      <c r="H216" s="48">
        <v>572.6</v>
      </c>
      <c r="I216" s="48">
        <v>0</v>
      </c>
      <c r="J216" s="48">
        <v>283.39999999999998</v>
      </c>
      <c r="K216" s="48">
        <f t="shared" si="41"/>
        <v>2085500</v>
      </c>
      <c r="L216" s="48">
        <v>0</v>
      </c>
      <c r="M216" s="48">
        <v>0</v>
      </c>
      <c r="N216" s="48">
        <v>0</v>
      </c>
      <c r="O216" s="48">
        <f>'[1]Прод. прилож'!$C$623</f>
        <v>2085500</v>
      </c>
      <c r="P216" s="50">
        <f t="shared" si="42"/>
        <v>3642.1585749214109</v>
      </c>
      <c r="Q216" s="47">
        <v>9673</v>
      </c>
      <c r="R216" s="70" t="s">
        <v>95</v>
      </c>
    </row>
    <row r="217" spans="1:21" ht="25.15" customHeight="1" x14ac:dyDescent="0.25">
      <c r="A217" s="70" t="s">
        <v>2441</v>
      </c>
      <c r="B217" s="45" t="s">
        <v>218</v>
      </c>
      <c r="C217" s="182">
        <v>1964</v>
      </c>
      <c r="D217" s="182" t="s">
        <v>224</v>
      </c>
      <c r="E217" s="182" t="s">
        <v>20</v>
      </c>
      <c r="F217" s="182">
        <v>2</v>
      </c>
      <c r="G217" s="182">
        <v>2</v>
      </c>
      <c r="H217" s="48">
        <v>412.8</v>
      </c>
      <c r="I217" s="48">
        <v>0</v>
      </c>
      <c r="J217" s="48">
        <v>412.8</v>
      </c>
      <c r="K217" s="48">
        <f t="shared" si="41"/>
        <v>3460300</v>
      </c>
      <c r="L217" s="48">
        <v>0</v>
      </c>
      <c r="M217" s="48">
        <v>0</v>
      </c>
      <c r="N217" s="48">
        <v>0</v>
      </c>
      <c r="O217" s="48">
        <f>'[1]Прод. прилож'!$C$1084</f>
        <v>3460300</v>
      </c>
      <c r="P217" s="50">
        <f t="shared" si="42"/>
        <v>8382.5096899224809</v>
      </c>
      <c r="Q217" s="47">
        <v>9673</v>
      </c>
      <c r="R217" s="70" t="s">
        <v>96</v>
      </c>
    </row>
    <row r="218" spans="1:21" ht="25.15" customHeight="1" x14ac:dyDescent="0.25">
      <c r="A218" s="70" t="s">
        <v>2442</v>
      </c>
      <c r="B218" s="45" t="s">
        <v>219</v>
      </c>
      <c r="C218" s="182">
        <v>1957</v>
      </c>
      <c r="D218" s="182" t="s">
        <v>224</v>
      </c>
      <c r="E218" s="182" t="s">
        <v>20</v>
      </c>
      <c r="F218" s="182">
        <v>2</v>
      </c>
      <c r="G218" s="182">
        <v>2</v>
      </c>
      <c r="H218" s="48">
        <v>380.1</v>
      </c>
      <c r="I218" s="48">
        <v>0</v>
      </c>
      <c r="J218" s="48">
        <v>377.3</v>
      </c>
      <c r="K218" s="48">
        <f t="shared" si="41"/>
        <v>2513170</v>
      </c>
      <c r="L218" s="48">
        <v>0</v>
      </c>
      <c r="M218" s="48">
        <v>0</v>
      </c>
      <c r="N218" s="48">
        <v>0</v>
      </c>
      <c r="O218" s="48">
        <f>'[1]Прод. прилож'!$C$87</f>
        <v>2513170</v>
      </c>
      <c r="P218" s="50">
        <f t="shared" si="42"/>
        <v>6611.8652986056295</v>
      </c>
      <c r="Q218" s="47">
        <v>9673</v>
      </c>
      <c r="R218" s="70" t="s">
        <v>94</v>
      </c>
    </row>
    <row r="219" spans="1:21" ht="25.15" customHeight="1" x14ac:dyDescent="0.25">
      <c r="A219" s="70" t="s">
        <v>2443</v>
      </c>
      <c r="B219" s="45" t="s">
        <v>1772</v>
      </c>
      <c r="C219" s="182">
        <v>1979</v>
      </c>
      <c r="D219" s="182" t="s">
        <v>224</v>
      </c>
      <c r="E219" s="182" t="s">
        <v>20</v>
      </c>
      <c r="F219" s="182">
        <v>2</v>
      </c>
      <c r="G219" s="182">
        <v>1</v>
      </c>
      <c r="H219" s="48">
        <v>590.54999999999995</v>
      </c>
      <c r="I219" s="48">
        <v>0</v>
      </c>
      <c r="J219" s="48">
        <v>373.4</v>
      </c>
      <c r="K219" s="48">
        <f t="shared" si="41"/>
        <v>2751250</v>
      </c>
      <c r="L219" s="48">
        <v>0</v>
      </c>
      <c r="M219" s="48">
        <v>0</v>
      </c>
      <c r="N219" s="48">
        <v>0</v>
      </c>
      <c r="O219" s="48">
        <f>'[1]Прод. прилож'!$C$624</f>
        <v>2751250</v>
      </c>
      <c r="P219" s="50">
        <f t="shared" si="42"/>
        <v>4658.7926509186354</v>
      </c>
      <c r="Q219" s="47">
        <v>9673</v>
      </c>
      <c r="R219" s="70" t="s">
        <v>95</v>
      </c>
    </row>
    <row r="220" spans="1:21" ht="25.15" customHeight="1" x14ac:dyDescent="0.25">
      <c r="A220" s="70" t="s">
        <v>2444</v>
      </c>
      <c r="B220" s="45" t="s">
        <v>2025</v>
      </c>
      <c r="C220" s="182">
        <v>1980</v>
      </c>
      <c r="D220" s="182" t="s">
        <v>224</v>
      </c>
      <c r="E220" s="182" t="s">
        <v>20</v>
      </c>
      <c r="F220" s="182">
        <v>2</v>
      </c>
      <c r="G220" s="182">
        <v>1</v>
      </c>
      <c r="H220" s="48">
        <v>590.54999999999995</v>
      </c>
      <c r="I220" s="48">
        <v>0</v>
      </c>
      <c r="J220" s="48">
        <v>378.6</v>
      </c>
      <c r="K220" s="48">
        <f t="shared" ref="K220" si="43">SUM(L220:O220)</f>
        <v>2751250</v>
      </c>
      <c r="L220" s="48">
        <v>0</v>
      </c>
      <c r="M220" s="48">
        <v>0</v>
      </c>
      <c r="N220" s="48">
        <v>0</v>
      </c>
      <c r="O220" s="48">
        <f>'[1]Прод. прилож'!$C$625</f>
        <v>2751250</v>
      </c>
      <c r="P220" s="50">
        <f t="shared" ref="P220" si="44">K220/H220</f>
        <v>4658.7926509186354</v>
      </c>
      <c r="Q220" s="47">
        <v>9673</v>
      </c>
      <c r="R220" s="70" t="s">
        <v>95</v>
      </c>
    </row>
    <row r="221" spans="1:21" ht="34.9" customHeight="1" x14ac:dyDescent="0.25">
      <c r="A221" s="214" t="s">
        <v>2197</v>
      </c>
      <c r="B221" s="214"/>
      <c r="C221" s="214"/>
      <c r="D221" s="214"/>
      <c r="E221" s="214"/>
      <c r="F221" s="214"/>
      <c r="G221" s="214"/>
      <c r="H221" s="214"/>
      <c r="I221" s="214"/>
      <c r="J221" s="214"/>
      <c r="K221" s="214"/>
      <c r="L221" s="214"/>
      <c r="M221" s="214"/>
      <c r="N221" s="214"/>
      <c r="O221" s="214"/>
      <c r="P221" s="214"/>
      <c r="Q221" s="214"/>
      <c r="R221" s="214"/>
    </row>
    <row r="222" spans="1:21" ht="34.9" customHeight="1" x14ac:dyDescent="0.25">
      <c r="A222" s="215" t="s">
        <v>74</v>
      </c>
      <c r="B222" s="215"/>
      <c r="C222" s="159" t="s">
        <v>21</v>
      </c>
      <c r="D222" s="159" t="s">
        <v>21</v>
      </c>
      <c r="E222" s="159" t="s">
        <v>21</v>
      </c>
      <c r="F222" s="96" t="s">
        <v>21</v>
      </c>
      <c r="G222" s="96" t="s">
        <v>21</v>
      </c>
      <c r="H222" s="97">
        <f t="shared" ref="H222:O222" si="45">SUM(H223:H225)</f>
        <v>1132</v>
      </c>
      <c r="I222" s="97">
        <f t="shared" si="45"/>
        <v>240.8</v>
      </c>
      <c r="J222" s="97">
        <f t="shared" si="45"/>
        <v>824.30000000000007</v>
      </c>
      <c r="K222" s="97">
        <f t="shared" si="45"/>
        <v>5517430.8300000001</v>
      </c>
      <c r="L222" s="97">
        <f t="shared" si="45"/>
        <v>0</v>
      </c>
      <c r="M222" s="97">
        <f t="shared" si="45"/>
        <v>0</v>
      </c>
      <c r="N222" s="97">
        <f t="shared" si="45"/>
        <v>0</v>
      </c>
      <c r="O222" s="97">
        <f t="shared" si="45"/>
        <v>5517430.8300000001</v>
      </c>
      <c r="P222" s="34">
        <f>K222/H222</f>
        <v>4874.0555035335692</v>
      </c>
      <c r="Q222" s="98" t="s">
        <v>21</v>
      </c>
      <c r="R222" s="99" t="s">
        <v>21</v>
      </c>
    </row>
    <row r="223" spans="1:21" ht="25.15" customHeight="1" x14ac:dyDescent="0.25">
      <c r="A223" s="70" t="s">
        <v>2445</v>
      </c>
      <c r="B223" s="54" t="s">
        <v>1032</v>
      </c>
      <c r="C223" s="72">
        <v>1962</v>
      </c>
      <c r="D223" s="72">
        <v>2018</v>
      </c>
      <c r="E223" s="72" t="s">
        <v>20</v>
      </c>
      <c r="F223" s="43">
        <v>2</v>
      </c>
      <c r="G223" s="43">
        <v>1</v>
      </c>
      <c r="H223" s="49">
        <v>398</v>
      </c>
      <c r="I223" s="49">
        <v>120.4</v>
      </c>
      <c r="J223" s="49">
        <v>277.60000000000002</v>
      </c>
      <c r="K223" s="48">
        <f>SUM(L223:O223)</f>
        <v>2861754.8200000003</v>
      </c>
      <c r="L223" s="48">
        <v>0</v>
      </c>
      <c r="M223" s="48">
        <v>0</v>
      </c>
      <c r="N223" s="48">
        <v>0</v>
      </c>
      <c r="O223" s="48">
        <f>'[1]Прод. прилож'!$C$1086</f>
        <v>2861754.8200000003</v>
      </c>
      <c r="P223" s="50">
        <f>K223/H223</f>
        <v>7190.3387437185938</v>
      </c>
      <c r="Q223" s="47">
        <v>9673</v>
      </c>
      <c r="R223" s="36" t="s">
        <v>96</v>
      </c>
      <c r="S223" s="2"/>
      <c r="T223" s="2"/>
      <c r="U223" s="2"/>
    </row>
    <row r="224" spans="1:21" s="112" customFormat="1" ht="27" customHeight="1" x14ac:dyDescent="0.25">
      <c r="A224" s="70" t="s">
        <v>2446</v>
      </c>
      <c r="B224" s="158" t="s">
        <v>1734</v>
      </c>
      <c r="C224" s="172">
        <v>1949</v>
      </c>
      <c r="D224" s="172">
        <v>2016</v>
      </c>
      <c r="E224" s="172" t="s">
        <v>20</v>
      </c>
      <c r="F224" s="176">
        <v>2</v>
      </c>
      <c r="G224" s="176">
        <v>1</v>
      </c>
      <c r="H224" s="174">
        <v>336</v>
      </c>
      <c r="I224" s="174">
        <v>0</v>
      </c>
      <c r="J224" s="174">
        <v>269.10000000000002</v>
      </c>
      <c r="K224" s="44">
        <f>SUM(L224:O224)</f>
        <v>270144</v>
      </c>
      <c r="L224" s="37">
        <v>0</v>
      </c>
      <c r="M224" s="37">
        <v>0</v>
      </c>
      <c r="N224" s="37">
        <v>0</v>
      </c>
      <c r="O224" s="44">
        <f>'[1]Прод. прилож'!$C$89</f>
        <v>270144</v>
      </c>
      <c r="P224" s="50">
        <f>K224/H224</f>
        <v>804</v>
      </c>
      <c r="Q224" s="50">
        <v>9673</v>
      </c>
      <c r="R224" s="69" t="s">
        <v>94</v>
      </c>
      <c r="S224" s="111"/>
      <c r="T224" s="111"/>
      <c r="U224" s="111"/>
    </row>
    <row r="225" spans="1:21" ht="25.15" customHeight="1" x14ac:dyDescent="0.25">
      <c r="A225" s="70" t="s">
        <v>2447</v>
      </c>
      <c r="B225" s="54" t="s">
        <v>1033</v>
      </c>
      <c r="C225" s="72">
        <v>1960</v>
      </c>
      <c r="D225" s="72">
        <v>2016</v>
      </c>
      <c r="E225" s="72" t="s">
        <v>20</v>
      </c>
      <c r="F225" s="43">
        <v>2</v>
      </c>
      <c r="G225" s="43">
        <v>1</v>
      </c>
      <c r="H225" s="49">
        <v>398</v>
      </c>
      <c r="I225" s="49">
        <v>120.4</v>
      </c>
      <c r="J225" s="49">
        <v>277.60000000000002</v>
      </c>
      <c r="K225" s="48">
        <f>SUM(L225:O225)</f>
        <v>2385532.0099999998</v>
      </c>
      <c r="L225" s="48">
        <v>0</v>
      </c>
      <c r="M225" s="48">
        <v>0</v>
      </c>
      <c r="N225" s="48">
        <v>0</v>
      </c>
      <c r="O225" s="48">
        <f>'[1]Прод. прилож'!$C$627</f>
        <v>2385532.0099999998</v>
      </c>
      <c r="P225" s="50">
        <f>K225/H225</f>
        <v>5993.7990201005023</v>
      </c>
      <c r="Q225" s="47">
        <v>9673</v>
      </c>
      <c r="R225" s="36" t="s">
        <v>95</v>
      </c>
      <c r="S225" s="2"/>
      <c r="T225" s="2"/>
      <c r="U225" s="2"/>
    </row>
    <row r="226" spans="1:21" ht="34.9" customHeight="1" x14ac:dyDescent="0.25">
      <c r="A226" s="214" t="s">
        <v>2198</v>
      </c>
      <c r="B226" s="214"/>
      <c r="C226" s="214"/>
      <c r="D226" s="214"/>
      <c r="E226" s="214"/>
      <c r="F226" s="214"/>
      <c r="G226" s="214"/>
      <c r="H226" s="214"/>
      <c r="I226" s="214"/>
      <c r="J226" s="214"/>
      <c r="K226" s="214"/>
      <c r="L226" s="214"/>
      <c r="M226" s="214"/>
      <c r="N226" s="214"/>
      <c r="O226" s="214"/>
      <c r="P226" s="214"/>
      <c r="Q226" s="214"/>
      <c r="R226" s="214"/>
      <c r="S226" s="18"/>
    </row>
    <row r="227" spans="1:21" ht="34.9" customHeight="1" x14ac:dyDescent="0.25">
      <c r="A227" s="215" t="s">
        <v>72</v>
      </c>
      <c r="B227" s="215"/>
      <c r="C227" s="159" t="s">
        <v>21</v>
      </c>
      <c r="D227" s="159" t="s">
        <v>21</v>
      </c>
      <c r="E227" s="159" t="s">
        <v>21</v>
      </c>
      <c r="F227" s="96" t="s">
        <v>21</v>
      </c>
      <c r="G227" s="96" t="s">
        <v>21</v>
      </c>
      <c r="H227" s="97">
        <f>SUM(H228:H244)</f>
        <v>13183.089999999998</v>
      </c>
      <c r="I227" s="97">
        <f t="shared" ref="I227:O227" si="46">SUM(I228:I244)</f>
        <v>0</v>
      </c>
      <c r="J227" s="97">
        <f t="shared" si="46"/>
        <v>9515.07</v>
      </c>
      <c r="K227" s="97">
        <f t="shared" si="46"/>
        <v>90230115</v>
      </c>
      <c r="L227" s="97">
        <f t="shared" si="46"/>
        <v>0</v>
      </c>
      <c r="M227" s="97">
        <f t="shared" si="46"/>
        <v>0</v>
      </c>
      <c r="N227" s="97">
        <f t="shared" si="46"/>
        <v>0</v>
      </c>
      <c r="O227" s="97">
        <f t="shared" si="46"/>
        <v>90230115</v>
      </c>
      <c r="P227" s="34">
        <f>K227/H227</f>
        <v>6844.3828419589045</v>
      </c>
      <c r="Q227" s="98" t="s">
        <v>21</v>
      </c>
      <c r="R227" s="99" t="s">
        <v>21</v>
      </c>
    </row>
    <row r="228" spans="1:21" s="1" customFormat="1" ht="25.15" customHeight="1" x14ac:dyDescent="0.25">
      <c r="A228" s="70" t="s">
        <v>2448</v>
      </c>
      <c r="B228" s="100" t="s">
        <v>1045</v>
      </c>
      <c r="C228" s="182">
        <v>1963</v>
      </c>
      <c r="D228" s="182" t="s">
        <v>224</v>
      </c>
      <c r="E228" s="72" t="s">
        <v>20</v>
      </c>
      <c r="F228" s="43">
        <v>2</v>
      </c>
      <c r="G228" s="43">
        <v>1</v>
      </c>
      <c r="H228" s="48">
        <v>392.2</v>
      </c>
      <c r="I228" s="48">
        <v>0</v>
      </c>
      <c r="J228" s="48">
        <v>265.10000000000002</v>
      </c>
      <c r="K228" s="48">
        <f t="shared" ref="K228:K244" si="47">SUM(L228:O228)</f>
        <v>4053234.5999999996</v>
      </c>
      <c r="L228" s="48">
        <v>0</v>
      </c>
      <c r="M228" s="48">
        <v>0</v>
      </c>
      <c r="N228" s="48">
        <v>0</v>
      </c>
      <c r="O228" s="48">
        <f>'[1]Прод. прилож'!$C$93</f>
        <v>4053234.5999999996</v>
      </c>
      <c r="P228" s="50">
        <f t="shared" ref="P228:P244" si="48">K228/H228</f>
        <v>10334.611422743497</v>
      </c>
      <c r="Q228" s="47">
        <v>9673</v>
      </c>
      <c r="R228" s="69" t="s">
        <v>94</v>
      </c>
      <c r="S228" s="52"/>
      <c r="T228" s="52"/>
      <c r="U228" s="52"/>
    </row>
    <row r="229" spans="1:21" s="1" customFormat="1" ht="25.15" customHeight="1" x14ac:dyDescent="0.25">
      <c r="A229" s="70" t="s">
        <v>2449</v>
      </c>
      <c r="B229" s="100" t="s">
        <v>1047</v>
      </c>
      <c r="C229" s="182">
        <v>1964</v>
      </c>
      <c r="D229" s="182" t="s">
        <v>224</v>
      </c>
      <c r="E229" s="72" t="s">
        <v>20</v>
      </c>
      <c r="F229" s="43">
        <v>2</v>
      </c>
      <c r="G229" s="43">
        <v>1</v>
      </c>
      <c r="H229" s="48">
        <v>374</v>
      </c>
      <c r="I229" s="48">
        <v>0</v>
      </c>
      <c r="J229" s="48">
        <v>276.2</v>
      </c>
      <c r="K229" s="48">
        <f t="shared" si="47"/>
        <v>4436049.4000000004</v>
      </c>
      <c r="L229" s="48">
        <v>0</v>
      </c>
      <c r="M229" s="48">
        <v>0</v>
      </c>
      <c r="N229" s="48">
        <v>0</v>
      </c>
      <c r="O229" s="48">
        <f>'[1]Прод. прилож'!$C$91</f>
        <v>4436049.4000000004</v>
      </c>
      <c r="P229" s="50">
        <f t="shared" si="48"/>
        <v>11861.094652406418</v>
      </c>
      <c r="Q229" s="47">
        <v>9673</v>
      </c>
      <c r="R229" s="69" t="s">
        <v>94</v>
      </c>
      <c r="S229" s="52"/>
      <c r="T229" s="52"/>
      <c r="U229" s="52"/>
    </row>
    <row r="230" spans="1:21" s="1" customFormat="1" ht="25.15" customHeight="1" x14ac:dyDescent="0.25">
      <c r="A230" s="70" t="s">
        <v>2450</v>
      </c>
      <c r="B230" s="100" t="s">
        <v>1046</v>
      </c>
      <c r="C230" s="182">
        <v>1961</v>
      </c>
      <c r="D230" s="182" t="s">
        <v>224</v>
      </c>
      <c r="E230" s="72" t="s">
        <v>20</v>
      </c>
      <c r="F230" s="43">
        <v>2</v>
      </c>
      <c r="G230" s="43">
        <v>1</v>
      </c>
      <c r="H230" s="48">
        <v>391.6</v>
      </c>
      <c r="I230" s="48">
        <v>0</v>
      </c>
      <c r="J230" s="48">
        <v>275.8</v>
      </c>
      <c r="K230" s="48">
        <f t="shared" si="47"/>
        <v>1423879.6</v>
      </c>
      <c r="L230" s="48">
        <v>0</v>
      </c>
      <c r="M230" s="48">
        <v>0</v>
      </c>
      <c r="N230" s="48">
        <v>0</v>
      </c>
      <c r="O230" s="48">
        <f>'[1]Прод. прилож'!$C$92</f>
        <v>1423879.6</v>
      </c>
      <c r="P230" s="50">
        <f t="shared" si="48"/>
        <v>3636.0561797752807</v>
      </c>
      <c r="Q230" s="47">
        <v>9673</v>
      </c>
      <c r="R230" s="69" t="s">
        <v>94</v>
      </c>
      <c r="S230" s="52"/>
      <c r="T230" s="52"/>
      <c r="U230" s="52"/>
    </row>
    <row r="231" spans="1:21" s="1" customFormat="1" ht="25.15" customHeight="1" x14ac:dyDescent="0.25">
      <c r="A231" s="70" t="s">
        <v>2451</v>
      </c>
      <c r="B231" s="100" t="s">
        <v>1044</v>
      </c>
      <c r="C231" s="182">
        <v>1959</v>
      </c>
      <c r="D231" s="182" t="s">
        <v>224</v>
      </c>
      <c r="E231" s="72" t="s">
        <v>20</v>
      </c>
      <c r="F231" s="43">
        <v>2</v>
      </c>
      <c r="G231" s="43">
        <v>1</v>
      </c>
      <c r="H231" s="48">
        <v>493.58</v>
      </c>
      <c r="I231" s="48">
        <v>0</v>
      </c>
      <c r="J231" s="48">
        <v>348.57</v>
      </c>
      <c r="K231" s="48">
        <f t="shared" si="47"/>
        <v>1744215</v>
      </c>
      <c r="L231" s="48">
        <v>0</v>
      </c>
      <c r="M231" s="48">
        <v>0</v>
      </c>
      <c r="N231" s="48">
        <v>0</v>
      </c>
      <c r="O231" s="48">
        <f>'[1]Прод. прилож'!$C$94</f>
        <v>1744215</v>
      </c>
      <c r="P231" s="50">
        <f t="shared" si="48"/>
        <v>3533.804043923984</v>
      </c>
      <c r="Q231" s="47">
        <v>9673</v>
      </c>
      <c r="R231" s="69" t="s">
        <v>94</v>
      </c>
      <c r="S231" s="52"/>
      <c r="T231" s="52"/>
      <c r="U231" s="52"/>
    </row>
    <row r="232" spans="1:21" s="1" customFormat="1" ht="25.15" customHeight="1" x14ac:dyDescent="0.25">
      <c r="A232" s="70" t="s">
        <v>2452</v>
      </c>
      <c r="B232" s="100" t="s">
        <v>1043</v>
      </c>
      <c r="C232" s="182">
        <v>1957</v>
      </c>
      <c r="D232" s="182" t="s">
        <v>224</v>
      </c>
      <c r="E232" s="72" t="s">
        <v>20</v>
      </c>
      <c r="F232" s="43">
        <v>2</v>
      </c>
      <c r="G232" s="43">
        <v>3</v>
      </c>
      <c r="H232" s="48">
        <v>1283</v>
      </c>
      <c r="I232" s="48">
        <v>0</v>
      </c>
      <c r="J232" s="48">
        <v>881.6</v>
      </c>
      <c r="K232" s="48">
        <f t="shared" si="47"/>
        <v>4100270</v>
      </c>
      <c r="L232" s="48">
        <v>0</v>
      </c>
      <c r="M232" s="48">
        <v>0</v>
      </c>
      <c r="N232" s="48">
        <v>0</v>
      </c>
      <c r="O232" s="48">
        <f>'[1]Прод. прилож'!$C$95</f>
        <v>4100270</v>
      </c>
      <c r="P232" s="50">
        <f t="shared" si="48"/>
        <v>3195.8456742010912</v>
      </c>
      <c r="Q232" s="47">
        <v>9673</v>
      </c>
      <c r="R232" s="69" t="s">
        <v>94</v>
      </c>
      <c r="S232" s="52"/>
      <c r="T232" s="52"/>
      <c r="U232" s="52"/>
    </row>
    <row r="233" spans="1:21" s="1" customFormat="1" ht="25.15" customHeight="1" x14ac:dyDescent="0.25">
      <c r="A233" s="70" t="s">
        <v>2453</v>
      </c>
      <c r="B233" s="100" t="s">
        <v>1042</v>
      </c>
      <c r="C233" s="182">
        <v>1964</v>
      </c>
      <c r="D233" s="182" t="s">
        <v>224</v>
      </c>
      <c r="E233" s="72" t="s">
        <v>20</v>
      </c>
      <c r="F233" s="43">
        <v>2</v>
      </c>
      <c r="G233" s="43">
        <v>2</v>
      </c>
      <c r="H233" s="48">
        <v>564</v>
      </c>
      <c r="I233" s="48">
        <v>0</v>
      </c>
      <c r="J233" s="48">
        <v>376.6</v>
      </c>
      <c r="K233" s="48">
        <f t="shared" si="47"/>
        <v>6299906</v>
      </c>
      <c r="L233" s="48">
        <v>0</v>
      </c>
      <c r="M233" s="48">
        <v>0</v>
      </c>
      <c r="N233" s="48">
        <v>0</v>
      </c>
      <c r="O233" s="48">
        <f>'[1]Прод. прилож'!$C$629</f>
        <v>6299906</v>
      </c>
      <c r="P233" s="50">
        <f t="shared" si="48"/>
        <v>11170.046099290779</v>
      </c>
      <c r="Q233" s="47">
        <v>9673</v>
      </c>
      <c r="R233" s="69" t="s">
        <v>95</v>
      </c>
      <c r="S233" s="52"/>
      <c r="T233" s="52"/>
      <c r="U233" s="52"/>
    </row>
    <row r="234" spans="1:21" s="1" customFormat="1" ht="25.15" customHeight="1" x14ac:dyDescent="0.25">
      <c r="A234" s="70" t="s">
        <v>2086</v>
      </c>
      <c r="B234" s="100" t="s">
        <v>1041</v>
      </c>
      <c r="C234" s="182">
        <v>1964</v>
      </c>
      <c r="D234" s="182" t="s">
        <v>224</v>
      </c>
      <c r="E234" s="72" t="s">
        <v>20</v>
      </c>
      <c r="F234" s="43">
        <v>2</v>
      </c>
      <c r="G234" s="43">
        <v>2</v>
      </c>
      <c r="H234" s="48">
        <v>559.20000000000005</v>
      </c>
      <c r="I234" s="48">
        <v>0</v>
      </c>
      <c r="J234" s="48">
        <v>382</v>
      </c>
      <c r="K234" s="48">
        <f t="shared" si="47"/>
        <v>3850581.2</v>
      </c>
      <c r="L234" s="48">
        <v>0</v>
      </c>
      <c r="M234" s="48">
        <v>0</v>
      </c>
      <c r="N234" s="48">
        <v>0</v>
      </c>
      <c r="O234" s="48">
        <f>'[1]Прод. прилож'!$C$630</f>
        <v>3850581.2</v>
      </c>
      <c r="P234" s="50">
        <f t="shared" si="48"/>
        <v>6885.8748211731045</v>
      </c>
      <c r="Q234" s="47">
        <v>9673</v>
      </c>
      <c r="R234" s="69" t="s">
        <v>95</v>
      </c>
      <c r="S234" s="52"/>
      <c r="T234" s="52"/>
      <c r="U234" s="52"/>
    </row>
    <row r="235" spans="1:21" s="1" customFormat="1" ht="25.15" customHeight="1" x14ac:dyDescent="0.25">
      <c r="A235" s="70" t="s">
        <v>2454</v>
      </c>
      <c r="B235" s="100" t="s">
        <v>1040</v>
      </c>
      <c r="C235" s="182">
        <v>1982</v>
      </c>
      <c r="D235" s="182" t="s">
        <v>224</v>
      </c>
      <c r="E235" s="72" t="s">
        <v>20</v>
      </c>
      <c r="F235" s="43">
        <v>2</v>
      </c>
      <c r="G235" s="43">
        <v>3</v>
      </c>
      <c r="H235" s="48">
        <v>1384</v>
      </c>
      <c r="I235" s="48">
        <v>0</v>
      </c>
      <c r="J235" s="48">
        <v>936.8</v>
      </c>
      <c r="K235" s="48">
        <f t="shared" si="47"/>
        <v>22144671.899999999</v>
      </c>
      <c r="L235" s="48">
        <v>0</v>
      </c>
      <c r="M235" s="48">
        <v>0</v>
      </c>
      <c r="N235" s="48">
        <v>0</v>
      </c>
      <c r="O235" s="48">
        <f>'[1]Прод. прилож'!$C$1088</f>
        <v>22144671.899999999</v>
      </c>
      <c r="P235" s="50">
        <f t="shared" si="48"/>
        <v>16000.485476878612</v>
      </c>
      <c r="Q235" s="47">
        <v>9673</v>
      </c>
      <c r="R235" s="69" t="s">
        <v>96</v>
      </c>
      <c r="S235" s="52"/>
      <c r="T235" s="52"/>
      <c r="U235" s="52"/>
    </row>
    <row r="236" spans="1:21" s="1" customFormat="1" ht="25.15" customHeight="1" x14ac:dyDescent="0.25">
      <c r="A236" s="70" t="s">
        <v>2087</v>
      </c>
      <c r="B236" s="100" t="s">
        <v>1039</v>
      </c>
      <c r="C236" s="182">
        <v>1964</v>
      </c>
      <c r="D236" s="182" t="s">
        <v>224</v>
      </c>
      <c r="E236" s="72" t="s">
        <v>20</v>
      </c>
      <c r="F236" s="43">
        <v>2</v>
      </c>
      <c r="G236" s="43">
        <v>1</v>
      </c>
      <c r="H236" s="48">
        <v>363</v>
      </c>
      <c r="I236" s="48">
        <v>0</v>
      </c>
      <c r="J236" s="48">
        <v>253</v>
      </c>
      <c r="K236" s="48">
        <f t="shared" si="47"/>
        <v>3994591</v>
      </c>
      <c r="L236" s="48">
        <v>0</v>
      </c>
      <c r="M236" s="48">
        <v>0</v>
      </c>
      <c r="N236" s="48">
        <v>0</v>
      </c>
      <c r="O236" s="48">
        <f>'[1]Прод. прилож'!$C$631</f>
        <v>3994591</v>
      </c>
      <c r="P236" s="50">
        <f t="shared" si="48"/>
        <v>11004.382920110193</v>
      </c>
      <c r="Q236" s="47">
        <v>9673</v>
      </c>
      <c r="R236" s="69" t="s">
        <v>95</v>
      </c>
      <c r="S236" s="52"/>
      <c r="T236" s="52"/>
      <c r="U236" s="52"/>
    </row>
    <row r="237" spans="1:21" s="1" customFormat="1" ht="25.15" customHeight="1" x14ac:dyDescent="0.25">
      <c r="A237" s="70" t="s">
        <v>2455</v>
      </c>
      <c r="B237" s="100" t="s">
        <v>1038</v>
      </c>
      <c r="C237" s="182">
        <v>1968</v>
      </c>
      <c r="D237" s="182" t="s">
        <v>224</v>
      </c>
      <c r="E237" s="72" t="s">
        <v>20</v>
      </c>
      <c r="F237" s="43">
        <v>2</v>
      </c>
      <c r="G237" s="43">
        <v>2</v>
      </c>
      <c r="H237" s="48">
        <v>529.71</v>
      </c>
      <c r="I237" s="48">
        <v>0</v>
      </c>
      <c r="J237" s="48">
        <v>529.71</v>
      </c>
      <c r="K237" s="48">
        <f t="shared" si="47"/>
        <v>3875000</v>
      </c>
      <c r="L237" s="48">
        <v>0</v>
      </c>
      <c r="M237" s="48">
        <v>0</v>
      </c>
      <c r="N237" s="48">
        <v>0</v>
      </c>
      <c r="O237" s="48">
        <f>'[1]Прод. прилож'!$C$633</f>
        <v>3875000</v>
      </c>
      <c r="P237" s="50">
        <f t="shared" si="48"/>
        <v>7315.3234788846721</v>
      </c>
      <c r="Q237" s="47">
        <v>9673</v>
      </c>
      <c r="R237" s="69" t="s">
        <v>95</v>
      </c>
      <c r="S237" s="52"/>
      <c r="T237" s="52"/>
      <c r="U237" s="52"/>
    </row>
    <row r="238" spans="1:21" s="1" customFormat="1" ht="25.15" customHeight="1" x14ac:dyDescent="0.25">
      <c r="A238" s="70" t="s">
        <v>2456</v>
      </c>
      <c r="B238" s="100" t="s">
        <v>1037</v>
      </c>
      <c r="C238" s="182">
        <v>1967</v>
      </c>
      <c r="D238" s="182" t="s">
        <v>224</v>
      </c>
      <c r="E238" s="72" t="s">
        <v>20</v>
      </c>
      <c r="F238" s="43">
        <v>2</v>
      </c>
      <c r="G238" s="43">
        <v>2</v>
      </c>
      <c r="H238" s="48">
        <v>555.4</v>
      </c>
      <c r="I238" s="48">
        <v>0</v>
      </c>
      <c r="J238" s="48">
        <v>405.6</v>
      </c>
      <c r="K238" s="48">
        <f t="shared" si="47"/>
        <v>4929269.4000000004</v>
      </c>
      <c r="L238" s="48">
        <v>0</v>
      </c>
      <c r="M238" s="48">
        <v>0</v>
      </c>
      <c r="N238" s="48">
        <v>0</v>
      </c>
      <c r="O238" s="48">
        <f>'[1]Прод. прилож'!$C$632</f>
        <v>4929269.4000000004</v>
      </c>
      <c r="P238" s="50">
        <f t="shared" si="48"/>
        <v>8875.1699675909258</v>
      </c>
      <c r="Q238" s="47">
        <v>9673</v>
      </c>
      <c r="R238" s="69" t="s">
        <v>95</v>
      </c>
      <c r="S238" s="52"/>
      <c r="T238" s="52"/>
      <c r="U238" s="52"/>
    </row>
    <row r="239" spans="1:21" s="112" customFormat="1" ht="25.15" customHeight="1" x14ac:dyDescent="0.25">
      <c r="A239" s="70" t="s">
        <v>2457</v>
      </c>
      <c r="B239" s="45" t="s">
        <v>1897</v>
      </c>
      <c r="C239" s="72">
        <v>1986</v>
      </c>
      <c r="D239" s="72" t="s">
        <v>224</v>
      </c>
      <c r="E239" s="72" t="s">
        <v>20</v>
      </c>
      <c r="F239" s="71">
        <v>2</v>
      </c>
      <c r="G239" s="71">
        <v>3</v>
      </c>
      <c r="H239" s="37">
        <v>1419</v>
      </c>
      <c r="I239" s="37">
        <v>0</v>
      </c>
      <c r="J239" s="37">
        <v>1103</v>
      </c>
      <c r="K239" s="44">
        <f>SUM(L239:O239)</f>
        <v>3949560</v>
      </c>
      <c r="L239" s="37">
        <v>0</v>
      </c>
      <c r="M239" s="37">
        <v>0</v>
      </c>
      <c r="N239" s="37">
        <v>0</v>
      </c>
      <c r="O239" s="44">
        <f>'[1]Прод. прилож'!$C$96</f>
        <v>3949560</v>
      </c>
      <c r="P239" s="50">
        <f>K239/H239</f>
        <v>2783.3403805496828</v>
      </c>
      <c r="Q239" s="50">
        <v>9673</v>
      </c>
      <c r="R239" s="69" t="s">
        <v>94</v>
      </c>
      <c r="S239" s="111"/>
      <c r="T239" s="111"/>
      <c r="U239" s="111"/>
    </row>
    <row r="240" spans="1:21" s="112" customFormat="1" ht="25.15" customHeight="1" x14ac:dyDescent="0.25">
      <c r="A240" s="70" t="s">
        <v>2458</v>
      </c>
      <c r="B240" s="163" t="s">
        <v>1910</v>
      </c>
      <c r="C240" s="172">
        <v>1969</v>
      </c>
      <c r="D240" s="172" t="s">
        <v>224</v>
      </c>
      <c r="E240" s="172" t="s">
        <v>20</v>
      </c>
      <c r="F240" s="176">
        <v>2</v>
      </c>
      <c r="G240" s="176">
        <v>2</v>
      </c>
      <c r="H240" s="174">
        <v>1006</v>
      </c>
      <c r="I240" s="174">
        <v>0</v>
      </c>
      <c r="J240" s="174">
        <v>705.1</v>
      </c>
      <c r="K240" s="44">
        <f>SUM(L240:O240)</f>
        <v>4873975</v>
      </c>
      <c r="L240" s="37">
        <v>0</v>
      </c>
      <c r="M240" s="37">
        <v>0</v>
      </c>
      <c r="N240" s="37">
        <v>0</v>
      </c>
      <c r="O240" s="44">
        <f>'[1]Прод. прилож'!$C$97</f>
        <v>4873975</v>
      </c>
      <c r="P240" s="50">
        <f>K240/H239</f>
        <v>3434.7956307258632</v>
      </c>
      <c r="Q240" s="50">
        <v>9673</v>
      </c>
      <c r="R240" s="69" t="s">
        <v>94</v>
      </c>
      <c r="S240" s="111"/>
      <c r="T240" s="111"/>
      <c r="U240" s="111"/>
    </row>
    <row r="241" spans="1:21" s="1" customFormat="1" ht="25.15" customHeight="1" x14ac:dyDescent="0.25">
      <c r="A241" s="70" t="s">
        <v>2459</v>
      </c>
      <c r="B241" s="100" t="s">
        <v>1036</v>
      </c>
      <c r="C241" s="182">
        <v>1971</v>
      </c>
      <c r="D241" s="182" t="s">
        <v>224</v>
      </c>
      <c r="E241" s="72" t="s">
        <v>20</v>
      </c>
      <c r="F241" s="43">
        <v>2</v>
      </c>
      <c r="G241" s="43">
        <v>2</v>
      </c>
      <c r="H241" s="48">
        <v>982.4</v>
      </c>
      <c r="I241" s="48">
        <v>0</v>
      </c>
      <c r="J241" s="48">
        <v>693.2</v>
      </c>
      <c r="K241" s="48">
        <f t="shared" si="47"/>
        <v>10808460</v>
      </c>
      <c r="L241" s="48">
        <v>0</v>
      </c>
      <c r="M241" s="48">
        <v>0</v>
      </c>
      <c r="N241" s="48">
        <v>0</v>
      </c>
      <c r="O241" s="48">
        <f>'[1]Прод. прилож'!$C$1089</f>
        <v>10808460</v>
      </c>
      <c r="P241" s="50">
        <f t="shared" si="48"/>
        <v>11002.096905537459</v>
      </c>
      <c r="Q241" s="47">
        <v>9673</v>
      </c>
      <c r="R241" s="69" t="s">
        <v>96</v>
      </c>
      <c r="S241" s="52"/>
      <c r="T241" s="52"/>
      <c r="U241" s="52"/>
    </row>
    <row r="242" spans="1:21" s="1" customFormat="1" ht="25.15" customHeight="1" x14ac:dyDescent="0.25">
      <c r="A242" s="70" t="s">
        <v>2460</v>
      </c>
      <c r="B242" s="100" t="s">
        <v>1035</v>
      </c>
      <c r="C242" s="182">
        <v>1971</v>
      </c>
      <c r="D242" s="182" t="s">
        <v>224</v>
      </c>
      <c r="E242" s="72" t="s">
        <v>20</v>
      </c>
      <c r="F242" s="43">
        <v>2</v>
      </c>
      <c r="G242" s="43">
        <v>2</v>
      </c>
      <c r="H242" s="48">
        <v>997.5</v>
      </c>
      <c r="I242" s="48">
        <v>0</v>
      </c>
      <c r="J242" s="48">
        <v>728.8</v>
      </c>
      <c r="K242" s="48">
        <f t="shared" si="47"/>
        <v>4762574.4000000004</v>
      </c>
      <c r="L242" s="48">
        <v>0</v>
      </c>
      <c r="M242" s="48">
        <v>0</v>
      </c>
      <c r="N242" s="48">
        <v>0</v>
      </c>
      <c r="O242" s="48">
        <f>'[1]Прод. прилож'!$C$1090</f>
        <v>4762574.4000000004</v>
      </c>
      <c r="P242" s="50">
        <f t="shared" si="48"/>
        <v>4774.5106766917297</v>
      </c>
      <c r="Q242" s="47">
        <v>9673</v>
      </c>
      <c r="R242" s="69" t="s">
        <v>96</v>
      </c>
      <c r="S242" s="52"/>
      <c r="T242" s="52"/>
      <c r="U242" s="52"/>
    </row>
    <row r="243" spans="1:21" s="1" customFormat="1" ht="25.15" customHeight="1" x14ac:dyDescent="0.25">
      <c r="A243" s="70" t="s">
        <v>2461</v>
      </c>
      <c r="B243" s="100" t="s">
        <v>1034</v>
      </c>
      <c r="C243" s="182">
        <v>1988</v>
      </c>
      <c r="D243" s="182" t="s">
        <v>224</v>
      </c>
      <c r="E243" s="72" t="s">
        <v>22</v>
      </c>
      <c r="F243" s="43">
        <v>3</v>
      </c>
      <c r="G243" s="43">
        <v>2</v>
      </c>
      <c r="H243" s="48">
        <v>973.2</v>
      </c>
      <c r="I243" s="48">
        <v>0</v>
      </c>
      <c r="J243" s="48">
        <v>740.69</v>
      </c>
      <c r="K243" s="48">
        <f t="shared" si="47"/>
        <v>1756847.5</v>
      </c>
      <c r="L243" s="48">
        <v>0</v>
      </c>
      <c r="M243" s="48">
        <v>0</v>
      </c>
      <c r="N243" s="48">
        <v>0</v>
      </c>
      <c r="O243" s="48">
        <f>'[1]Прод. прилож'!$C$1091</f>
        <v>1756847.5</v>
      </c>
      <c r="P243" s="50">
        <f t="shared" si="48"/>
        <v>1805.2275996711878</v>
      </c>
      <c r="Q243" s="47">
        <v>9673</v>
      </c>
      <c r="R243" s="69" t="s">
        <v>96</v>
      </c>
      <c r="S243" s="52"/>
      <c r="T243" s="52"/>
      <c r="U243" s="52"/>
    </row>
    <row r="244" spans="1:21" s="1" customFormat="1" ht="25.15" customHeight="1" x14ac:dyDescent="0.25">
      <c r="A244" s="70" t="s">
        <v>2462</v>
      </c>
      <c r="B244" s="100" t="s">
        <v>1048</v>
      </c>
      <c r="C244" s="182">
        <v>1990</v>
      </c>
      <c r="D244" s="182" t="s">
        <v>224</v>
      </c>
      <c r="E244" s="72" t="s">
        <v>20</v>
      </c>
      <c r="F244" s="43">
        <v>3</v>
      </c>
      <c r="G244" s="43">
        <v>2</v>
      </c>
      <c r="H244" s="48">
        <v>915.3</v>
      </c>
      <c r="I244" s="48">
        <v>0</v>
      </c>
      <c r="J244" s="48">
        <v>613.29999999999995</v>
      </c>
      <c r="K244" s="48">
        <f t="shared" si="47"/>
        <v>3227030</v>
      </c>
      <c r="L244" s="48">
        <v>0</v>
      </c>
      <c r="M244" s="48">
        <v>0</v>
      </c>
      <c r="N244" s="48">
        <v>0</v>
      </c>
      <c r="O244" s="48">
        <f>'[1]Прод. прилож'!$C$1092</f>
        <v>3227030</v>
      </c>
      <c r="P244" s="50">
        <f t="shared" si="48"/>
        <v>3525.6527914345024</v>
      </c>
      <c r="Q244" s="47">
        <v>9673</v>
      </c>
      <c r="R244" s="69" t="s">
        <v>96</v>
      </c>
      <c r="S244" s="52"/>
      <c r="T244" s="52"/>
      <c r="U244" s="52"/>
    </row>
    <row r="245" spans="1:21" ht="34.9" customHeight="1" x14ac:dyDescent="0.25">
      <c r="A245" s="214" t="s">
        <v>2199</v>
      </c>
      <c r="B245" s="214"/>
      <c r="C245" s="214"/>
      <c r="D245" s="214"/>
      <c r="E245" s="214"/>
      <c r="F245" s="214"/>
      <c r="G245" s="214"/>
      <c r="H245" s="214"/>
      <c r="I245" s="214"/>
      <c r="J245" s="214"/>
      <c r="K245" s="214"/>
      <c r="L245" s="214"/>
      <c r="M245" s="214"/>
      <c r="N245" s="214"/>
      <c r="O245" s="214"/>
      <c r="P245" s="214"/>
      <c r="Q245" s="214"/>
      <c r="R245" s="214"/>
    </row>
    <row r="246" spans="1:21" ht="34.9" customHeight="1" x14ac:dyDescent="0.25">
      <c r="A246" s="215" t="s">
        <v>67</v>
      </c>
      <c r="B246" s="215"/>
      <c r="C246" s="159" t="s">
        <v>21</v>
      </c>
      <c r="D246" s="159" t="s">
        <v>21</v>
      </c>
      <c r="E246" s="159" t="s">
        <v>21</v>
      </c>
      <c r="F246" s="96" t="s">
        <v>21</v>
      </c>
      <c r="G246" s="96" t="s">
        <v>21</v>
      </c>
      <c r="H246" s="97">
        <f>SUM(H247)</f>
        <v>380</v>
      </c>
      <c r="I246" s="97">
        <f t="shared" ref="I246:O246" si="49">SUM(I247)</f>
        <v>0</v>
      </c>
      <c r="J246" s="97">
        <f t="shared" si="49"/>
        <v>380</v>
      </c>
      <c r="K246" s="97">
        <f t="shared" si="49"/>
        <v>1975500</v>
      </c>
      <c r="L246" s="97">
        <f t="shared" si="49"/>
        <v>0</v>
      </c>
      <c r="M246" s="97">
        <f t="shared" si="49"/>
        <v>0</v>
      </c>
      <c r="N246" s="97">
        <f t="shared" si="49"/>
        <v>0</v>
      </c>
      <c r="O246" s="97">
        <f t="shared" si="49"/>
        <v>1975500</v>
      </c>
      <c r="P246" s="34">
        <f>K246/H246</f>
        <v>5198.6842105263158</v>
      </c>
      <c r="Q246" s="98" t="s">
        <v>21</v>
      </c>
      <c r="R246" s="99" t="s">
        <v>21</v>
      </c>
    </row>
    <row r="247" spans="1:21" s="1" customFormat="1" ht="25.15" customHeight="1" x14ac:dyDescent="0.25">
      <c r="A247" s="69" t="s">
        <v>2463</v>
      </c>
      <c r="B247" s="45" t="s">
        <v>225</v>
      </c>
      <c r="C247" s="72">
        <v>1952</v>
      </c>
      <c r="D247" s="182" t="s">
        <v>224</v>
      </c>
      <c r="E247" s="72" t="s">
        <v>20</v>
      </c>
      <c r="F247" s="43">
        <v>2</v>
      </c>
      <c r="G247" s="43">
        <v>2</v>
      </c>
      <c r="H247" s="49">
        <v>380</v>
      </c>
      <c r="I247" s="49">
        <v>0</v>
      </c>
      <c r="J247" s="49">
        <v>380</v>
      </c>
      <c r="K247" s="48">
        <f>SUM(L247:O247)</f>
        <v>1975500</v>
      </c>
      <c r="L247" s="49">
        <v>0</v>
      </c>
      <c r="M247" s="49">
        <v>0</v>
      </c>
      <c r="N247" s="49">
        <v>0</v>
      </c>
      <c r="O247" s="48">
        <f>'[1]Прод. прилож'!$C$99</f>
        <v>1975500</v>
      </c>
      <c r="P247" s="50">
        <f>K247/H247</f>
        <v>5198.6842105263158</v>
      </c>
      <c r="Q247" s="47">
        <v>9673</v>
      </c>
      <c r="R247" s="69" t="s">
        <v>94</v>
      </c>
      <c r="S247" s="52"/>
      <c r="T247" s="52"/>
      <c r="U247" s="52"/>
    </row>
    <row r="248" spans="1:21" ht="34.9" customHeight="1" x14ac:dyDescent="0.25">
      <c r="A248" s="214" t="s">
        <v>2200</v>
      </c>
      <c r="B248" s="214"/>
      <c r="C248" s="214"/>
      <c r="D248" s="214"/>
      <c r="E248" s="214"/>
      <c r="F248" s="214"/>
      <c r="G248" s="214"/>
      <c r="H248" s="214"/>
      <c r="I248" s="214"/>
      <c r="J248" s="214"/>
      <c r="K248" s="214"/>
      <c r="L248" s="214"/>
      <c r="M248" s="214"/>
      <c r="N248" s="214"/>
      <c r="O248" s="214"/>
      <c r="P248" s="214"/>
      <c r="Q248" s="214"/>
      <c r="R248" s="214"/>
      <c r="S248" s="18"/>
    </row>
    <row r="249" spans="1:21" ht="34.9" customHeight="1" x14ac:dyDescent="0.25">
      <c r="A249" s="215" t="s">
        <v>71</v>
      </c>
      <c r="B249" s="215"/>
      <c r="C249" s="159" t="s">
        <v>21</v>
      </c>
      <c r="D249" s="159" t="s">
        <v>21</v>
      </c>
      <c r="E249" s="159" t="s">
        <v>21</v>
      </c>
      <c r="F249" s="96" t="s">
        <v>21</v>
      </c>
      <c r="G249" s="96" t="s">
        <v>21</v>
      </c>
      <c r="H249" s="97">
        <f t="shared" ref="H249:N249" si="50">SUM(H250:H252)</f>
        <v>30541.64</v>
      </c>
      <c r="I249" s="97">
        <f t="shared" si="50"/>
        <v>7056.2</v>
      </c>
      <c r="J249" s="97">
        <f t="shared" si="50"/>
        <v>11251.900000000001</v>
      </c>
      <c r="K249" s="97">
        <f t="shared" si="50"/>
        <v>358499252.88</v>
      </c>
      <c r="L249" s="97">
        <f t="shared" si="50"/>
        <v>0</v>
      </c>
      <c r="M249" s="97">
        <f t="shared" si="50"/>
        <v>0</v>
      </c>
      <c r="N249" s="97">
        <f t="shared" si="50"/>
        <v>0</v>
      </c>
      <c r="O249" s="97">
        <f>SUM(O250:O252)</f>
        <v>358499252.88</v>
      </c>
      <c r="P249" s="34">
        <f>K249/H249</f>
        <v>11738.04854225248</v>
      </c>
      <c r="Q249" s="98" t="s">
        <v>21</v>
      </c>
      <c r="R249" s="99" t="s">
        <v>21</v>
      </c>
    </row>
    <row r="250" spans="1:21" ht="25.15" customHeight="1" x14ac:dyDescent="0.25">
      <c r="A250" s="69" t="s">
        <v>2464</v>
      </c>
      <c r="B250" s="15" t="s">
        <v>1905</v>
      </c>
      <c r="C250" s="182">
        <v>1975</v>
      </c>
      <c r="D250" s="182" t="s">
        <v>224</v>
      </c>
      <c r="E250" s="72" t="s">
        <v>22</v>
      </c>
      <c r="F250" s="71">
        <v>9</v>
      </c>
      <c r="G250" s="71">
        <v>4</v>
      </c>
      <c r="H250" s="44">
        <f>8683.44</f>
        <v>8683.44</v>
      </c>
      <c r="I250" s="44">
        <v>7056.2</v>
      </c>
      <c r="J250" s="44">
        <v>107.1</v>
      </c>
      <c r="K250" s="44">
        <f>SUM(L250:O250)</f>
        <v>56943927.5</v>
      </c>
      <c r="L250" s="44">
        <v>0</v>
      </c>
      <c r="M250" s="44">
        <v>0</v>
      </c>
      <c r="N250" s="44">
        <v>0</v>
      </c>
      <c r="O250" s="44">
        <f>'[1]Прод. прилож'!$C$635</f>
        <v>56943927.5</v>
      </c>
      <c r="P250" s="50">
        <f>K250/H250</f>
        <v>6557.7613825857034</v>
      </c>
      <c r="Q250" s="50">
        <v>9673</v>
      </c>
      <c r="R250" s="69" t="s">
        <v>95</v>
      </c>
    </row>
    <row r="251" spans="1:21" ht="25.15" customHeight="1" x14ac:dyDescent="0.25">
      <c r="A251" s="69" t="s">
        <v>2465</v>
      </c>
      <c r="B251" s="15" t="s">
        <v>2017</v>
      </c>
      <c r="C251" s="182">
        <v>1975</v>
      </c>
      <c r="D251" s="182" t="s">
        <v>224</v>
      </c>
      <c r="E251" s="72" t="s">
        <v>22</v>
      </c>
      <c r="F251" s="71">
        <v>5</v>
      </c>
      <c r="G251" s="71">
        <v>8</v>
      </c>
      <c r="H251" s="44">
        <v>4685.8999999999996</v>
      </c>
      <c r="I251" s="44">
        <v>0</v>
      </c>
      <c r="J251" s="44">
        <v>4059.2</v>
      </c>
      <c r="K251" s="44">
        <f>SUM(L251:O251)</f>
        <v>132551582.13999999</v>
      </c>
      <c r="L251" s="44">
        <v>0</v>
      </c>
      <c r="M251" s="44">
        <v>0</v>
      </c>
      <c r="N251" s="44">
        <v>0</v>
      </c>
      <c r="O251" s="44">
        <f>'[1]Прод. прилож'!$C$1095</f>
        <v>132551582.13999999</v>
      </c>
      <c r="P251" s="50">
        <f>K251/H251</f>
        <v>28287.326263898078</v>
      </c>
      <c r="Q251" s="50">
        <v>9673</v>
      </c>
      <c r="R251" s="69" t="s">
        <v>96</v>
      </c>
    </row>
    <row r="252" spans="1:21" ht="25.15" customHeight="1" x14ac:dyDescent="0.25">
      <c r="A252" s="69" t="s">
        <v>2466</v>
      </c>
      <c r="B252" s="15" t="s">
        <v>1904</v>
      </c>
      <c r="C252" s="182">
        <v>1978</v>
      </c>
      <c r="D252" s="182" t="s">
        <v>224</v>
      </c>
      <c r="E252" s="72" t="s">
        <v>22</v>
      </c>
      <c r="F252" s="71">
        <v>9</v>
      </c>
      <c r="G252" s="71">
        <v>6</v>
      </c>
      <c r="H252" s="44">
        <v>17172.3</v>
      </c>
      <c r="I252" s="44">
        <v>0</v>
      </c>
      <c r="J252" s="44">
        <v>7085.6</v>
      </c>
      <c r="K252" s="44">
        <f>SUM(L252:O252)</f>
        <v>169003743.23999998</v>
      </c>
      <c r="L252" s="44">
        <v>0</v>
      </c>
      <c r="M252" s="44">
        <v>0</v>
      </c>
      <c r="N252" s="44">
        <v>0</v>
      </c>
      <c r="O252" s="44">
        <f>'[1]Прод. прилож'!$C$1094</f>
        <v>169003743.23999998</v>
      </c>
      <c r="P252" s="50">
        <f>K252/H252</f>
        <v>9841.6486574308619</v>
      </c>
      <c r="Q252" s="50">
        <v>9673</v>
      </c>
      <c r="R252" s="69" t="s">
        <v>96</v>
      </c>
    </row>
    <row r="253" spans="1:21" ht="34.9" customHeight="1" x14ac:dyDescent="0.25">
      <c r="A253" s="214" t="s">
        <v>2201</v>
      </c>
      <c r="B253" s="214"/>
      <c r="C253" s="214"/>
      <c r="D253" s="214"/>
      <c r="E253" s="214"/>
      <c r="F253" s="214"/>
      <c r="G253" s="214"/>
      <c r="H253" s="214"/>
      <c r="I253" s="214"/>
      <c r="J253" s="214"/>
      <c r="K253" s="214"/>
      <c r="L253" s="214"/>
      <c r="M253" s="214"/>
      <c r="N253" s="214"/>
      <c r="O253" s="214"/>
      <c r="P253" s="214"/>
      <c r="Q253" s="214"/>
      <c r="R253" s="214"/>
    </row>
    <row r="254" spans="1:21" ht="34.9" customHeight="1" x14ac:dyDescent="0.25">
      <c r="A254" s="215" t="s">
        <v>5</v>
      </c>
      <c r="B254" s="215"/>
      <c r="C254" s="159" t="s">
        <v>21</v>
      </c>
      <c r="D254" s="159" t="s">
        <v>21</v>
      </c>
      <c r="E254" s="159" t="s">
        <v>21</v>
      </c>
      <c r="F254" s="96" t="s">
        <v>21</v>
      </c>
      <c r="G254" s="96" t="s">
        <v>21</v>
      </c>
      <c r="H254" s="97">
        <f t="shared" ref="H254:N254" si="51">SUM(H255:H262)</f>
        <v>17618.07</v>
      </c>
      <c r="I254" s="97">
        <f t="shared" si="51"/>
        <v>59.7</v>
      </c>
      <c r="J254" s="97">
        <f t="shared" si="51"/>
        <v>9302.9000000000015</v>
      </c>
      <c r="K254" s="97">
        <f t="shared" si="51"/>
        <v>52599751.990000002</v>
      </c>
      <c r="L254" s="97">
        <f t="shared" si="51"/>
        <v>0</v>
      </c>
      <c r="M254" s="97">
        <f t="shared" si="51"/>
        <v>0</v>
      </c>
      <c r="N254" s="97">
        <f t="shared" si="51"/>
        <v>0</v>
      </c>
      <c r="O254" s="97">
        <f>SUM(O255:O262)</f>
        <v>52599751.990000002</v>
      </c>
      <c r="P254" s="34">
        <f>K254/H254</f>
        <v>2985.5569872295887</v>
      </c>
      <c r="Q254" s="98" t="s">
        <v>21</v>
      </c>
      <c r="R254" s="99" t="s">
        <v>21</v>
      </c>
    </row>
    <row r="255" spans="1:21" ht="25.15" customHeight="1" x14ac:dyDescent="0.25">
      <c r="A255" s="182" t="s">
        <v>2467</v>
      </c>
      <c r="B255" s="45" t="s">
        <v>2010</v>
      </c>
      <c r="C255" s="72">
        <v>1983</v>
      </c>
      <c r="D255" s="72" t="s">
        <v>224</v>
      </c>
      <c r="E255" s="72" t="s">
        <v>22</v>
      </c>
      <c r="F255" s="71">
        <v>5</v>
      </c>
      <c r="G255" s="71">
        <v>3</v>
      </c>
      <c r="H255" s="46">
        <v>2869.6</v>
      </c>
      <c r="I255" s="46">
        <v>0</v>
      </c>
      <c r="J255" s="46">
        <v>2068.8000000000002</v>
      </c>
      <c r="K255" s="46">
        <f>SUM(L255:O255)</f>
        <v>6345129.6000000006</v>
      </c>
      <c r="L255" s="46">
        <v>0</v>
      </c>
      <c r="M255" s="46">
        <v>0</v>
      </c>
      <c r="N255" s="46">
        <v>0</v>
      </c>
      <c r="O255" s="46">
        <f>'[1]Прод. прилож'!$C$1098</f>
        <v>6345129.6000000006</v>
      </c>
      <c r="P255" s="50">
        <f>K255/H254</f>
        <v>360.14896069773823</v>
      </c>
      <c r="Q255" s="50">
        <v>9673</v>
      </c>
      <c r="R255" s="69" t="s">
        <v>96</v>
      </c>
      <c r="S255" s="2"/>
      <c r="T255" s="2"/>
      <c r="U255" s="2"/>
    </row>
    <row r="256" spans="1:21" ht="25.15" customHeight="1" x14ac:dyDescent="0.25">
      <c r="A256" s="192" t="s">
        <v>2468</v>
      </c>
      <c r="B256" s="45" t="s">
        <v>2011</v>
      </c>
      <c r="C256" s="72">
        <v>1984</v>
      </c>
      <c r="D256" s="72" t="s">
        <v>224</v>
      </c>
      <c r="E256" s="72" t="s">
        <v>22</v>
      </c>
      <c r="F256" s="71">
        <v>5</v>
      </c>
      <c r="G256" s="71">
        <v>3</v>
      </c>
      <c r="H256" s="46">
        <v>2842.4</v>
      </c>
      <c r="I256" s="46">
        <v>0</v>
      </c>
      <c r="J256" s="46">
        <v>2058.3000000000002</v>
      </c>
      <c r="K256" s="44">
        <f t="shared" ref="K256:K257" si="52">SUM(L256:O256)</f>
        <v>5961600</v>
      </c>
      <c r="L256" s="37">
        <v>0</v>
      </c>
      <c r="M256" s="37">
        <v>0</v>
      </c>
      <c r="N256" s="37">
        <v>0</v>
      </c>
      <c r="O256" s="44">
        <f>'[1]Прод. прилож'!$C$638</f>
        <v>5961600</v>
      </c>
      <c r="P256" s="50">
        <f t="shared" ref="P256:P257" si="53">K256/H256</f>
        <v>2097.3824936673232</v>
      </c>
      <c r="Q256" s="50">
        <v>9673</v>
      </c>
      <c r="R256" s="69" t="s">
        <v>95</v>
      </c>
      <c r="S256" s="2"/>
      <c r="T256" s="2"/>
      <c r="U256" s="2"/>
    </row>
    <row r="257" spans="1:21" ht="25.15" customHeight="1" x14ac:dyDescent="0.25">
      <c r="A257" s="192" t="s">
        <v>2469</v>
      </c>
      <c r="B257" s="45" t="s">
        <v>2012</v>
      </c>
      <c r="C257" s="72">
        <v>1986</v>
      </c>
      <c r="D257" s="72" t="s">
        <v>224</v>
      </c>
      <c r="E257" s="72" t="s">
        <v>22</v>
      </c>
      <c r="F257" s="71">
        <v>5</v>
      </c>
      <c r="G257" s="71">
        <v>5</v>
      </c>
      <c r="H257" s="46">
        <v>4758.7</v>
      </c>
      <c r="I257" s="46">
        <v>0</v>
      </c>
      <c r="J257" s="46">
        <v>3481.8</v>
      </c>
      <c r="K257" s="44">
        <f t="shared" si="52"/>
        <v>5961600</v>
      </c>
      <c r="L257" s="37">
        <v>0</v>
      </c>
      <c r="M257" s="37">
        <v>0</v>
      </c>
      <c r="N257" s="37">
        <v>0</v>
      </c>
      <c r="O257" s="44">
        <f>'[1]Прод. прилож'!$C$638</f>
        <v>5961600</v>
      </c>
      <c r="P257" s="50">
        <f t="shared" si="53"/>
        <v>1252.7791203479942</v>
      </c>
      <c r="Q257" s="50">
        <v>9673</v>
      </c>
      <c r="R257" s="69" t="s">
        <v>95</v>
      </c>
      <c r="S257" s="2"/>
      <c r="T257" s="2"/>
      <c r="U257" s="2"/>
    </row>
    <row r="258" spans="1:21" ht="25.15" customHeight="1" x14ac:dyDescent="0.25">
      <c r="A258" s="192" t="s">
        <v>2470</v>
      </c>
      <c r="B258" s="45" t="s">
        <v>228</v>
      </c>
      <c r="C258" s="72">
        <v>1965</v>
      </c>
      <c r="D258" s="182" t="s">
        <v>224</v>
      </c>
      <c r="E258" s="72" t="s">
        <v>20</v>
      </c>
      <c r="F258" s="71">
        <v>2</v>
      </c>
      <c r="G258" s="71">
        <v>1</v>
      </c>
      <c r="H258" s="37">
        <v>433.4</v>
      </c>
      <c r="I258" s="37">
        <v>0</v>
      </c>
      <c r="J258" s="37">
        <v>264.10000000000002</v>
      </c>
      <c r="K258" s="44">
        <f>SUM(L258:O258)</f>
        <v>1717958</v>
      </c>
      <c r="L258" s="37">
        <v>0</v>
      </c>
      <c r="M258" s="37">
        <v>0</v>
      </c>
      <c r="N258" s="37">
        <v>0</v>
      </c>
      <c r="O258" s="44">
        <f>'[1]Прод. прилож'!$C$639</f>
        <v>1717958</v>
      </c>
      <c r="P258" s="50">
        <f>K258/H258</f>
        <v>3963.9086294416247</v>
      </c>
      <c r="Q258" s="50">
        <v>9673</v>
      </c>
      <c r="R258" s="69" t="s">
        <v>95</v>
      </c>
    </row>
    <row r="259" spans="1:21" ht="25.15" customHeight="1" x14ac:dyDescent="0.25">
      <c r="A259" s="192" t="s">
        <v>2471</v>
      </c>
      <c r="B259" s="45" t="s">
        <v>227</v>
      </c>
      <c r="C259" s="72">
        <v>1967</v>
      </c>
      <c r="D259" s="182" t="s">
        <v>224</v>
      </c>
      <c r="E259" s="72" t="s">
        <v>20</v>
      </c>
      <c r="F259" s="43">
        <v>2</v>
      </c>
      <c r="G259" s="43">
        <v>2</v>
      </c>
      <c r="H259" s="55">
        <v>880.67</v>
      </c>
      <c r="I259" s="55">
        <v>0</v>
      </c>
      <c r="J259" s="55">
        <v>714.2</v>
      </c>
      <c r="K259" s="44">
        <f>SUM(L259:O259)</f>
        <v>11055844.16</v>
      </c>
      <c r="L259" s="55">
        <v>0</v>
      </c>
      <c r="M259" s="55">
        <v>0</v>
      </c>
      <c r="N259" s="55">
        <v>0</v>
      </c>
      <c r="O259" s="55">
        <f>'[1]Прод. прилож'!$C$101</f>
        <v>11055844.16</v>
      </c>
      <c r="P259" s="50">
        <f>K259/H259</f>
        <v>12553.901188867567</v>
      </c>
      <c r="Q259" s="50">
        <v>9673</v>
      </c>
      <c r="R259" s="69" t="s">
        <v>94</v>
      </c>
    </row>
    <row r="260" spans="1:21" ht="25.15" customHeight="1" x14ac:dyDescent="0.25">
      <c r="A260" s="192" t="s">
        <v>2472</v>
      </c>
      <c r="B260" s="45" t="s">
        <v>226</v>
      </c>
      <c r="C260" s="72">
        <v>1972</v>
      </c>
      <c r="D260" s="182" t="s">
        <v>224</v>
      </c>
      <c r="E260" s="72" t="s">
        <v>20</v>
      </c>
      <c r="F260" s="43">
        <v>2</v>
      </c>
      <c r="G260" s="43">
        <v>2</v>
      </c>
      <c r="H260" s="55">
        <v>880.1</v>
      </c>
      <c r="I260" s="55">
        <v>59.7</v>
      </c>
      <c r="J260" s="55">
        <v>715.7</v>
      </c>
      <c r="K260" s="44">
        <f>SUM(L260:O260)</f>
        <v>8422735.8300000001</v>
      </c>
      <c r="L260" s="55">
        <v>0</v>
      </c>
      <c r="M260" s="55">
        <v>0</v>
      </c>
      <c r="N260" s="55">
        <v>0</v>
      </c>
      <c r="O260" s="55">
        <f>'[1]Прод. прилож'!$C$102</f>
        <v>8422735.8300000001</v>
      </c>
      <c r="P260" s="50">
        <f>K260/H260</f>
        <v>9570.2031928189972</v>
      </c>
      <c r="Q260" s="50">
        <v>9673</v>
      </c>
      <c r="R260" s="69" t="s">
        <v>94</v>
      </c>
    </row>
    <row r="261" spans="1:21" s="112" customFormat="1" ht="25.15" customHeight="1" x14ac:dyDescent="0.25">
      <c r="A261" s="220" t="s">
        <v>2473</v>
      </c>
      <c r="B261" s="210" t="s">
        <v>763</v>
      </c>
      <c r="C261" s="212">
        <v>1986</v>
      </c>
      <c r="D261" s="232">
        <v>2017</v>
      </c>
      <c r="E261" s="232" t="s">
        <v>22</v>
      </c>
      <c r="F261" s="216">
        <v>5</v>
      </c>
      <c r="G261" s="216">
        <v>4</v>
      </c>
      <c r="H261" s="269">
        <v>4953.2</v>
      </c>
      <c r="I261" s="269">
        <v>0</v>
      </c>
      <c r="J261" s="269">
        <v>0</v>
      </c>
      <c r="K261" s="50">
        <f>SUM(L261:O261)</f>
        <v>1324954.8</v>
      </c>
      <c r="L261" s="50">
        <v>0</v>
      </c>
      <c r="M261" s="50">
        <v>0</v>
      </c>
      <c r="N261" s="50">
        <v>0</v>
      </c>
      <c r="O261" s="44">
        <f>'[1]Прод. прилож'!$C$103</f>
        <v>1324954.8</v>
      </c>
      <c r="P261" s="50">
        <f>K261/H261</f>
        <v>267.4947104901882</v>
      </c>
      <c r="Q261" s="50">
        <v>9673</v>
      </c>
      <c r="R261" s="69" t="s">
        <v>94</v>
      </c>
      <c r="S261" s="134"/>
      <c r="T261" s="134"/>
      <c r="U261" s="111"/>
    </row>
    <row r="262" spans="1:21" ht="25.15" customHeight="1" x14ac:dyDescent="0.25">
      <c r="A262" s="221"/>
      <c r="B262" s="211"/>
      <c r="C262" s="213"/>
      <c r="D262" s="233"/>
      <c r="E262" s="233"/>
      <c r="F262" s="217"/>
      <c r="G262" s="217"/>
      <c r="H262" s="270"/>
      <c r="I262" s="270"/>
      <c r="J262" s="270"/>
      <c r="K262" s="44">
        <f>SUM(L262:O262)</f>
        <v>11809929.600000001</v>
      </c>
      <c r="L262" s="55">
        <v>0</v>
      </c>
      <c r="M262" s="55">
        <v>0</v>
      </c>
      <c r="N262" s="55">
        <v>0</v>
      </c>
      <c r="O262" s="55">
        <f>'[1]Прод. прилож'!$C$1097</f>
        <v>11809929.600000001</v>
      </c>
      <c r="P262" s="50">
        <f>K262/H261</f>
        <v>2384.3029960429626</v>
      </c>
      <c r="Q262" s="50">
        <v>9673</v>
      </c>
      <c r="R262" s="69" t="s">
        <v>96</v>
      </c>
    </row>
    <row r="263" spans="1:21" ht="34.9" customHeight="1" x14ac:dyDescent="0.25">
      <c r="A263" s="214" t="s">
        <v>2202</v>
      </c>
      <c r="B263" s="214"/>
      <c r="C263" s="214"/>
      <c r="D263" s="214"/>
      <c r="E263" s="214"/>
      <c r="F263" s="214"/>
      <c r="G263" s="214"/>
      <c r="H263" s="214"/>
      <c r="I263" s="214"/>
      <c r="J263" s="214"/>
      <c r="K263" s="214"/>
      <c r="L263" s="214"/>
      <c r="M263" s="214"/>
      <c r="N263" s="214"/>
      <c r="O263" s="214"/>
      <c r="P263" s="214"/>
      <c r="Q263" s="214"/>
      <c r="R263" s="214"/>
    </row>
    <row r="264" spans="1:21" ht="34.9" customHeight="1" x14ac:dyDescent="0.25">
      <c r="A264" s="215" t="s">
        <v>6</v>
      </c>
      <c r="B264" s="215"/>
      <c r="C264" s="159" t="s">
        <v>21</v>
      </c>
      <c r="D264" s="159" t="s">
        <v>21</v>
      </c>
      <c r="E264" s="159" t="s">
        <v>21</v>
      </c>
      <c r="F264" s="96" t="s">
        <v>21</v>
      </c>
      <c r="G264" s="96" t="s">
        <v>21</v>
      </c>
      <c r="H264" s="97">
        <f>SUM(H265:H295)</f>
        <v>53567.51999999999</v>
      </c>
      <c r="I264" s="97">
        <f t="shared" ref="I264:O264" si="54">SUM(I265:I295)</f>
        <v>0</v>
      </c>
      <c r="J264" s="97">
        <f t="shared" si="54"/>
        <v>44461.319999999985</v>
      </c>
      <c r="K264" s="97">
        <f t="shared" si="54"/>
        <v>530557189.01999998</v>
      </c>
      <c r="L264" s="97">
        <f t="shared" si="54"/>
        <v>0</v>
      </c>
      <c r="M264" s="97">
        <f t="shared" si="54"/>
        <v>0</v>
      </c>
      <c r="N264" s="97">
        <f t="shared" si="54"/>
        <v>0</v>
      </c>
      <c r="O264" s="97">
        <f t="shared" si="54"/>
        <v>530557189.01999998</v>
      </c>
      <c r="P264" s="34">
        <f>K264/H264</f>
        <v>9904.4568242098958</v>
      </c>
      <c r="Q264" s="98" t="s">
        <v>21</v>
      </c>
      <c r="R264" s="99" t="s">
        <v>21</v>
      </c>
    </row>
    <row r="265" spans="1:21" ht="25.15" customHeight="1" x14ac:dyDescent="0.25">
      <c r="A265" s="70" t="s">
        <v>2474</v>
      </c>
      <c r="B265" s="45" t="s">
        <v>1957</v>
      </c>
      <c r="C265" s="72">
        <v>1959</v>
      </c>
      <c r="D265" s="72" t="s">
        <v>224</v>
      </c>
      <c r="E265" s="72" t="s">
        <v>20</v>
      </c>
      <c r="F265" s="43">
        <v>2</v>
      </c>
      <c r="G265" s="43">
        <v>1</v>
      </c>
      <c r="H265" s="74">
        <v>841.6</v>
      </c>
      <c r="I265" s="55">
        <v>0</v>
      </c>
      <c r="J265" s="55">
        <v>604.5</v>
      </c>
      <c r="K265" s="55">
        <f>SUM(L265:O265)</f>
        <v>6293951.04</v>
      </c>
      <c r="L265" s="55">
        <v>0</v>
      </c>
      <c r="M265" s="55">
        <v>0</v>
      </c>
      <c r="N265" s="55">
        <v>0</v>
      </c>
      <c r="O265" s="55">
        <f>'[1]Прод. прилож'!$C$105</f>
        <v>6293951.04</v>
      </c>
      <c r="P265" s="50">
        <f t="shared" ref="P265:P295" si="55">K265/H265</f>
        <v>7478.5539923954375</v>
      </c>
      <c r="Q265" s="47">
        <v>9673</v>
      </c>
      <c r="R265" s="56" t="s">
        <v>94</v>
      </c>
    </row>
    <row r="266" spans="1:21" ht="25.15" customHeight="1" x14ac:dyDescent="0.25">
      <c r="A266" s="70" t="s">
        <v>2475</v>
      </c>
      <c r="B266" s="45" t="s">
        <v>1958</v>
      </c>
      <c r="C266" s="72">
        <v>1965</v>
      </c>
      <c r="D266" s="72" t="s">
        <v>224</v>
      </c>
      <c r="E266" s="72" t="s">
        <v>20</v>
      </c>
      <c r="F266" s="43">
        <v>4</v>
      </c>
      <c r="G266" s="43">
        <v>4</v>
      </c>
      <c r="H266" s="74">
        <v>3090.4</v>
      </c>
      <c r="I266" s="55">
        <v>0</v>
      </c>
      <c r="J266" s="55">
        <v>2275.1999999999998</v>
      </c>
      <c r="K266" s="55">
        <f t="shared" ref="K266:K295" si="56">SUM(L266:O266)</f>
        <v>29764324.309999999</v>
      </c>
      <c r="L266" s="55">
        <v>0</v>
      </c>
      <c r="M266" s="55">
        <v>0</v>
      </c>
      <c r="N266" s="55">
        <v>0</v>
      </c>
      <c r="O266" s="48">
        <f>'[1]Прод. прилож'!$C$106</f>
        <v>29764324.309999999</v>
      </c>
      <c r="P266" s="50">
        <f t="shared" si="55"/>
        <v>9631.2206542842341</v>
      </c>
      <c r="Q266" s="47">
        <v>9673</v>
      </c>
      <c r="R266" s="69" t="s">
        <v>94</v>
      </c>
    </row>
    <row r="267" spans="1:21" ht="25.15" customHeight="1" x14ac:dyDescent="0.25">
      <c r="A267" s="70" t="s">
        <v>2476</v>
      </c>
      <c r="B267" s="45" t="s">
        <v>1959</v>
      </c>
      <c r="C267" s="72">
        <v>1965</v>
      </c>
      <c r="D267" s="72" t="s">
        <v>224</v>
      </c>
      <c r="E267" s="72" t="s">
        <v>20</v>
      </c>
      <c r="F267" s="43">
        <v>4</v>
      </c>
      <c r="G267" s="43">
        <v>4</v>
      </c>
      <c r="H267" s="74">
        <v>3118.1</v>
      </c>
      <c r="I267" s="55">
        <v>0</v>
      </c>
      <c r="J267" s="55">
        <v>2446.6999999999998</v>
      </c>
      <c r="K267" s="55">
        <f t="shared" si="56"/>
        <v>29853790.510000002</v>
      </c>
      <c r="L267" s="55">
        <v>0</v>
      </c>
      <c r="M267" s="55">
        <v>0</v>
      </c>
      <c r="N267" s="55">
        <v>0</v>
      </c>
      <c r="O267" s="48">
        <f>'[1]Прод. прилож'!$C$107</f>
        <v>29853790.510000002</v>
      </c>
      <c r="P267" s="50">
        <f t="shared" si="55"/>
        <v>9574.3531349219083</v>
      </c>
      <c r="Q267" s="47">
        <v>9673</v>
      </c>
      <c r="R267" s="69" t="s">
        <v>94</v>
      </c>
    </row>
    <row r="268" spans="1:21" ht="25.15" customHeight="1" x14ac:dyDescent="0.25">
      <c r="A268" s="70" t="s">
        <v>2477</v>
      </c>
      <c r="B268" s="45" t="s">
        <v>1960</v>
      </c>
      <c r="C268" s="72">
        <v>1965</v>
      </c>
      <c r="D268" s="72" t="s">
        <v>224</v>
      </c>
      <c r="E268" s="72" t="s">
        <v>20</v>
      </c>
      <c r="F268" s="43">
        <v>5</v>
      </c>
      <c r="G268" s="43">
        <v>6</v>
      </c>
      <c r="H268" s="47">
        <v>4124</v>
      </c>
      <c r="I268" s="55">
        <v>0</v>
      </c>
      <c r="J268" s="55">
        <v>2731.7</v>
      </c>
      <c r="K268" s="55">
        <f t="shared" si="56"/>
        <v>36422029.789999999</v>
      </c>
      <c r="L268" s="55">
        <v>0</v>
      </c>
      <c r="M268" s="55">
        <v>0</v>
      </c>
      <c r="N268" s="55">
        <v>0</v>
      </c>
      <c r="O268" s="48">
        <f>'[1]Прод. прилож'!$C$108</f>
        <v>36422029.789999999</v>
      </c>
      <c r="P268" s="50">
        <f t="shared" si="55"/>
        <v>8831.7240033947619</v>
      </c>
      <c r="Q268" s="47">
        <v>9673</v>
      </c>
      <c r="R268" s="56" t="s">
        <v>94</v>
      </c>
    </row>
    <row r="269" spans="1:21" ht="25.15" customHeight="1" x14ac:dyDescent="0.25">
      <c r="A269" s="70" t="s">
        <v>2478</v>
      </c>
      <c r="B269" s="45" t="s">
        <v>1961</v>
      </c>
      <c r="C269" s="72">
        <v>1965</v>
      </c>
      <c r="D269" s="72" t="s">
        <v>224</v>
      </c>
      <c r="E269" s="72" t="s">
        <v>20</v>
      </c>
      <c r="F269" s="43">
        <v>5</v>
      </c>
      <c r="G269" s="43">
        <v>5</v>
      </c>
      <c r="H269" s="74">
        <v>4089</v>
      </c>
      <c r="I269" s="55">
        <v>0</v>
      </c>
      <c r="J269" s="55">
        <v>2625.5</v>
      </c>
      <c r="K269" s="55">
        <f t="shared" si="56"/>
        <v>36630406.450000003</v>
      </c>
      <c r="L269" s="55">
        <v>0</v>
      </c>
      <c r="M269" s="55">
        <v>0</v>
      </c>
      <c r="N269" s="55">
        <v>0</v>
      </c>
      <c r="O269" s="48">
        <f>'[1]Прод. прилож'!$C$109</f>
        <v>36630406.450000003</v>
      </c>
      <c r="P269" s="50">
        <f t="shared" si="55"/>
        <v>8958.2798850574727</v>
      </c>
      <c r="Q269" s="47">
        <v>9673</v>
      </c>
      <c r="R269" s="69" t="s">
        <v>94</v>
      </c>
    </row>
    <row r="270" spans="1:21" ht="25.15" customHeight="1" x14ac:dyDescent="0.25">
      <c r="A270" s="70" t="s">
        <v>2479</v>
      </c>
      <c r="B270" s="45" t="s">
        <v>1962</v>
      </c>
      <c r="C270" s="72">
        <v>1966</v>
      </c>
      <c r="D270" s="72" t="s">
        <v>224</v>
      </c>
      <c r="E270" s="72" t="s">
        <v>20</v>
      </c>
      <c r="F270" s="43">
        <v>5</v>
      </c>
      <c r="G270" s="43">
        <v>4</v>
      </c>
      <c r="H270" s="74">
        <v>4156.5</v>
      </c>
      <c r="I270" s="55">
        <v>0</v>
      </c>
      <c r="J270" s="55">
        <v>3310.5</v>
      </c>
      <c r="K270" s="55">
        <f t="shared" si="56"/>
        <v>37951320.020000003</v>
      </c>
      <c r="L270" s="55">
        <v>0</v>
      </c>
      <c r="M270" s="55">
        <v>0</v>
      </c>
      <c r="N270" s="55">
        <v>0</v>
      </c>
      <c r="O270" s="48">
        <f>'[1]Прод. прилож'!$C$110</f>
        <v>37951320.020000003</v>
      </c>
      <c r="P270" s="50">
        <f t="shared" si="55"/>
        <v>9130.5954577168304</v>
      </c>
      <c r="Q270" s="47">
        <v>9673</v>
      </c>
      <c r="R270" s="56" t="s">
        <v>94</v>
      </c>
    </row>
    <row r="271" spans="1:21" ht="25.15" customHeight="1" x14ac:dyDescent="0.25">
      <c r="A271" s="70" t="s">
        <v>2480</v>
      </c>
      <c r="B271" s="45" t="s">
        <v>1963</v>
      </c>
      <c r="C271" s="72">
        <v>1966</v>
      </c>
      <c r="D271" s="182" t="s">
        <v>224</v>
      </c>
      <c r="E271" s="72" t="s">
        <v>20</v>
      </c>
      <c r="F271" s="43">
        <v>5</v>
      </c>
      <c r="G271" s="43">
        <v>4</v>
      </c>
      <c r="H271" s="74">
        <v>4092</v>
      </c>
      <c r="I271" s="55">
        <v>0</v>
      </c>
      <c r="J271" s="55">
        <v>3554.3</v>
      </c>
      <c r="K271" s="55">
        <f t="shared" si="56"/>
        <v>34907065.229999997</v>
      </c>
      <c r="L271" s="55">
        <v>0</v>
      </c>
      <c r="M271" s="55">
        <v>0</v>
      </c>
      <c r="N271" s="55">
        <v>0</v>
      </c>
      <c r="O271" s="48">
        <f>'[1]Прод. прилож'!$C$111</f>
        <v>34907065.229999997</v>
      </c>
      <c r="P271" s="50">
        <f t="shared" si="55"/>
        <v>8530.5633504398811</v>
      </c>
      <c r="Q271" s="47">
        <v>9673</v>
      </c>
      <c r="R271" s="56" t="s">
        <v>94</v>
      </c>
    </row>
    <row r="272" spans="1:21" ht="25.15" customHeight="1" x14ac:dyDescent="0.25">
      <c r="A272" s="70" t="s">
        <v>2481</v>
      </c>
      <c r="B272" s="45" t="s">
        <v>1964</v>
      </c>
      <c r="C272" s="72">
        <v>1960</v>
      </c>
      <c r="D272" s="72" t="s">
        <v>224</v>
      </c>
      <c r="E272" s="72" t="s">
        <v>20</v>
      </c>
      <c r="F272" s="43">
        <v>2</v>
      </c>
      <c r="G272" s="43">
        <v>2</v>
      </c>
      <c r="H272" s="47">
        <v>847.8</v>
      </c>
      <c r="I272" s="55">
        <v>0</v>
      </c>
      <c r="J272" s="55">
        <v>612.20000000000005</v>
      </c>
      <c r="K272" s="55">
        <f t="shared" si="56"/>
        <v>6186160.5999999996</v>
      </c>
      <c r="L272" s="55">
        <v>0</v>
      </c>
      <c r="M272" s="55">
        <v>0</v>
      </c>
      <c r="N272" s="55">
        <v>0</v>
      </c>
      <c r="O272" s="48">
        <f>'[1]Прод. прилож'!$C$112</f>
        <v>6186160.5999999996</v>
      </c>
      <c r="P272" s="50">
        <f t="shared" si="55"/>
        <v>7296.721632460486</v>
      </c>
      <c r="Q272" s="47">
        <v>9673</v>
      </c>
      <c r="R272" s="69" t="s">
        <v>94</v>
      </c>
    </row>
    <row r="273" spans="1:18" ht="25.15" customHeight="1" x14ac:dyDescent="0.25">
      <c r="A273" s="70" t="s">
        <v>2482</v>
      </c>
      <c r="B273" s="45" t="s">
        <v>1965</v>
      </c>
      <c r="C273" s="72">
        <v>1959</v>
      </c>
      <c r="D273" s="182" t="s">
        <v>224</v>
      </c>
      <c r="E273" s="72" t="s">
        <v>20</v>
      </c>
      <c r="F273" s="43">
        <v>2</v>
      </c>
      <c r="G273" s="43">
        <v>2</v>
      </c>
      <c r="H273" s="74">
        <v>847.8</v>
      </c>
      <c r="I273" s="55">
        <v>0</v>
      </c>
      <c r="J273" s="55">
        <v>620.4</v>
      </c>
      <c r="K273" s="55">
        <f t="shared" si="56"/>
        <v>6214906.3399999999</v>
      </c>
      <c r="L273" s="55">
        <v>0</v>
      </c>
      <c r="M273" s="55">
        <v>0</v>
      </c>
      <c r="N273" s="55">
        <v>0</v>
      </c>
      <c r="O273" s="48">
        <f>'[1]Прод. прилож'!$C$113</f>
        <v>6214906.3399999999</v>
      </c>
      <c r="P273" s="50">
        <f t="shared" si="55"/>
        <v>7330.6279075253597</v>
      </c>
      <c r="Q273" s="47">
        <v>9673</v>
      </c>
      <c r="R273" s="56" t="s">
        <v>94</v>
      </c>
    </row>
    <row r="274" spans="1:18" ht="25.15" customHeight="1" x14ac:dyDescent="0.25">
      <c r="A274" s="70" t="s">
        <v>2483</v>
      </c>
      <c r="B274" s="45" t="s">
        <v>1966</v>
      </c>
      <c r="C274" s="72">
        <v>1962</v>
      </c>
      <c r="D274" s="72" t="s">
        <v>224</v>
      </c>
      <c r="E274" s="72" t="s">
        <v>20</v>
      </c>
      <c r="F274" s="43">
        <v>2</v>
      </c>
      <c r="G274" s="43">
        <v>2</v>
      </c>
      <c r="H274" s="74">
        <v>782.3</v>
      </c>
      <c r="I274" s="55">
        <v>0</v>
      </c>
      <c r="J274" s="55">
        <v>637.6</v>
      </c>
      <c r="K274" s="55">
        <f t="shared" si="56"/>
        <v>10892801.48</v>
      </c>
      <c r="L274" s="55">
        <v>0</v>
      </c>
      <c r="M274" s="55">
        <v>0</v>
      </c>
      <c r="N274" s="55">
        <v>0</v>
      </c>
      <c r="O274" s="48">
        <f>'[1]Прод. прилож'!$C$114</f>
        <v>10892801.48</v>
      </c>
      <c r="P274" s="50">
        <f t="shared" si="55"/>
        <v>13924.071941710343</v>
      </c>
      <c r="Q274" s="47">
        <v>9673</v>
      </c>
      <c r="R274" s="56" t="s">
        <v>94</v>
      </c>
    </row>
    <row r="275" spans="1:18" ht="25.15" customHeight="1" x14ac:dyDescent="0.25">
      <c r="A275" s="70" t="s">
        <v>2484</v>
      </c>
      <c r="B275" s="45" t="s">
        <v>1967</v>
      </c>
      <c r="C275" s="72">
        <v>1959</v>
      </c>
      <c r="D275" s="72" t="s">
        <v>224</v>
      </c>
      <c r="E275" s="72" t="s">
        <v>20</v>
      </c>
      <c r="F275" s="43">
        <v>2</v>
      </c>
      <c r="G275" s="43">
        <v>2</v>
      </c>
      <c r="H275" s="74">
        <v>910.8</v>
      </c>
      <c r="I275" s="55">
        <v>0</v>
      </c>
      <c r="J275" s="55">
        <v>815.9</v>
      </c>
      <c r="K275" s="55">
        <f t="shared" si="56"/>
        <v>7312901.5499999998</v>
      </c>
      <c r="L275" s="55">
        <v>0</v>
      </c>
      <c r="M275" s="55">
        <v>0</v>
      </c>
      <c r="N275" s="55">
        <v>0</v>
      </c>
      <c r="O275" s="48">
        <f>'[1]Прод. прилож'!$C$115</f>
        <v>7312901.5499999998</v>
      </c>
      <c r="P275" s="50">
        <f t="shared" si="55"/>
        <v>8029.097002635046</v>
      </c>
      <c r="Q275" s="47">
        <v>9673</v>
      </c>
      <c r="R275" s="56" t="s">
        <v>94</v>
      </c>
    </row>
    <row r="276" spans="1:18" ht="25.15" customHeight="1" x14ac:dyDescent="0.25">
      <c r="A276" s="70" t="s">
        <v>2485</v>
      </c>
      <c r="B276" s="45" t="s">
        <v>1968</v>
      </c>
      <c r="C276" s="72">
        <v>1962</v>
      </c>
      <c r="D276" s="72" t="s">
        <v>224</v>
      </c>
      <c r="E276" s="72" t="s">
        <v>20</v>
      </c>
      <c r="F276" s="43">
        <v>2</v>
      </c>
      <c r="G276" s="43">
        <v>2</v>
      </c>
      <c r="H276" s="74">
        <v>679.6</v>
      </c>
      <c r="I276" s="55">
        <v>0</v>
      </c>
      <c r="J276" s="55">
        <v>636.4</v>
      </c>
      <c r="K276" s="55">
        <f t="shared" si="56"/>
        <v>8082690</v>
      </c>
      <c r="L276" s="55">
        <v>0</v>
      </c>
      <c r="M276" s="55">
        <v>0</v>
      </c>
      <c r="N276" s="55">
        <v>0</v>
      </c>
      <c r="O276" s="48">
        <f>'[1]Прод. прилож'!$C$641</f>
        <v>8082690</v>
      </c>
      <c r="P276" s="50">
        <f t="shared" si="55"/>
        <v>11893.304885226604</v>
      </c>
      <c r="Q276" s="47">
        <v>9673</v>
      </c>
      <c r="R276" s="56" t="s">
        <v>95</v>
      </c>
    </row>
    <row r="277" spans="1:18" ht="25.15" customHeight="1" x14ac:dyDescent="0.25">
      <c r="A277" s="70" t="s">
        <v>2486</v>
      </c>
      <c r="B277" s="45" t="s">
        <v>1969</v>
      </c>
      <c r="C277" s="182">
        <v>1962</v>
      </c>
      <c r="D277" s="72" t="s">
        <v>224</v>
      </c>
      <c r="E277" s="72" t="s">
        <v>20</v>
      </c>
      <c r="F277" s="43">
        <v>2</v>
      </c>
      <c r="G277" s="43">
        <v>2</v>
      </c>
      <c r="H277" s="74">
        <v>664.9</v>
      </c>
      <c r="I277" s="55">
        <v>0</v>
      </c>
      <c r="J277" s="55">
        <v>619.5</v>
      </c>
      <c r="K277" s="55">
        <f t="shared" si="56"/>
        <v>7995244.9000000004</v>
      </c>
      <c r="L277" s="55">
        <v>0</v>
      </c>
      <c r="M277" s="55">
        <v>0</v>
      </c>
      <c r="N277" s="55">
        <v>0</v>
      </c>
      <c r="O277" s="48">
        <f>'[1]Прод. прилож'!$C$642</f>
        <v>7995244.9000000004</v>
      </c>
      <c r="P277" s="50">
        <f t="shared" si="55"/>
        <v>12024.732892164237</v>
      </c>
      <c r="Q277" s="47">
        <v>9673</v>
      </c>
      <c r="R277" s="56" t="s">
        <v>95</v>
      </c>
    </row>
    <row r="278" spans="1:18" ht="25.15" customHeight="1" x14ac:dyDescent="0.25">
      <c r="A278" s="70" t="s">
        <v>2487</v>
      </c>
      <c r="B278" s="45" t="s">
        <v>1970</v>
      </c>
      <c r="C278" s="182">
        <v>1962</v>
      </c>
      <c r="D278" s="72" t="s">
        <v>224</v>
      </c>
      <c r="E278" s="72" t="s">
        <v>20</v>
      </c>
      <c r="F278" s="43">
        <v>2</v>
      </c>
      <c r="G278" s="43">
        <v>2</v>
      </c>
      <c r="H278" s="74">
        <v>678.6</v>
      </c>
      <c r="I278" s="55">
        <v>0</v>
      </c>
      <c r="J278" s="55">
        <v>609.29999999999995</v>
      </c>
      <c r="K278" s="55">
        <f t="shared" si="56"/>
        <v>8308397.5</v>
      </c>
      <c r="L278" s="55">
        <v>0</v>
      </c>
      <c r="M278" s="55">
        <v>0</v>
      </c>
      <c r="N278" s="55">
        <v>0</v>
      </c>
      <c r="O278" s="48">
        <f>'[1]Прод. прилож'!$C$643</f>
        <v>8308397.5</v>
      </c>
      <c r="P278" s="50">
        <f t="shared" si="55"/>
        <v>12243.438697318008</v>
      </c>
      <c r="Q278" s="47">
        <v>9673</v>
      </c>
      <c r="R278" s="56" t="s">
        <v>95</v>
      </c>
    </row>
    <row r="279" spans="1:18" ht="25.15" customHeight="1" x14ac:dyDescent="0.25">
      <c r="A279" s="70" t="s">
        <v>2488</v>
      </c>
      <c r="B279" s="45" t="s">
        <v>1971</v>
      </c>
      <c r="C279" s="182">
        <v>1964</v>
      </c>
      <c r="D279" s="72" t="s">
        <v>224</v>
      </c>
      <c r="E279" s="72" t="s">
        <v>20</v>
      </c>
      <c r="F279" s="43">
        <v>4</v>
      </c>
      <c r="G279" s="43">
        <v>4</v>
      </c>
      <c r="H279" s="74">
        <v>2754.8</v>
      </c>
      <c r="I279" s="55">
        <v>0</v>
      </c>
      <c r="J279" s="55">
        <v>2374.1</v>
      </c>
      <c r="K279" s="55">
        <f t="shared" si="56"/>
        <v>24349364</v>
      </c>
      <c r="L279" s="55">
        <v>0</v>
      </c>
      <c r="M279" s="55">
        <v>0</v>
      </c>
      <c r="N279" s="55">
        <v>0</v>
      </c>
      <c r="O279" s="48">
        <f>'[1]Прод. прилож'!$C$644</f>
        <v>24349364</v>
      </c>
      <c r="P279" s="50">
        <f t="shared" si="55"/>
        <v>8838.8863075359368</v>
      </c>
      <c r="Q279" s="47">
        <v>9673</v>
      </c>
      <c r="R279" s="56" t="s">
        <v>95</v>
      </c>
    </row>
    <row r="280" spans="1:18" ht="25.15" customHeight="1" x14ac:dyDescent="0.25">
      <c r="A280" s="70" t="s">
        <v>2489</v>
      </c>
      <c r="B280" s="45" t="s">
        <v>1972</v>
      </c>
      <c r="C280" s="182">
        <v>1965</v>
      </c>
      <c r="D280" s="72" t="s">
        <v>224</v>
      </c>
      <c r="E280" s="72" t="s">
        <v>20</v>
      </c>
      <c r="F280" s="43">
        <v>4</v>
      </c>
      <c r="G280" s="43">
        <v>4</v>
      </c>
      <c r="H280" s="74">
        <v>2754.8</v>
      </c>
      <c r="I280" s="55">
        <v>0</v>
      </c>
      <c r="J280" s="55">
        <v>2488.3000000000002</v>
      </c>
      <c r="K280" s="55">
        <f t="shared" si="56"/>
        <v>16629114</v>
      </c>
      <c r="L280" s="55">
        <v>0</v>
      </c>
      <c r="M280" s="55">
        <v>0</v>
      </c>
      <c r="N280" s="55">
        <v>0</v>
      </c>
      <c r="O280" s="48">
        <f>'[1]Прод. прилож'!$C$645</f>
        <v>16629114</v>
      </c>
      <c r="P280" s="50">
        <f t="shared" si="55"/>
        <v>6036.4142587483657</v>
      </c>
      <c r="Q280" s="47">
        <v>9673</v>
      </c>
      <c r="R280" s="56" t="s">
        <v>95</v>
      </c>
    </row>
    <row r="281" spans="1:18" ht="25.15" customHeight="1" x14ac:dyDescent="0.25">
      <c r="A281" s="70" t="s">
        <v>2490</v>
      </c>
      <c r="B281" s="45" t="s">
        <v>1973</v>
      </c>
      <c r="C281" s="182">
        <v>1962</v>
      </c>
      <c r="D281" s="72" t="s">
        <v>224</v>
      </c>
      <c r="E281" s="72" t="s">
        <v>20</v>
      </c>
      <c r="F281" s="51">
        <v>2</v>
      </c>
      <c r="G281" s="43">
        <v>2</v>
      </c>
      <c r="H281" s="74">
        <v>671.1</v>
      </c>
      <c r="I281" s="55">
        <v>0</v>
      </c>
      <c r="J281" s="55">
        <v>625.20000000000005</v>
      </c>
      <c r="K281" s="55">
        <f t="shared" si="56"/>
        <v>8044832.5</v>
      </c>
      <c r="L281" s="47">
        <v>0</v>
      </c>
      <c r="M281" s="47">
        <v>0</v>
      </c>
      <c r="N281" s="47">
        <v>0</v>
      </c>
      <c r="O281" s="48">
        <f>'[1]Прод. прилож'!$C$646</f>
        <v>8044832.5</v>
      </c>
      <c r="P281" s="50">
        <f t="shared" si="55"/>
        <v>11987.53166443153</v>
      </c>
      <c r="Q281" s="47">
        <v>9673</v>
      </c>
      <c r="R281" s="56" t="s">
        <v>95</v>
      </c>
    </row>
    <row r="282" spans="1:18" ht="25.15" customHeight="1" x14ac:dyDescent="0.25">
      <c r="A282" s="70" t="s">
        <v>2491</v>
      </c>
      <c r="B282" s="45" t="s">
        <v>1974</v>
      </c>
      <c r="C282" s="182">
        <v>1962</v>
      </c>
      <c r="D282" s="182" t="s">
        <v>224</v>
      </c>
      <c r="E282" s="182" t="s">
        <v>20</v>
      </c>
      <c r="F282" s="51">
        <v>2</v>
      </c>
      <c r="G282" s="51">
        <v>2</v>
      </c>
      <c r="H282" s="48">
        <v>667.5</v>
      </c>
      <c r="I282" s="47">
        <v>0</v>
      </c>
      <c r="J282" s="47">
        <v>644.5</v>
      </c>
      <c r="K282" s="55">
        <f t="shared" si="56"/>
        <v>7995951.5</v>
      </c>
      <c r="L282" s="47">
        <v>0</v>
      </c>
      <c r="M282" s="47">
        <v>0</v>
      </c>
      <c r="N282" s="47">
        <v>0</v>
      </c>
      <c r="O282" s="48">
        <f>'[1]Прод. прилож'!$C$647</f>
        <v>7995951.5</v>
      </c>
      <c r="P282" s="50">
        <f t="shared" si="55"/>
        <v>11978.953558052435</v>
      </c>
      <c r="Q282" s="47">
        <v>9673</v>
      </c>
      <c r="R282" s="56" t="s">
        <v>95</v>
      </c>
    </row>
    <row r="283" spans="1:18" ht="25.15" customHeight="1" x14ac:dyDescent="0.25">
      <c r="A283" s="70" t="s">
        <v>2492</v>
      </c>
      <c r="B283" s="45" t="s">
        <v>1975</v>
      </c>
      <c r="C283" s="182">
        <v>1962</v>
      </c>
      <c r="D283" s="72" t="s">
        <v>224</v>
      </c>
      <c r="E283" s="72" t="s">
        <v>20</v>
      </c>
      <c r="F283" s="51">
        <v>2</v>
      </c>
      <c r="G283" s="43">
        <v>2</v>
      </c>
      <c r="H283" s="74">
        <v>669.6</v>
      </c>
      <c r="I283" s="55">
        <v>0</v>
      </c>
      <c r="J283" s="55">
        <v>623.4</v>
      </c>
      <c r="K283" s="55">
        <f t="shared" si="56"/>
        <v>8004194</v>
      </c>
      <c r="L283" s="47">
        <v>0</v>
      </c>
      <c r="M283" s="47">
        <v>0</v>
      </c>
      <c r="N283" s="47">
        <v>0</v>
      </c>
      <c r="O283" s="48">
        <f>'[1]Прод. прилож'!$C$648</f>
        <v>8004194</v>
      </c>
      <c r="P283" s="50">
        <f t="shared" si="55"/>
        <v>11953.694743130227</v>
      </c>
      <c r="Q283" s="47">
        <v>9673</v>
      </c>
      <c r="R283" s="56" t="s">
        <v>95</v>
      </c>
    </row>
    <row r="284" spans="1:18" ht="25.15" customHeight="1" x14ac:dyDescent="0.25">
      <c r="A284" s="70" t="s">
        <v>2493</v>
      </c>
      <c r="B284" s="45" t="s">
        <v>1976</v>
      </c>
      <c r="C284" s="72">
        <v>1966</v>
      </c>
      <c r="D284" s="72" t="s">
        <v>224</v>
      </c>
      <c r="E284" s="72" t="s">
        <v>20</v>
      </c>
      <c r="F284" s="72">
        <v>5</v>
      </c>
      <c r="G284" s="72">
        <v>4</v>
      </c>
      <c r="H284" s="74">
        <v>3493.3</v>
      </c>
      <c r="I284" s="47">
        <v>0</v>
      </c>
      <c r="J284" s="55">
        <v>3147.1</v>
      </c>
      <c r="K284" s="55">
        <f t="shared" si="56"/>
        <v>26404205.5</v>
      </c>
      <c r="L284" s="47">
        <v>0</v>
      </c>
      <c r="M284" s="47">
        <v>0</v>
      </c>
      <c r="N284" s="47">
        <v>0</v>
      </c>
      <c r="O284" s="48">
        <f>'[1]Прод. прилож'!$C$649</f>
        <v>26404205.5</v>
      </c>
      <c r="P284" s="50">
        <f t="shared" si="55"/>
        <v>7558.5278962585517</v>
      </c>
      <c r="Q284" s="47">
        <v>9673</v>
      </c>
      <c r="R284" s="56" t="s">
        <v>95</v>
      </c>
    </row>
    <row r="285" spans="1:18" ht="25.15" customHeight="1" x14ac:dyDescent="0.25">
      <c r="A285" s="70" t="s">
        <v>2494</v>
      </c>
      <c r="B285" s="45" t="s">
        <v>1977</v>
      </c>
      <c r="C285" s="72">
        <v>1966</v>
      </c>
      <c r="D285" s="72" t="s">
        <v>224</v>
      </c>
      <c r="E285" s="72" t="s">
        <v>20</v>
      </c>
      <c r="F285" s="72">
        <v>5</v>
      </c>
      <c r="G285" s="72">
        <v>4</v>
      </c>
      <c r="H285" s="74">
        <v>3453.82</v>
      </c>
      <c r="I285" s="47">
        <v>0</v>
      </c>
      <c r="J285" s="55">
        <v>3195.22</v>
      </c>
      <c r="K285" s="55">
        <f t="shared" si="56"/>
        <v>26155471.5</v>
      </c>
      <c r="L285" s="47">
        <v>0</v>
      </c>
      <c r="M285" s="47">
        <v>0</v>
      </c>
      <c r="N285" s="47">
        <v>0</v>
      </c>
      <c r="O285" s="48">
        <f>'[1]Прод. прилож'!$C$650</f>
        <v>26155471.5</v>
      </c>
      <c r="P285" s="50">
        <f t="shared" si="55"/>
        <v>7572.9110086802439</v>
      </c>
      <c r="Q285" s="47">
        <v>9673</v>
      </c>
      <c r="R285" s="56" t="s">
        <v>95</v>
      </c>
    </row>
    <row r="286" spans="1:18" ht="25.15" customHeight="1" x14ac:dyDescent="0.25">
      <c r="A286" s="70" t="s">
        <v>2495</v>
      </c>
      <c r="B286" s="45" t="s">
        <v>1978</v>
      </c>
      <c r="C286" s="182">
        <v>1966</v>
      </c>
      <c r="D286" s="72" t="s">
        <v>224</v>
      </c>
      <c r="E286" s="72" t="s">
        <v>20</v>
      </c>
      <c r="F286" s="51">
        <v>5</v>
      </c>
      <c r="G286" s="51">
        <v>4</v>
      </c>
      <c r="H286" s="74">
        <v>3460.2</v>
      </c>
      <c r="I286" s="55">
        <v>0</v>
      </c>
      <c r="J286" s="55">
        <v>3216.5</v>
      </c>
      <c r="K286" s="55">
        <f t="shared" si="56"/>
        <v>75239405.399999991</v>
      </c>
      <c r="L286" s="55">
        <v>0</v>
      </c>
      <c r="M286" s="55">
        <v>0</v>
      </c>
      <c r="N286" s="55">
        <v>0</v>
      </c>
      <c r="O286" s="48">
        <f>'[1]Прод. прилож'!$C$1100</f>
        <v>75239405.399999991</v>
      </c>
      <c r="P286" s="50">
        <f t="shared" si="55"/>
        <v>21744.235997919193</v>
      </c>
      <c r="Q286" s="47">
        <v>9673</v>
      </c>
      <c r="R286" s="56" t="s">
        <v>96</v>
      </c>
    </row>
    <row r="287" spans="1:18" ht="25.15" customHeight="1" x14ac:dyDescent="0.25">
      <c r="A287" s="70" t="s">
        <v>2496</v>
      </c>
      <c r="B287" s="45" t="s">
        <v>1979</v>
      </c>
      <c r="C287" s="72">
        <v>1960</v>
      </c>
      <c r="D287" s="72" t="s">
        <v>224</v>
      </c>
      <c r="E287" s="72" t="s">
        <v>20</v>
      </c>
      <c r="F287" s="43">
        <v>2</v>
      </c>
      <c r="G287" s="43">
        <v>2</v>
      </c>
      <c r="H287" s="74">
        <v>679.8</v>
      </c>
      <c r="I287" s="55">
        <v>0</v>
      </c>
      <c r="J287" s="55">
        <v>632.9</v>
      </c>
      <c r="K287" s="55">
        <f t="shared" si="56"/>
        <v>26188015</v>
      </c>
      <c r="L287" s="55">
        <v>0</v>
      </c>
      <c r="M287" s="55">
        <v>0</v>
      </c>
      <c r="N287" s="55">
        <v>0</v>
      </c>
      <c r="O287" s="48">
        <f>'[1]Прод. прилож'!$C$1101</f>
        <v>26188015</v>
      </c>
      <c r="P287" s="50">
        <f t="shared" si="55"/>
        <v>38523.117093262728</v>
      </c>
      <c r="Q287" s="47">
        <v>9673</v>
      </c>
      <c r="R287" s="56" t="s">
        <v>96</v>
      </c>
    </row>
    <row r="288" spans="1:18" ht="25.15" customHeight="1" x14ac:dyDescent="0.25">
      <c r="A288" s="70" t="s">
        <v>2497</v>
      </c>
      <c r="B288" s="45" t="s">
        <v>1980</v>
      </c>
      <c r="C288" s="182">
        <v>1958</v>
      </c>
      <c r="D288" s="72" t="s">
        <v>224</v>
      </c>
      <c r="E288" s="182" t="s">
        <v>20</v>
      </c>
      <c r="F288" s="43">
        <v>2</v>
      </c>
      <c r="G288" s="43">
        <v>2</v>
      </c>
      <c r="H288" s="74">
        <v>909.5</v>
      </c>
      <c r="I288" s="48">
        <v>0</v>
      </c>
      <c r="J288" s="55">
        <v>814.7</v>
      </c>
      <c r="K288" s="55">
        <f t="shared" si="56"/>
        <v>4711233</v>
      </c>
      <c r="L288" s="47">
        <v>0</v>
      </c>
      <c r="M288" s="47">
        <v>0</v>
      </c>
      <c r="N288" s="47">
        <v>0</v>
      </c>
      <c r="O288" s="48">
        <f>'[1]Прод. прилож'!$C$1102</f>
        <v>4711233</v>
      </c>
      <c r="P288" s="50">
        <f t="shared" si="55"/>
        <v>5180.0252886201206</v>
      </c>
      <c r="Q288" s="47">
        <v>9673</v>
      </c>
      <c r="R288" s="56" t="s">
        <v>96</v>
      </c>
    </row>
    <row r="289" spans="1:21" ht="25.15" customHeight="1" x14ac:dyDescent="0.25">
      <c r="A289" s="70" t="s">
        <v>2498</v>
      </c>
      <c r="B289" s="45" t="s">
        <v>1981</v>
      </c>
      <c r="C289" s="72">
        <v>1958</v>
      </c>
      <c r="D289" s="72" t="s">
        <v>224</v>
      </c>
      <c r="E289" s="72" t="s">
        <v>20</v>
      </c>
      <c r="F289" s="43">
        <v>2</v>
      </c>
      <c r="G289" s="43">
        <v>2</v>
      </c>
      <c r="H289" s="74">
        <v>900.4</v>
      </c>
      <c r="I289" s="55">
        <v>0</v>
      </c>
      <c r="J289" s="55">
        <v>807.5</v>
      </c>
      <c r="K289" s="55">
        <f t="shared" si="56"/>
        <v>6062135.2999999998</v>
      </c>
      <c r="L289" s="55">
        <v>0</v>
      </c>
      <c r="M289" s="55">
        <v>0</v>
      </c>
      <c r="N289" s="55">
        <v>0</v>
      </c>
      <c r="O289" s="48">
        <f>'[1]Прод. прилож'!$C$1103</f>
        <v>6062135.2999999998</v>
      </c>
      <c r="P289" s="50">
        <f t="shared" si="55"/>
        <v>6732.7135717458905</v>
      </c>
      <c r="Q289" s="47">
        <v>9673</v>
      </c>
      <c r="R289" s="56" t="s">
        <v>96</v>
      </c>
    </row>
    <row r="290" spans="1:21" ht="25.15" customHeight="1" x14ac:dyDescent="0.25">
      <c r="A290" s="70" t="s">
        <v>2499</v>
      </c>
      <c r="B290" s="45" t="s">
        <v>1982</v>
      </c>
      <c r="C290" s="72">
        <v>1958</v>
      </c>
      <c r="D290" s="72" t="s">
        <v>224</v>
      </c>
      <c r="E290" s="72" t="s">
        <v>20</v>
      </c>
      <c r="F290" s="43">
        <v>2</v>
      </c>
      <c r="G290" s="43">
        <v>2</v>
      </c>
      <c r="H290" s="74">
        <v>677.1</v>
      </c>
      <c r="I290" s="55">
        <v>0</v>
      </c>
      <c r="J290" s="55">
        <v>611.1</v>
      </c>
      <c r="K290" s="55">
        <f t="shared" si="56"/>
        <v>5847160</v>
      </c>
      <c r="L290" s="55">
        <v>0</v>
      </c>
      <c r="M290" s="55">
        <v>0</v>
      </c>
      <c r="N290" s="55">
        <v>0</v>
      </c>
      <c r="O290" s="48">
        <f>'[1]Прод. прилож'!$C$1104</f>
        <v>5847160</v>
      </c>
      <c r="P290" s="50">
        <f t="shared" si="55"/>
        <v>8635.5929700191991</v>
      </c>
      <c r="Q290" s="47">
        <v>9673</v>
      </c>
      <c r="R290" s="56" t="s">
        <v>96</v>
      </c>
    </row>
    <row r="291" spans="1:21" ht="25.15" customHeight="1" x14ac:dyDescent="0.25">
      <c r="A291" s="70" t="s">
        <v>2500</v>
      </c>
      <c r="B291" s="45" t="s">
        <v>1983</v>
      </c>
      <c r="C291" s="72">
        <v>1958</v>
      </c>
      <c r="D291" s="72" t="s">
        <v>224</v>
      </c>
      <c r="E291" s="72" t="s">
        <v>20</v>
      </c>
      <c r="F291" s="43">
        <v>2</v>
      </c>
      <c r="G291" s="43">
        <v>2</v>
      </c>
      <c r="H291" s="74">
        <v>692.5</v>
      </c>
      <c r="I291" s="55">
        <v>0</v>
      </c>
      <c r="J291" s="55">
        <v>626.1</v>
      </c>
      <c r="K291" s="55">
        <f t="shared" si="56"/>
        <v>4696509.4000000004</v>
      </c>
      <c r="L291" s="55">
        <v>0</v>
      </c>
      <c r="M291" s="55">
        <v>0</v>
      </c>
      <c r="N291" s="55">
        <v>0</v>
      </c>
      <c r="O291" s="48">
        <f>'[1]Прод. прилож'!$C$1105</f>
        <v>4696509.4000000004</v>
      </c>
      <c r="P291" s="50">
        <f t="shared" si="55"/>
        <v>6781.9630324909749</v>
      </c>
      <c r="Q291" s="47">
        <v>9673</v>
      </c>
      <c r="R291" s="56" t="s">
        <v>96</v>
      </c>
    </row>
    <row r="292" spans="1:21" ht="25.15" customHeight="1" x14ac:dyDescent="0.25">
      <c r="A292" s="70" t="s">
        <v>2501</v>
      </c>
      <c r="B292" s="45" t="s">
        <v>1984</v>
      </c>
      <c r="C292" s="72">
        <v>1958</v>
      </c>
      <c r="D292" s="72" t="s">
        <v>224</v>
      </c>
      <c r="E292" s="72" t="s">
        <v>20</v>
      </c>
      <c r="F292" s="43">
        <v>2</v>
      </c>
      <c r="G292" s="43">
        <v>3</v>
      </c>
      <c r="H292" s="74">
        <v>687.2</v>
      </c>
      <c r="I292" s="55">
        <v>0</v>
      </c>
      <c r="J292" s="55">
        <v>615.20000000000005</v>
      </c>
      <c r="K292" s="55">
        <f t="shared" si="56"/>
        <v>4777584.9000000004</v>
      </c>
      <c r="L292" s="55">
        <v>0</v>
      </c>
      <c r="M292" s="55">
        <v>0</v>
      </c>
      <c r="N292" s="55">
        <v>0</v>
      </c>
      <c r="O292" s="48">
        <f>'[1]Прод. прилож'!$C$1106</f>
        <v>4777584.9000000004</v>
      </c>
      <c r="P292" s="50">
        <f t="shared" si="55"/>
        <v>6952.2481082654249</v>
      </c>
      <c r="Q292" s="47">
        <v>9673</v>
      </c>
      <c r="R292" s="56" t="s">
        <v>96</v>
      </c>
    </row>
    <row r="293" spans="1:21" ht="25.15" customHeight="1" x14ac:dyDescent="0.25">
      <c r="A293" s="70" t="s">
        <v>2502</v>
      </c>
      <c r="B293" s="45" t="s">
        <v>1985</v>
      </c>
      <c r="C293" s="72">
        <v>1960</v>
      </c>
      <c r="D293" s="182" t="s">
        <v>224</v>
      </c>
      <c r="E293" s="72" t="s">
        <v>20</v>
      </c>
      <c r="F293" s="43">
        <v>2</v>
      </c>
      <c r="G293" s="43">
        <v>2</v>
      </c>
      <c r="H293" s="74">
        <v>909.5</v>
      </c>
      <c r="I293" s="55">
        <v>0</v>
      </c>
      <c r="J293" s="55">
        <v>815.7</v>
      </c>
      <c r="K293" s="55">
        <f t="shared" si="56"/>
        <v>7978855.5</v>
      </c>
      <c r="L293" s="55">
        <v>0</v>
      </c>
      <c r="M293" s="55">
        <v>0</v>
      </c>
      <c r="N293" s="55">
        <v>0</v>
      </c>
      <c r="O293" s="55">
        <f>'[1]Прод. прилож'!$C$1107</f>
        <v>7978855.5</v>
      </c>
      <c r="P293" s="50">
        <f t="shared" si="55"/>
        <v>8772.7932930181414</v>
      </c>
      <c r="Q293" s="47">
        <v>9673</v>
      </c>
      <c r="R293" s="56" t="s">
        <v>96</v>
      </c>
    </row>
    <row r="294" spans="1:21" ht="25.15" customHeight="1" x14ac:dyDescent="0.25">
      <c r="A294" s="70" t="s">
        <v>2503</v>
      </c>
      <c r="B294" s="45" t="s">
        <v>1986</v>
      </c>
      <c r="C294" s="72">
        <v>1957</v>
      </c>
      <c r="D294" s="72" t="s">
        <v>224</v>
      </c>
      <c r="E294" s="72" t="s">
        <v>20</v>
      </c>
      <c r="F294" s="43">
        <v>2</v>
      </c>
      <c r="G294" s="43">
        <v>2</v>
      </c>
      <c r="H294" s="74">
        <v>686.5</v>
      </c>
      <c r="I294" s="55">
        <v>0</v>
      </c>
      <c r="J294" s="55">
        <v>617.5</v>
      </c>
      <c r="K294" s="55">
        <f t="shared" si="56"/>
        <v>5912135.2999999998</v>
      </c>
      <c r="L294" s="55">
        <v>0</v>
      </c>
      <c r="M294" s="55">
        <v>0</v>
      </c>
      <c r="N294" s="55">
        <v>0</v>
      </c>
      <c r="O294" s="55">
        <f>'[1]Прод. прилож'!$C$1108</f>
        <v>5912135.2999999998</v>
      </c>
      <c r="P294" s="50">
        <f t="shared" si="55"/>
        <v>8611.9960670065539</v>
      </c>
      <c r="Q294" s="47">
        <v>9673</v>
      </c>
      <c r="R294" s="56" t="s">
        <v>96</v>
      </c>
    </row>
    <row r="295" spans="1:21" ht="25.15" customHeight="1" x14ac:dyDescent="0.25">
      <c r="A295" s="70" t="s">
        <v>2504</v>
      </c>
      <c r="B295" s="45" t="s">
        <v>1987</v>
      </c>
      <c r="C295" s="72">
        <v>1958</v>
      </c>
      <c r="D295" s="72" t="s">
        <v>224</v>
      </c>
      <c r="E295" s="182" t="s">
        <v>20</v>
      </c>
      <c r="F295" s="43">
        <v>2</v>
      </c>
      <c r="G295" s="43">
        <v>2</v>
      </c>
      <c r="H295" s="74">
        <v>576.5</v>
      </c>
      <c r="I295" s="55">
        <v>0</v>
      </c>
      <c r="J295" s="55">
        <v>506.6</v>
      </c>
      <c r="K295" s="55">
        <f t="shared" si="56"/>
        <v>4745032.5</v>
      </c>
      <c r="L295" s="55">
        <v>0</v>
      </c>
      <c r="M295" s="55">
        <v>0</v>
      </c>
      <c r="N295" s="55">
        <v>0</v>
      </c>
      <c r="O295" s="55">
        <f>'[1]Прод. прилож'!$C$1109</f>
        <v>4745032.5</v>
      </c>
      <c r="P295" s="50">
        <f t="shared" si="55"/>
        <v>8230.7588898525592</v>
      </c>
      <c r="Q295" s="47">
        <v>9673</v>
      </c>
      <c r="R295" s="56" t="s">
        <v>96</v>
      </c>
    </row>
    <row r="296" spans="1:21" ht="34.9" customHeight="1" x14ac:dyDescent="0.25">
      <c r="A296" s="214" t="s">
        <v>2203</v>
      </c>
      <c r="B296" s="214"/>
      <c r="C296" s="214"/>
      <c r="D296" s="214"/>
      <c r="E296" s="214"/>
      <c r="F296" s="214"/>
      <c r="G296" s="214"/>
      <c r="H296" s="214"/>
      <c r="I296" s="214"/>
      <c r="J296" s="214"/>
      <c r="K296" s="214"/>
      <c r="L296" s="214"/>
      <c r="M296" s="214"/>
      <c r="N296" s="214"/>
      <c r="O296" s="214"/>
      <c r="P296" s="214"/>
      <c r="Q296" s="214"/>
      <c r="R296" s="214"/>
    </row>
    <row r="297" spans="1:21" ht="34.9" customHeight="1" x14ac:dyDescent="0.25">
      <c r="A297" s="215" t="s">
        <v>229</v>
      </c>
      <c r="B297" s="215"/>
      <c r="C297" s="159" t="s">
        <v>21</v>
      </c>
      <c r="D297" s="159" t="s">
        <v>21</v>
      </c>
      <c r="E297" s="159" t="s">
        <v>21</v>
      </c>
      <c r="F297" s="96" t="s">
        <v>21</v>
      </c>
      <c r="G297" s="96" t="s">
        <v>21</v>
      </c>
      <c r="H297" s="97">
        <f>SUM(H298:H302)</f>
        <v>2646.2999999999997</v>
      </c>
      <c r="I297" s="97">
        <f t="shared" ref="I297:O297" si="57">SUM(I298:I302)</f>
        <v>0</v>
      </c>
      <c r="J297" s="97">
        <f t="shared" si="57"/>
        <v>2172.1999999999998</v>
      </c>
      <c r="K297" s="97">
        <f t="shared" si="57"/>
        <v>32833697.899999999</v>
      </c>
      <c r="L297" s="97">
        <f t="shared" si="57"/>
        <v>0</v>
      </c>
      <c r="M297" s="97">
        <f t="shared" si="57"/>
        <v>0</v>
      </c>
      <c r="N297" s="97">
        <f t="shared" si="57"/>
        <v>0</v>
      </c>
      <c r="O297" s="97">
        <f t="shared" si="57"/>
        <v>32833697.899999999</v>
      </c>
      <c r="P297" s="34">
        <f t="shared" ref="P297:P302" si="58">K297/H297</f>
        <v>12407.398216377585</v>
      </c>
      <c r="Q297" s="98" t="s">
        <v>21</v>
      </c>
      <c r="R297" s="99" t="s">
        <v>21</v>
      </c>
    </row>
    <row r="298" spans="1:21" ht="25.15" customHeight="1" x14ac:dyDescent="0.25">
      <c r="A298" s="70" t="s">
        <v>2505</v>
      </c>
      <c r="B298" s="45" t="s">
        <v>1714</v>
      </c>
      <c r="C298" s="182">
        <v>1964</v>
      </c>
      <c r="D298" s="182" t="s">
        <v>224</v>
      </c>
      <c r="E298" s="182" t="s">
        <v>20</v>
      </c>
      <c r="F298" s="51">
        <v>2</v>
      </c>
      <c r="G298" s="51">
        <v>2</v>
      </c>
      <c r="H298" s="63">
        <v>515</v>
      </c>
      <c r="I298" s="63">
        <v>0</v>
      </c>
      <c r="J298" s="63">
        <v>381.2</v>
      </c>
      <c r="K298" s="44">
        <f>SUM(L298:O298)</f>
        <v>7040863.4800000004</v>
      </c>
      <c r="L298" s="37">
        <v>0</v>
      </c>
      <c r="M298" s="37">
        <v>0</v>
      </c>
      <c r="N298" s="37">
        <v>0</v>
      </c>
      <c r="O298" s="44">
        <f>'[1]Прод. прилож'!$C$117</f>
        <v>7040863.4800000004</v>
      </c>
      <c r="P298" s="50">
        <f t="shared" si="58"/>
        <v>13671.579572815535</v>
      </c>
      <c r="Q298" s="47">
        <v>9673</v>
      </c>
      <c r="R298" s="56" t="s">
        <v>94</v>
      </c>
    </row>
    <row r="299" spans="1:21" ht="25.15" customHeight="1" x14ac:dyDescent="0.25">
      <c r="A299" s="70" t="s">
        <v>2506</v>
      </c>
      <c r="B299" s="101" t="s">
        <v>1715</v>
      </c>
      <c r="C299" s="182">
        <v>1965</v>
      </c>
      <c r="D299" s="182" t="s">
        <v>224</v>
      </c>
      <c r="E299" s="182" t="s">
        <v>20</v>
      </c>
      <c r="F299" s="51">
        <v>2</v>
      </c>
      <c r="G299" s="51">
        <v>2</v>
      </c>
      <c r="H299" s="48">
        <v>511.6</v>
      </c>
      <c r="I299" s="48">
        <v>0</v>
      </c>
      <c r="J299" s="48">
        <v>377.8</v>
      </c>
      <c r="K299" s="44">
        <f>SUM(L299:O299)</f>
        <v>6769976.7200000007</v>
      </c>
      <c r="L299" s="37">
        <v>0</v>
      </c>
      <c r="M299" s="37">
        <v>0</v>
      </c>
      <c r="N299" s="37">
        <v>0</v>
      </c>
      <c r="O299" s="47">
        <f>'[1]Прод. прилож'!$C$118</f>
        <v>6769976.7200000007</v>
      </c>
      <c r="P299" s="50">
        <f t="shared" si="58"/>
        <v>13232.949022673965</v>
      </c>
      <c r="Q299" s="47">
        <v>9673</v>
      </c>
      <c r="R299" s="69" t="s">
        <v>94</v>
      </c>
    </row>
    <row r="300" spans="1:21" ht="25.15" customHeight="1" x14ac:dyDescent="0.25">
      <c r="A300" s="70" t="s">
        <v>2507</v>
      </c>
      <c r="B300" s="101" t="s">
        <v>1716</v>
      </c>
      <c r="C300" s="182">
        <v>1985</v>
      </c>
      <c r="D300" s="182" t="s">
        <v>224</v>
      </c>
      <c r="E300" s="182" t="s">
        <v>20</v>
      </c>
      <c r="F300" s="51">
        <v>2</v>
      </c>
      <c r="G300" s="51">
        <v>2</v>
      </c>
      <c r="H300" s="48">
        <v>420.8</v>
      </c>
      <c r="I300" s="48">
        <v>0</v>
      </c>
      <c r="J300" s="48">
        <v>374.4</v>
      </c>
      <c r="K300" s="44">
        <f>SUM(L300:O300)</f>
        <v>5315524.8</v>
      </c>
      <c r="L300" s="37">
        <v>0</v>
      </c>
      <c r="M300" s="37">
        <v>0</v>
      </c>
      <c r="N300" s="37">
        <v>0</v>
      </c>
      <c r="O300" s="48">
        <f>'[1]Прод. прилож'!$C$652</f>
        <v>5315524.8</v>
      </c>
      <c r="P300" s="50">
        <f t="shared" si="58"/>
        <v>12631.950570342204</v>
      </c>
      <c r="Q300" s="47">
        <v>9673</v>
      </c>
      <c r="R300" s="69" t="s">
        <v>95</v>
      </c>
    </row>
    <row r="301" spans="1:21" ht="25.15" customHeight="1" x14ac:dyDescent="0.25">
      <c r="A301" s="70" t="s">
        <v>2508</v>
      </c>
      <c r="B301" s="101" t="s">
        <v>1717</v>
      </c>
      <c r="C301" s="182">
        <v>1972</v>
      </c>
      <c r="D301" s="182" t="s">
        <v>224</v>
      </c>
      <c r="E301" s="182" t="s">
        <v>20</v>
      </c>
      <c r="F301" s="51">
        <v>2</v>
      </c>
      <c r="G301" s="51">
        <v>2</v>
      </c>
      <c r="H301" s="48">
        <v>410</v>
      </c>
      <c r="I301" s="48">
        <v>0</v>
      </c>
      <c r="J301" s="48">
        <v>311.10000000000002</v>
      </c>
      <c r="K301" s="44">
        <f>SUM(L301:O301)</f>
        <v>10161897.9</v>
      </c>
      <c r="L301" s="37">
        <v>0</v>
      </c>
      <c r="M301" s="37">
        <v>0</v>
      </c>
      <c r="N301" s="37">
        <v>0</v>
      </c>
      <c r="O301" s="55">
        <f>'[1]Прод. прилож'!$C$1111</f>
        <v>10161897.9</v>
      </c>
      <c r="P301" s="50">
        <f t="shared" si="58"/>
        <v>24785.116829268292</v>
      </c>
      <c r="Q301" s="47">
        <v>9673</v>
      </c>
      <c r="R301" s="56" t="s">
        <v>96</v>
      </c>
    </row>
    <row r="302" spans="1:21" ht="25.15" customHeight="1" x14ac:dyDescent="0.25">
      <c r="A302" s="70" t="s">
        <v>2509</v>
      </c>
      <c r="B302" s="45" t="s">
        <v>1718</v>
      </c>
      <c r="C302" s="72">
        <v>1975</v>
      </c>
      <c r="D302" s="182" t="s">
        <v>224</v>
      </c>
      <c r="E302" s="182" t="s">
        <v>20</v>
      </c>
      <c r="F302" s="51">
        <v>2</v>
      </c>
      <c r="G302" s="51">
        <v>2</v>
      </c>
      <c r="H302" s="46">
        <v>788.9</v>
      </c>
      <c r="I302" s="46">
        <v>0</v>
      </c>
      <c r="J302" s="46">
        <v>727.7</v>
      </c>
      <c r="K302" s="44">
        <f>SUM(L302:O302)</f>
        <v>3545435</v>
      </c>
      <c r="L302" s="37">
        <v>0</v>
      </c>
      <c r="M302" s="37">
        <v>0</v>
      </c>
      <c r="N302" s="37">
        <v>0</v>
      </c>
      <c r="O302" s="55">
        <f>'[1]Прод. прилож'!$C$1112</f>
        <v>3545435</v>
      </c>
      <c r="P302" s="50">
        <f t="shared" si="58"/>
        <v>4494.1500823932056</v>
      </c>
      <c r="Q302" s="47">
        <v>9673</v>
      </c>
      <c r="R302" s="36" t="s">
        <v>96</v>
      </c>
      <c r="S302" s="2"/>
      <c r="T302" s="2"/>
      <c r="U302" s="2"/>
    </row>
    <row r="303" spans="1:21" ht="34.9" customHeight="1" x14ac:dyDescent="0.25">
      <c r="A303" s="214" t="s">
        <v>2204</v>
      </c>
      <c r="B303" s="214"/>
      <c r="C303" s="214"/>
      <c r="D303" s="214"/>
      <c r="E303" s="214"/>
      <c r="F303" s="214"/>
      <c r="G303" s="214"/>
      <c r="H303" s="214"/>
      <c r="I303" s="214"/>
      <c r="J303" s="214"/>
      <c r="K303" s="214"/>
      <c r="L303" s="214"/>
      <c r="M303" s="214"/>
      <c r="N303" s="214"/>
      <c r="O303" s="214"/>
      <c r="P303" s="214"/>
      <c r="Q303" s="214"/>
      <c r="R303" s="214"/>
    </row>
    <row r="304" spans="1:21" ht="34.9" customHeight="1" x14ac:dyDescent="0.25">
      <c r="A304" s="215" t="s">
        <v>230</v>
      </c>
      <c r="B304" s="215"/>
      <c r="C304" s="159" t="s">
        <v>21</v>
      </c>
      <c r="D304" s="159" t="s">
        <v>21</v>
      </c>
      <c r="E304" s="159" t="s">
        <v>21</v>
      </c>
      <c r="F304" s="96" t="s">
        <v>21</v>
      </c>
      <c r="G304" s="96" t="s">
        <v>21</v>
      </c>
      <c r="H304" s="97">
        <f>SUM(H305:H306)</f>
        <v>899.2</v>
      </c>
      <c r="I304" s="97">
        <f t="shared" ref="I304:O304" si="59">SUM(I305:I306)</f>
        <v>0</v>
      </c>
      <c r="J304" s="97">
        <f t="shared" si="59"/>
        <v>639.59999999999991</v>
      </c>
      <c r="K304" s="97">
        <f t="shared" si="59"/>
        <v>10989726.199999999</v>
      </c>
      <c r="L304" s="97">
        <f t="shared" si="59"/>
        <v>0</v>
      </c>
      <c r="M304" s="97">
        <f t="shared" si="59"/>
        <v>0</v>
      </c>
      <c r="N304" s="97">
        <f t="shared" si="59"/>
        <v>0</v>
      </c>
      <c r="O304" s="97">
        <f t="shared" si="59"/>
        <v>10989726.199999999</v>
      </c>
      <c r="P304" s="34">
        <f>K304/H304</f>
        <v>12221.670596085407</v>
      </c>
      <c r="Q304" s="98" t="s">
        <v>21</v>
      </c>
      <c r="R304" s="99" t="s">
        <v>21</v>
      </c>
    </row>
    <row r="305" spans="1:21" ht="25.15" customHeight="1" x14ac:dyDescent="0.25">
      <c r="A305" s="70" t="s">
        <v>2510</v>
      </c>
      <c r="B305" s="101" t="s">
        <v>1049</v>
      </c>
      <c r="C305" s="182">
        <v>1963</v>
      </c>
      <c r="D305" s="72" t="s">
        <v>224</v>
      </c>
      <c r="E305" s="182" t="s">
        <v>20</v>
      </c>
      <c r="F305" s="51">
        <v>2</v>
      </c>
      <c r="G305" s="51">
        <v>2</v>
      </c>
      <c r="H305" s="48">
        <v>479.2</v>
      </c>
      <c r="I305" s="48">
        <v>0</v>
      </c>
      <c r="J305" s="48">
        <v>341.2</v>
      </c>
      <c r="K305" s="37">
        <f>SUM(L305:O305)</f>
        <v>5567571.7999999998</v>
      </c>
      <c r="L305" s="37">
        <v>0</v>
      </c>
      <c r="M305" s="37">
        <v>0</v>
      </c>
      <c r="N305" s="37">
        <v>0</v>
      </c>
      <c r="O305" s="48">
        <f>'[1]Прод. прилож'!$C$120</f>
        <v>5567571.7999999998</v>
      </c>
      <c r="P305" s="50">
        <f>K305/H305</f>
        <v>11618.472036727881</v>
      </c>
      <c r="Q305" s="50">
        <v>9673</v>
      </c>
      <c r="R305" s="56" t="s">
        <v>94</v>
      </c>
    </row>
    <row r="306" spans="1:21" ht="25.15" customHeight="1" x14ac:dyDescent="0.25">
      <c r="A306" s="70" t="s">
        <v>2511</v>
      </c>
      <c r="B306" s="45" t="s">
        <v>1050</v>
      </c>
      <c r="C306" s="182">
        <v>1965</v>
      </c>
      <c r="D306" s="72" t="s">
        <v>224</v>
      </c>
      <c r="E306" s="182" t="s">
        <v>20</v>
      </c>
      <c r="F306" s="64">
        <v>2</v>
      </c>
      <c r="G306" s="64">
        <v>2</v>
      </c>
      <c r="H306" s="63">
        <v>420</v>
      </c>
      <c r="I306" s="63">
        <v>0</v>
      </c>
      <c r="J306" s="63">
        <v>298.39999999999998</v>
      </c>
      <c r="K306" s="37">
        <f>SUM(L306:O306)</f>
        <v>5422154.4000000004</v>
      </c>
      <c r="L306" s="44">
        <v>0</v>
      </c>
      <c r="M306" s="44">
        <v>0</v>
      </c>
      <c r="N306" s="44">
        <v>0</v>
      </c>
      <c r="O306" s="44">
        <f>'[1]Прод. прилож'!$C$1114</f>
        <v>5422154.4000000004</v>
      </c>
      <c r="P306" s="50">
        <f>K306/H306</f>
        <v>12909.891428571429</v>
      </c>
      <c r="Q306" s="50">
        <v>9673</v>
      </c>
      <c r="R306" s="69" t="s">
        <v>96</v>
      </c>
    </row>
    <row r="307" spans="1:21" s="16" customFormat="1" ht="34.9" customHeight="1" x14ac:dyDescent="0.25">
      <c r="A307" s="214" t="s">
        <v>2205</v>
      </c>
      <c r="B307" s="214"/>
      <c r="C307" s="214"/>
      <c r="D307" s="214"/>
      <c r="E307" s="214"/>
      <c r="F307" s="214"/>
      <c r="G307" s="214"/>
      <c r="H307" s="214"/>
      <c r="I307" s="214"/>
      <c r="J307" s="214"/>
      <c r="K307" s="214"/>
      <c r="L307" s="214"/>
      <c r="M307" s="214"/>
      <c r="N307" s="214"/>
      <c r="O307" s="214"/>
      <c r="P307" s="214"/>
      <c r="Q307" s="214"/>
      <c r="R307" s="214"/>
      <c r="S307" s="57"/>
    </row>
    <row r="308" spans="1:21" s="14" customFormat="1" ht="34.9" customHeight="1" x14ac:dyDescent="0.25">
      <c r="A308" s="215" t="s">
        <v>37</v>
      </c>
      <c r="B308" s="215"/>
      <c r="C308" s="38" t="s">
        <v>21</v>
      </c>
      <c r="D308" s="38" t="s">
        <v>21</v>
      </c>
      <c r="E308" s="38" t="s">
        <v>21</v>
      </c>
      <c r="F308" s="33" t="s">
        <v>21</v>
      </c>
      <c r="G308" s="33" t="s">
        <v>21</v>
      </c>
      <c r="H308" s="102">
        <f>SUM(H309:H317)</f>
        <v>6018.7999999999993</v>
      </c>
      <c r="I308" s="102">
        <f t="shared" ref="I308:O308" si="60">SUM(I309:I317)</f>
        <v>92.5</v>
      </c>
      <c r="J308" s="102">
        <f t="shared" si="60"/>
        <v>4038.9</v>
      </c>
      <c r="K308" s="102">
        <f t="shared" si="60"/>
        <v>61137647.750000007</v>
      </c>
      <c r="L308" s="102">
        <f t="shared" si="60"/>
        <v>0</v>
      </c>
      <c r="M308" s="102">
        <f t="shared" si="60"/>
        <v>0</v>
      </c>
      <c r="N308" s="102">
        <f t="shared" si="60"/>
        <v>0</v>
      </c>
      <c r="O308" s="102">
        <f t="shared" si="60"/>
        <v>61137647.750000007</v>
      </c>
      <c r="P308" s="34">
        <f>K308/H308</f>
        <v>10157.780246893071</v>
      </c>
      <c r="Q308" s="98" t="s">
        <v>21</v>
      </c>
      <c r="R308" s="99" t="s">
        <v>21</v>
      </c>
      <c r="U308" s="18"/>
    </row>
    <row r="309" spans="1:21" s="14" customFormat="1" ht="25.9" customHeight="1" x14ac:dyDescent="0.25">
      <c r="A309" s="70" t="s">
        <v>2512</v>
      </c>
      <c r="B309" s="54" t="s">
        <v>231</v>
      </c>
      <c r="C309" s="182">
        <v>1975</v>
      </c>
      <c r="D309" s="72" t="s">
        <v>224</v>
      </c>
      <c r="E309" s="182" t="s">
        <v>20</v>
      </c>
      <c r="F309" s="182">
        <v>3</v>
      </c>
      <c r="G309" s="182">
        <v>2</v>
      </c>
      <c r="H309" s="48">
        <v>1044.0999999999999</v>
      </c>
      <c r="I309" s="48">
        <v>0</v>
      </c>
      <c r="J309" s="48">
        <v>677.4</v>
      </c>
      <c r="K309" s="37">
        <f t="shared" ref="K309:K317" si="61">SUM(L309:O309)</f>
        <v>5425000</v>
      </c>
      <c r="L309" s="44">
        <v>0</v>
      </c>
      <c r="M309" s="44">
        <v>0</v>
      </c>
      <c r="N309" s="44">
        <v>0</v>
      </c>
      <c r="O309" s="48">
        <f>'[1]Прод. прилож'!$C$122</f>
        <v>5425000</v>
      </c>
      <c r="P309" s="44">
        <f t="shared" ref="P309:P317" si="62">K309/H309</f>
        <v>5195.8624652811041</v>
      </c>
      <c r="Q309" s="50">
        <v>9673</v>
      </c>
      <c r="R309" s="70" t="s">
        <v>94</v>
      </c>
      <c r="S309" s="68"/>
    </row>
    <row r="310" spans="1:21" s="14" customFormat="1" ht="25.9" customHeight="1" x14ac:dyDescent="0.25">
      <c r="A310" s="70" t="s">
        <v>2513</v>
      </c>
      <c r="B310" s="54" t="s">
        <v>233</v>
      </c>
      <c r="C310" s="182">
        <v>1990</v>
      </c>
      <c r="D310" s="72" t="s">
        <v>224</v>
      </c>
      <c r="E310" s="182" t="s">
        <v>20</v>
      </c>
      <c r="F310" s="182">
        <v>2</v>
      </c>
      <c r="G310" s="182">
        <v>3</v>
      </c>
      <c r="H310" s="48">
        <v>847.2</v>
      </c>
      <c r="I310" s="48">
        <v>0</v>
      </c>
      <c r="J310" s="48">
        <v>490.5</v>
      </c>
      <c r="K310" s="37">
        <f t="shared" si="61"/>
        <v>14901789.9</v>
      </c>
      <c r="L310" s="44">
        <v>0</v>
      </c>
      <c r="M310" s="44">
        <v>0</v>
      </c>
      <c r="N310" s="44">
        <v>0</v>
      </c>
      <c r="O310" s="48">
        <f>'[1]Прод. прилож'!$C$1116</f>
        <v>14901789.9</v>
      </c>
      <c r="P310" s="44">
        <f t="shared" si="62"/>
        <v>17589.459277620397</v>
      </c>
      <c r="Q310" s="50">
        <v>9673</v>
      </c>
      <c r="R310" s="70" t="s">
        <v>96</v>
      </c>
      <c r="S310" s="68"/>
    </row>
    <row r="311" spans="1:21" s="14" customFormat="1" ht="25.9" customHeight="1" x14ac:dyDescent="0.25">
      <c r="A311" s="70" t="s">
        <v>2514</v>
      </c>
      <c r="B311" s="54" t="s">
        <v>232</v>
      </c>
      <c r="C311" s="182">
        <v>1979</v>
      </c>
      <c r="D311" s="72" t="s">
        <v>224</v>
      </c>
      <c r="E311" s="182" t="s">
        <v>20</v>
      </c>
      <c r="F311" s="182">
        <v>2</v>
      </c>
      <c r="G311" s="182">
        <v>2</v>
      </c>
      <c r="H311" s="48">
        <v>1062.4000000000001</v>
      </c>
      <c r="I311" s="48">
        <v>0</v>
      </c>
      <c r="J311" s="48">
        <v>728.5</v>
      </c>
      <c r="K311" s="37">
        <f t="shared" si="61"/>
        <v>5686490.5999999996</v>
      </c>
      <c r="L311" s="44">
        <v>0</v>
      </c>
      <c r="M311" s="44">
        <v>0</v>
      </c>
      <c r="N311" s="44">
        <v>0</v>
      </c>
      <c r="O311" s="48">
        <f>'[1]Прод. прилож'!$C$1117</f>
        <v>5686490.5999999996</v>
      </c>
      <c r="P311" s="44">
        <f t="shared" si="62"/>
        <v>5352.494917168674</v>
      </c>
      <c r="Q311" s="50">
        <v>9673</v>
      </c>
      <c r="R311" s="70" t="s">
        <v>96</v>
      </c>
      <c r="S311" s="68"/>
    </row>
    <row r="312" spans="1:21" s="14" customFormat="1" ht="25.9" customHeight="1" x14ac:dyDescent="0.25">
      <c r="A312" s="70" t="s">
        <v>2515</v>
      </c>
      <c r="B312" s="54" t="s">
        <v>234</v>
      </c>
      <c r="C312" s="182">
        <v>1969</v>
      </c>
      <c r="D312" s="72" t="s">
        <v>224</v>
      </c>
      <c r="E312" s="182" t="s">
        <v>20</v>
      </c>
      <c r="F312" s="182">
        <v>2</v>
      </c>
      <c r="G312" s="182">
        <v>2</v>
      </c>
      <c r="H312" s="48">
        <v>714</v>
      </c>
      <c r="I312" s="48">
        <v>0</v>
      </c>
      <c r="J312" s="48">
        <v>462.9</v>
      </c>
      <c r="K312" s="37">
        <f t="shared" si="61"/>
        <v>4764111</v>
      </c>
      <c r="L312" s="44">
        <v>0</v>
      </c>
      <c r="M312" s="44">
        <v>0</v>
      </c>
      <c r="N312" s="44">
        <v>0</v>
      </c>
      <c r="O312" s="48">
        <f>'[1]Прод. прилож'!$C$654</f>
        <v>4764111</v>
      </c>
      <c r="P312" s="44">
        <f t="shared" si="62"/>
        <v>6672.4243697478987</v>
      </c>
      <c r="Q312" s="50">
        <v>9673</v>
      </c>
      <c r="R312" s="70" t="s">
        <v>95</v>
      </c>
      <c r="S312" s="68"/>
    </row>
    <row r="313" spans="1:21" s="14" customFormat="1" ht="25.9" customHeight="1" x14ac:dyDescent="0.25">
      <c r="A313" s="70" t="s">
        <v>2516</v>
      </c>
      <c r="B313" s="54" t="s">
        <v>764</v>
      </c>
      <c r="C313" s="182">
        <v>1978</v>
      </c>
      <c r="D313" s="72" t="s">
        <v>224</v>
      </c>
      <c r="E313" s="182" t="s">
        <v>20</v>
      </c>
      <c r="F313" s="182">
        <v>2</v>
      </c>
      <c r="G313" s="182">
        <v>1</v>
      </c>
      <c r="H313" s="48">
        <v>278.89999999999998</v>
      </c>
      <c r="I313" s="48">
        <v>0</v>
      </c>
      <c r="J313" s="48">
        <v>278.89999999999998</v>
      </c>
      <c r="K313" s="37">
        <f t="shared" si="61"/>
        <v>7054568.7000000011</v>
      </c>
      <c r="L313" s="44">
        <v>0</v>
      </c>
      <c r="M313" s="44">
        <v>0</v>
      </c>
      <c r="N313" s="44">
        <v>0</v>
      </c>
      <c r="O313" s="48">
        <f>'[1]Прод. прилож'!$C$1118</f>
        <v>7054568.7000000011</v>
      </c>
      <c r="P313" s="44">
        <f t="shared" si="62"/>
        <v>25294.258515596994</v>
      </c>
      <c r="Q313" s="50">
        <v>9673</v>
      </c>
      <c r="R313" s="70" t="s">
        <v>96</v>
      </c>
      <c r="S313" s="68"/>
    </row>
    <row r="314" spans="1:21" s="15" customFormat="1" ht="25.9" customHeight="1" x14ac:dyDescent="0.25">
      <c r="A314" s="70" t="s">
        <v>2517</v>
      </c>
      <c r="B314" s="45" t="s">
        <v>2040</v>
      </c>
      <c r="C314" s="182">
        <v>1961</v>
      </c>
      <c r="D314" s="182" t="s">
        <v>224</v>
      </c>
      <c r="E314" s="182" t="s">
        <v>20</v>
      </c>
      <c r="F314" s="182">
        <v>2</v>
      </c>
      <c r="G314" s="182">
        <v>1</v>
      </c>
      <c r="H314" s="48">
        <v>234.1</v>
      </c>
      <c r="I314" s="48">
        <v>92.5</v>
      </c>
      <c r="J314" s="48">
        <v>141.6</v>
      </c>
      <c r="K314" s="44">
        <f>SUM(L314:O314)</f>
        <v>1798000</v>
      </c>
      <c r="L314" s="157">
        <v>0</v>
      </c>
      <c r="M314" s="157">
        <v>0</v>
      </c>
      <c r="N314" s="157">
        <v>0</v>
      </c>
      <c r="O314" s="48">
        <f>'[1]Прод. прилож'!$C$123</f>
        <v>1798000</v>
      </c>
      <c r="P314" s="50">
        <f>K314/H314</f>
        <v>7680.4784280222129</v>
      </c>
      <c r="Q314" s="50">
        <v>9673</v>
      </c>
      <c r="R314" s="70" t="s">
        <v>94</v>
      </c>
      <c r="S314" s="16"/>
      <c r="T314" s="16"/>
      <c r="U314" s="16"/>
    </row>
    <row r="315" spans="1:21" s="14" customFormat="1" ht="25.9" customHeight="1" x14ac:dyDescent="0.25">
      <c r="A315" s="70" t="s">
        <v>2518</v>
      </c>
      <c r="B315" s="54" t="s">
        <v>235</v>
      </c>
      <c r="C315" s="182">
        <v>1963</v>
      </c>
      <c r="D315" s="72" t="s">
        <v>224</v>
      </c>
      <c r="E315" s="182" t="s">
        <v>20</v>
      </c>
      <c r="F315" s="182">
        <v>2</v>
      </c>
      <c r="G315" s="182">
        <v>2</v>
      </c>
      <c r="H315" s="48">
        <v>361.7</v>
      </c>
      <c r="I315" s="48">
        <v>0</v>
      </c>
      <c r="J315" s="48">
        <v>248.7</v>
      </c>
      <c r="K315" s="37">
        <f t="shared" si="61"/>
        <v>2944076.5999999996</v>
      </c>
      <c r="L315" s="44">
        <v>0</v>
      </c>
      <c r="M315" s="44">
        <v>0</v>
      </c>
      <c r="N315" s="44">
        <v>0</v>
      </c>
      <c r="O315" s="48">
        <f>'[1]Прод. прилож'!$C$655</f>
        <v>2944076.5999999996</v>
      </c>
      <c r="P315" s="44">
        <f t="shared" si="62"/>
        <v>8139.5537738457278</v>
      </c>
      <c r="Q315" s="50">
        <v>9673</v>
      </c>
      <c r="R315" s="70" t="s">
        <v>95</v>
      </c>
      <c r="S315" s="68"/>
    </row>
    <row r="316" spans="1:21" s="14" customFormat="1" ht="25.9" customHeight="1" x14ac:dyDescent="0.25">
      <c r="A316" s="70" t="s">
        <v>2519</v>
      </c>
      <c r="B316" s="54" t="s">
        <v>236</v>
      </c>
      <c r="C316" s="182">
        <v>1965</v>
      </c>
      <c r="D316" s="72" t="s">
        <v>224</v>
      </c>
      <c r="E316" s="182" t="s">
        <v>20</v>
      </c>
      <c r="F316" s="182">
        <v>2</v>
      </c>
      <c r="G316" s="182">
        <v>4</v>
      </c>
      <c r="H316" s="48">
        <v>974</v>
      </c>
      <c r="I316" s="48">
        <v>0</v>
      </c>
      <c r="J316" s="48">
        <v>754</v>
      </c>
      <c r="K316" s="37">
        <f t="shared" si="61"/>
        <v>12983288.130000001</v>
      </c>
      <c r="L316" s="44">
        <v>0</v>
      </c>
      <c r="M316" s="44">
        <v>0</v>
      </c>
      <c r="N316" s="44">
        <v>0</v>
      </c>
      <c r="O316" s="48">
        <f>'[1]Прод. прилож'!$C$124</f>
        <v>12983288.130000001</v>
      </c>
      <c r="P316" s="44">
        <f t="shared" si="62"/>
        <v>13329.864609856264</v>
      </c>
      <c r="Q316" s="50">
        <v>9673</v>
      </c>
      <c r="R316" s="70" t="s">
        <v>94</v>
      </c>
      <c r="S316" s="68"/>
    </row>
    <row r="317" spans="1:21" s="14" customFormat="1" ht="25.9" customHeight="1" x14ac:dyDescent="0.25">
      <c r="A317" s="70" t="s">
        <v>2520</v>
      </c>
      <c r="B317" s="54" t="s">
        <v>237</v>
      </c>
      <c r="C317" s="182">
        <v>1965</v>
      </c>
      <c r="D317" s="72" t="s">
        <v>224</v>
      </c>
      <c r="E317" s="182" t="s">
        <v>20</v>
      </c>
      <c r="F317" s="182">
        <v>2</v>
      </c>
      <c r="G317" s="182">
        <v>2</v>
      </c>
      <c r="H317" s="48">
        <v>502.4</v>
      </c>
      <c r="I317" s="48">
        <v>0</v>
      </c>
      <c r="J317" s="48">
        <v>256.39999999999998</v>
      </c>
      <c r="K317" s="37">
        <f t="shared" si="61"/>
        <v>5580322.8200000003</v>
      </c>
      <c r="L317" s="44">
        <v>0</v>
      </c>
      <c r="M317" s="44">
        <v>0</v>
      </c>
      <c r="N317" s="44">
        <v>0</v>
      </c>
      <c r="O317" s="48">
        <f>'[1]Прод. прилож'!$C$125</f>
        <v>5580322.8200000003</v>
      </c>
      <c r="P317" s="44">
        <f t="shared" si="62"/>
        <v>11107.330453821658</v>
      </c>
      <c r="Q317" s="50">
        <v>9673</v>
      </c>
      <c r="R317" s="70" t="s">
        <v>94</v>
      </c>
      <c r="S317" s="68"/>
    </row>
    <row r="318" spans="1:21" s="16" customFormat="1" ht="40.15" customHeight="1" x14ac:dyDescent="0.25">
      <c r="A318" s="214" t="s">
        <v>2206</v>
      </c>
      <c r="B318" s="214"/>
      <c r="C318" s="214"/>
      <c r="D318" s="214"/>
      <c r="E318" s="214"/>
      <c r="F318" s="214"/>
      <c r="G318" s="214"/>
      <c r="H318" s="214"/>
      <c r="I318" s="214"/>
      <c r="J318" s="214"/>
      <c r="K318" s="214"/>
      <c r="L318" s="214"/>
      <c r="M318" s="214"/>
      <c r="N318" s="214"/>
      <c r="O318" s="214"/>
      <c r="P318" s="214"/>
      <c r="Q318" s="214"/>
      <c r="R318" s="214"/>
      <c r="S318" s="57"/>
    </row>
    <row r="319" spans="1:21" s="14" customFormat="1" ht="40.15" customHeight="1" x14ac:dyDescent="0.25">
      <c r="A319" s="215" t="s">
        <v>81</v>
      </c>
      <c r="B319" s="215"/>
      <c r="C319" s="38" t="s">
        <v>21</v>
      </c>
      <c r="D319" s="38" t="s">
        <v>21</v>
      </c>
      <c r="E319" s="38" t="s">
        <v>21</v>
      </c>
      <c r="F319" s="33" t="s">
        <v>21</v>
      </c>
      <c r="G319" s="33" t="s">
        <v>21</v>
      </c>
      <c r="H319" s="102">
        <f t="shared" ref="H319:O319" si="63">SUM(H320:H323)</f>
        <v>6716.74</v>
      </c>
      <c r="I319" s="102">
        <f t="shared" si="63"/>
        <v>2893.1</v>
      </c>
      <c r="J319" s="102">
        <f t="shared" si="63"/>
        <v>3575.8</v>
      </c>
      <c r="K319" s="102">
        <f t="shared" si="63"/>
        <v>19837249.719999999</v>
      </c>
      <c r="L319" s="102">
        <f t="shared" si="63"/>
        <v>0</v>
      </c>
      <c r="M319" s="102">
        <f t="shared" si="63"/>
        <v>0</v>
      </c>
      <c r="N319" s="102">
        <f t="shared" si="63"/>
        <v>0</v>
      </c>
      <c r="O319" s="102">
        <f t="shared" si="63"/>
        <v>19837249.719999999</v>
      </c>
      <c r="P319" s="34">
        <f>K319/H319</f>
        <v>2953.4044372716526</v>
      </c>
      <c r="Q319" s="98" t="s">
        <v>21</v>
      </c>
      <c r="R319" s="99" t="s">
        <v>21</v>
      </c>
      <c r="U319" s="18"/>
    </row>
    <row r="320" spans="1:21" s="14" customFormat="1" ht="25.15" customHeight="1" x14ac:dyDescent="0.25">
      <c r="A320" s="70" t="s">
        <v>2521</v>
      </c>
      <c r="B320" s="45" t="s">
        <v>1988</v>
      </c>
      <c r="C320" s="182">
        <v>1979</v>
      </c>
      <c r="D320" s="72" t="s">
        <v>224</v>
      </c>
      <c r="E320" s="182" t="s">
        <v>20</v>
      </c>
      <c r="F320" s="182">
        <v>2</v>
      </c>
      <c r="G320" s="182">
        <v>2</v>
      </c>
      <c r="H320" s="48">
        <v>605</v>
      </c>
      <c r="I320" s="48">
        <v>189.7</v>
      </c>
      <c r="J320" s="48">
        <v>415.3</v>
      </c>
      <c r="K320" s="37">
        <f>SUM(L320:O320)</f>
        <v>5192500</v>
      </c>
      <c r="L320" s="44">
        <v>0</v>
      </c>
      <c r="M320" s="44">
        <v>0</v>
      </c>
      <c r="N320" s="44">
        <v>0</v>
      </c>
      <c r="O320" s="48">
        <f>'[1]Прод. прилож'!$C$129</f>
        <v>5192500</v>
      </c>
      <c r="P320" s="44">
        <f>K320/H320</f>
        <v>8582.6446280991731</v>
      </c>
      <c r="Q320" s="50">
        <v>9673</v>
      </c>
      <c r="R320" s="70" t="s">
        <v>94</v>
      </c>
      <c r="S320" s="68"/>
    </row>
    <row r="321" spans="1:207" s="112" customFormat="1" ht="27" customHeight="1" x14ac:dyDescent="0.25">
      <c r="A321" s="70" t="s">
        <v>2522</v>
      </c>
      <c r="B321" s="45" t="s">
        <v>1989</v>
      </c>
      <c r="C321" s="182">
        <v>1984</v>
      </c>
      <c r="D321" s="182" t="s">
        <v>224</v>
      </c>
      <c r="E321" s="182" t="s">
        <v>1787</v>
      </c>
      <c r="F321" s="64">
        <v>2</v>
      </c>
      <c r="G321" s="64">
        <v>3</v>
      </c>
      <c r="H321" s="136">
        <v>1181.04</v>
      </c>
      <c r="I321" s="136">
        <v>87.5</v>
      </c>
      <c r="J321" s="136">
        <v>845.7</v>
      </c>
      <c r="K321" s="136">
        <f>SUM(L321:O321)</f>
        <v>4773123.26</v>
      </c>
      <c r="L321" s="136">
        <v>0</v>
      </c>
      <c r="M321" s="136">
        <v>0</v>
      </c>
      <c r="N321" s="136">
        <v>0</v>
      </c>
      <c r="O321" s="136">
        <f>'[1]Прод. прилож'!$C$130</f>
        <v>4773123.26</v>
      </c>
      <c r="P321" s="50">
        <f>K321/H321</f>
        <v>4041.4577491024861</v>
      </c>
      <c r="Q321" s="50">
        <v>9673</v>
      </c>
      <c r="R321" s="70" t="s">
        <v>94</v>
      </c>
    </row>
    <row r="322" spans="1:207" ht="25.15" customHeight="1" x14ac:dyDescent="0.25">
      <c r="A322" s="70" t="s">
        <v>2523</v>
      </c>
      <c r="B322" s="45" t="s">
        <v>1990</v>
      </c>
      <c r="C322" s="182">
        <v>1980</v>
      </c>
      <c r="D322" s="72" t="s">
        <v>224</v>
      </c>
      <c r="E322" s="182" t="s">
        <v>20</v>
      </c>
      <c r="F322" s="182">
        <v>2</v>
      </c>
      <c r="G322" s="182">
        <v>3</v>
      </c>
      <c r="H322" s="48">
        <v>840.4</v>
      </c>
      <c r="I322" s="48">
        <v>195</v>
      </c>
      <c r="J322" s="48">
        <v>645.4</v>
      </c>
      <c r="K322" s="37">
        <f>SUM(L322:O322)</f>
        <v>4101791.26</v>
      </c>
      <c r="L322" s="44">
        <v>0</v>
      </c>
      <c r="M322" s="44">
        <v>0</v>
      </c>
      <c r="N322" s="44">
        <v>0</v>
      </c>
      <c r="O322" s="48">
        <f>'[1]Прод. прилож'!$C$131</f>
        <v>4101791.26</v>
      </c>
      <c r="P322" s="44">
        <f>K322/H322</f>
        <v>4880.7606615897193</v>
      </c>
      <c r="Q322" s="50">
        <v>9673</v>
      </c>
      <c r="R322" s="70" t="s">
        <v>94</v>
      </c>
      <c r="S322" s="68"/>
    </row>
    <row r="323" spans="1:207" ht="25.15" customHeight="1" x14ac:dyDescent="0.25">
      <c r="A323" s="70" t="s">
        <v>2524</v>
      </c>
      <c r="B323" s="45" t="s">
        <v>1991</v>
      </c>
      <c r="C323" s="182">
        <v>1988</v>
      </c>
      <c r="D323" s="72" t="s">
        <v>224</v>
      </c>
      <c r="E323" s="182" t="s">
        <v>20</v>
      </c>
      <c r="F323" s="182">
        <v>5</v>
      </c>
      <c r="G323" s="182">
        <v>6</v>
      </c>
      <c r="H323" s="48">
        <v>4090.3</v>
      </c>
      <c r="I323" s="48">
        <v>2420.9</v>
      </c>
      <c r="J323" s="48">
        <v>1669.4</v>
      </c>
      <c r="K323" s="37">
        <f>SUM(L323:O323)</f>
        <v>5769835.2000000002</v>
      </c>
      <c r="L323" s="44">
        <v>0</v>
      </c>
      <c r="M323" s="44">
        <v>0</v>
      </c>
      <c r="N323" s="44">
        <v>0</v>
      </c>
      <c r="O323" s="48">
        <f>'[1]Прод. прилож'!$C$132</f>
        <v>5769835.2000000002</v>
      </c>
      <c r="P323" s="44">
        <f>K323/H323</f>
        <v>1410.6141847786225</v>
      </c>
      <c r="Q323" s="50">
        <v>9673</v>
      </c>
      <c r="R323" s="70" t="s">
        <v>94</v>
      </c>
      <c r="S323" s="68"/>
    </row>
    <row r="324" spans="1:207" ht="40.15" customHeight="1" x14ac:dyDescent="0.25">
      <c r="A324" s="214" t="s">
        <v>2207</v>
      </c>
      <c r="B324" s="214"/>
      <c r="C324" s="214"/>
      <c r="D324" s="214"/>
      <c r="E324" s="214"/>
      <c r="F324" s="214"/>
      <c r="G324" s="214"/>
      <c r="H324" s="214"/>
      <c r="I324" s="214"/>
      <c r="J324" s="214"/>
      <c r="K324" s="214"/>
      <c r="L324" s="214"/>
      <c r="M324" s="214"/>
      <c r="N324" s="214"/>
      <c r="O324" s="214"/>
      <c r="P324" s="214"/>
      <c r="Q324" s="214"/>
      <c r="R324" s="214"/>
    </row>
    <row r="325" spans="1:207" ht="40.15" customHeight="1" x14ac:dyDescent="0.25">
      <c r="A325" s="215" t="s">
        <v>85</v>
      </c>
      <c r="B325" s="215"/>
      <c r="C325" s="159" t="s">
        <v>21</v>
      </c>
      <c r="D325" s="159" t="s">
        <v>21</v>
      </c>
      <c r="E325" s="159" t="s">
        <v>21</v>
      </c>
      <c r="F325" s="96" t="s">
        <v>21</v>
      </c>
      <c r="G325" s="96" t="s">
        <v>21</v>
      </c>
      <c r="H325" s="97">
        <f>SUM(H326:H329)</f>
        <v>1887.7999999999997</v>
      </c>
      <c r="I325" s="97">
        <f t="shared" ref="I325:O325" si="64">SUM(I326:I329)</f>
        <v>125.4</v>
      </c>
      <c r="J325" s="97">
        <f t="shared" si="64"/>
        <v>1592.5</v>
      </c>
      <c r="K325" s="97">
        <f t="shared" si="64"/>
        <v>8437355.8000000007</v>
      </c>
      <c r="L325" s="97">
        <f t="shared" si="64"/>
        <v>0</v>
      </c>
      <c r="M325" s="97">
        <f t="shared" si="64"/>
        <v>0</v>
      </c>
      <c r="N325" s="97">
        <f t="shared" si="64"/>
        <v>0</v>
      </c>
      <c r="O325" s="97">
        <f t="shared" si="64"/>
        <v>8437355.8000000007</v>
      </c>
      <c r="P325" s="34">
        <f>K325/H325</f>
        <v>4469.4119080411074</v>
      </c>
      <c r="Q325" s="98" t="s">
        <v>21</v>
      </c>
      <c r="R325" s="99" t="s">
        <v>21</v>
      </c>
    </row>
    <row r="326" spans="1:207" s="16" customFormat="1" ht="25.15" customHeight="1" x14ac:dyDescent="0.25">
      <c r="A326" s="70" t="s">
        <v>2525</v>
      </c>
      <c r="B326" s="45" t="s">
        <v>238</v>
      </c>
      <c r="C326" s="182">
        <v>1966</v>
      </c>
      <c r="D326" s="72" t="s">
        <v>224</v>
      </c>
      <c r="E326" s="182" t="s">
        <v>20</v>
      </c>
      <c r="F326" s="182">
        <v>2</v>
      </c>
      <c r="G326" s="182">
        <v>2</v>
      </c>
      <c r="H326" s="48">
        <v>421.7</v>
      </c>
      <c r="I326" s="48">
        <v>54.9</v>
      </c>
      <c r="J326" s="48">
        <v>321.8</v>
      </c>
      <c r="K326" s="37">
        <f>SUM(L326:O326)</f>
        <v>800443.7</v>
      </c>
      <c r="L326" s="44">
        <v>0</v>
      </c>
      <c r="M326" s="44">
        <v>0</v>
      </c>
      <c r="N326" s="44">
        <v>0</v>
      </c>
      <c r="O326" s="48">
        <f>'[1]Прод. прилож'!$C$657</f>
        <v>800443.7</v>
      </c>
      <c r="P326" s="44">
        <f>K326/H326</f>
        <v>1898.1354043158642</v>
      </c>
      <c r="Q326" s="50">
        <v>9673</v>
      </c>
      <c r="R326" s="70" t="s">
        <v>95</v>
      </c>
      <c r="S326" s="57"/>
    </row>
    <row r="327" spans="1:207" s="14" customFormat="1" ht="25.15" customHeight="1" x14ac:dyDescent="0.25">
      <c r="A327" s="70" t="s">
        <v>2526</v>
      </c>
      <c r="B327" s="45" t="s">
        <v>239</v>
      </c>
      <c r="C327" s="182">
        <v>1966</v>
      </c>
      <c r="D327" s="72" t="s">
        <v>224</v>
      </c>
      <c r="E327" s="182" t="s">
        <v>20</v>
      </c>
      <c r="F327" s="182">
        <v>2</v>
      </c>
      <c r="G327" s="182">
        <v>2</v>
      </c>
      <c r="H327" s="48">
        <v>430.2</v>
      </c>
      <c r="I327" s="48">
        <v>0</v>
      </c>
      <c r="J327" s="48">
        <v>387.8</v>
      </c>
      <c r="K327" s="37">
        <f>SUM(L327:O327)</f>
        <v>4155491.1</v>
      </c>
      <c r="L327" s="44">
        <v>0</v>
      </c>
      <c r="M327" s="44">
        <v>0</v>
      </c>
      <c r="N327" s="44">
        <v>0</v>
      </c>
      <c r="O327" s="48">
        <f>'[1]Прод. прилож'!$C$658</f>
        <v>4155491.1</v>
      </c>
      <c r="P327" s="44">
        <f>K327/H327</f>
        <v>9659.4400278940029</v>
      </c>
      <c r="Q327" s="50">
        <v>9673</v>
      </c>
      <c r="R327" s="70" t="s">
        <v>94</v>
      </c>
    </row>
    <row r="328" spans="1:207" s="14" customFormat="1" ht="25.15" customHeight="1" x14ac:dyDescent="0.25">
      <c r="A328" s="70" t="s">
        <v>2527</v>
      </c>
      <c r="B328" s="45" t="s">
        <v>241</v>
      </c>
      <c r="C328" s="182">
        <v>1966</v>
      </c>
      <c r="D328" s="72" t="s">
        <v>224</v>
      </c>
      <c r="E328" s="182" t="s">
        <v>20</v>
      </c>
      <c r="F328" s="182">
        <v>2</v>
      </c>
      <c r="G328" s="182">
        <v>2</v>
      </c>
      <c r="H328" s="48">
        <v>618.79999999999995</v>
      </c>
      <c r="I328" s="48">
        <v>70.5</v>
      </c>
      <c r="J328" s="48">
        <v>509.8</v>
      </c>
      <c r="K328" s="37">
        <f>SUM(L328:O328)</f>
        <v>1127826.7999999998</v>
      </c>
      <c r="L328" s="44">
        <v>0</v>
      </c>
      <c r="M328" s="44">
        <v>0</v>
      </c>
      <c r="N328" s="44">
        <v>0</v>
      </c>
      <c r="O328" s="48">
        <f>'[1]Прод. прилож'!$C$659</f>
        <v>1127826.7999999998</v>
      </c>
      <c r="P328" s="44">
        <f>K328/H328</f>
        <v>1822.6031027795732</v>
      </c>
      <c r="Q328" s="50">
        <v>9673</v>
      </c>
      <c r="R328" s="70" t="s">
        <v>95</v>
      </c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  <c r="FE328" s="2"/>
      <c r="FF328" s="2"/>
      <c r="FG328" s="2"/>
      <c r="FH328" s="2"/>
      <c r="FI328" s="2"/>
      <c r="FJ328" s="2"/>
      <c r="FK328" s="2"/>
      <c r="FL328" s="2"/>
      <c r="FM328" s="2"/>
      <c r="FN328" s="2"/>
      <c r="FO328" s="2"/>
      <c r="FP328" s="2"/>
      <c r="FQ328" s="2"/>
      <c r="FR328" s="2"/>
      <c r="FS328" s="2"/>
      <c r="FT328" s="2"/>
      <c r="FU328" s="2"/>
      <c r="FV328" s="2"/>
      <c r="FW328" s="2"/>
      <c r="FX328" s="2"/>
      <c r="FY328" s="2"/>
      <c r="FZ328" s="2"/>
      <c r="GA328" s="2"/>
      <c r="GB328" s="2"/>
      <c r="GC328" s="2"/>
      <c r="GD328" s="2"/>
      <c r="GE328" s="2"/>
      <c r="GF328" s="2"/>
      <c r="GG328" s="2"/>
      <c r="GH328" s="2"/>
      <c r="GI328" s="2"/>
      <c r="GJ328" s="2"/>
      <c r="GK328" s="2"/>
      <c r="GL328" s="2"/>
      <c r="GM328" s="2"/>
      <c r="GN328" s="2"/>
      <c r="GO328" s="2"/>
      <c r="GP328" s="2"/>
      <c r="GQ328" s="2"/>
      <c r="GR328" s="2"/>
      <c r="GS328" s="2"/>
      <c r="GT328" s="2"/>
      <c r="GU328" s="2"/>
      <c r="GV328" s="2"/>
      <c r="GW328" s="2"/>
      <c r="GX328" s="2"/>
      <c r="GY328" s="2"/>
    </row>
    <row r="329" spans="1:207" ht="25.15" customHeight="1" x14ac:dyDescent="0.25">
      <c r="A329" s="70" t="s">
        <v>2528</v>
      </c>
      <c r="B329" s="45" t="s">
        <v>240</v>
      </c>
      <c r="C329" s="182">
        <v>1966</v>
      </c>
      <c r="D329" s="72" t="s">
        <v>224</v>
      </c>
      <c r="E329" s="182" t="s">
        <v>20</v>
      </c>
      <c r="F329" s="182">
        <v>2</v>
      </c>
      <c r="G329" s="182">
        <v>2</v>
      </c>
      <c r="H329" s="48">
        <v>417.1</v>
      </c>
      <c r="I329" s="48">
        <v>0</v>
      </c>
      <c r="J329" s="48">
        <v>373.1</v>
      </c>
      <c r="K329" s="37">
        <f>SUM(L329:O329)</f>
        <v>2353594.2000000002</v>
      </c>
      <c r="L329" s="44">
        <v>0</v>
      </c>
      <c r="M329" s="44">
        <v>0</v>
      </c>
      <c r="N329" s="44">
        <v>0</v>
      </c>
      <c r="O329" s="48">
        <f>'[1]Прод. прилож'!$C$660</f>
        <v>2353594.2000000002</v>
      </c>
      <c r="P329" s="44">
        <f>K329/H329</f>
        <v>5642.7576120834337</v>
      </c>
      <c r="Q329" s="50">
        <v>9673</v>
      </c>
      <c r="R329" s="70" t="s">
        <v>95</v>
      </c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  <c r="BB329" s="14"/>
      <c r="BC329" s="14"/>
      <c r="BD329" s="14"/>
      <c r="BE329" s="14"/>
      <c r="BF329" s="14"/>
      <c r="BG329" s="14"/>
      <c r="BH329" s="14"/>
      <c r="BI329" s="14"/>
      <c r="BJ329" s="14"/>
      <c r="BK329" s="14"/>
      <c r="BL329" s="14"/>
      <c r="BM329" s="14"/>
      <c r="BN329" s="14"/>
      <c r="BO329" s="14"/>
      <c r="BP329" s="14"/>
      <c r="BQ329" s="14"/>
      <c r="BR329" s="14"/>
      <c r="BS329" s="14"/>
      <c r="BT329" s="14"/>
      <c r="BU329" s="14"/>
      <c r="BV329" s="14"/>
      <c r="BW329" s="14"/>
      <c r="BX329" s="14"/>
      <c r="BY329" s="14"/>
      <c r="BZ329" s="14"/>
      <c r="CA329" s="14"/>
      <c r="CB329" s="14"/>
      <c r="CC329" s="14"/>
      <c r="CD329" s="14"/>
      <c r="CE329" s="14"/>
      <c r="CF329" s="14"/>
      <c r="CG329" s="14"/>
      <c r="CH329" s="14"/>
      <c r="CI329" s="14"/>
      <c r="CJ329" s="14"/>
      <c r="CK329" s="14"/>
      <c r="CL329" s="14"/>
      <c r="CM329" s="14"/>
      <c r="CN329" s="14"/>
      <c r="CO329" s="14"/>
      <c r="CP329" s="14"/>
      <c r="CQ329" s="14"/>
      <c r="CR329" s="14"/>
      <c r="CS329" s="14"/>
      <c r="CT329" s="14"/>
      <c r="CU329" s="14"/>
      <c r="CV329" s="14"/>
      <c r="CW329" s="14"/>
      <c r="CX329" s="14"/>
      <c r="CY329" s="14"/>
      <c r="CZ329" s="14"/>
      <c r="DA329" s="14"/>
      <c r="DB329" s="14"/>
      <c r="DC329" s="14"/>
      <c r="DD329" s="14"/>
      <c r="DE329" s="14"/>
      <c r="DF329" s="14"/>
      <c r="DG329" s="14"/>
      <c r="DH329" s="14"/>
      <c r="DI329" s="14"/>
      <c r="DJ329" s="14"/>
      <c r="DK329" s="14"/>
      <c r="DL329" s="14"/>
      <c r="DM329" s="14"/>
      <c r="DN329" s="14"/>
      <c r="DO329" s="14"/>
      <c r="DP329" s="14"/>
      <c r="DQ329" s="14"/>
      <c r="DR329" s="14"/>
      <c r="DS329" s="14"/>
      <c r="DT329" s="14"/>
      <c r="DU329" s="14"/>
      <c r="DV329" s="14"/>
      <c r="DW329" s="14"/>
      <c r="DX329" s="14"/>
      <c r="DY329" s="14"/>
      <c r="DZ329" s="14"/>
      <c r="EA329" s="14"/>
      <c r="EB329" s="14"/>
      <c r="EC329" s="14"/>
      <c r="ED329" s="14"/>
      <c r="EE329" s="14"/>
      <c r="EF329" s="14"/>
      <c r="EG329" s="14"/>
      <c r="EH329" s="14"/>
      <c r="EI329" s="14"/>
      <c r="EJ329" s="14"/>
      <c r="EK329" s="14"/>
      <c r="EL329" s="14"/>
      <c r="EM329" s="14"/>
      <c r="EN329" s="14"/>
      <c r="EO329" s="14"/>
      <c r="EP329" s="14"/>
      <c r="EQ329" s="14"/>
      <c r="ER329" s="14"/>
      <c r="ES329" s="14"/>
      <c r="ET329" s="14"/>
      <c r="EU329" s="14"/>
      <c r="EV329" s="14"/>
      <c r="EW329" s="14"/>
      <c r="EX329" s="14"/>
      <c r="EY329" s="14"/>
      <c r="EZ329" s="14"/>
      <c r="FA329" s="14"/>
      <c r="FB329" s="14"/>
      <c r="FC329" s="14"/>
      <c r="FD329" s="14"/>
      <c r="FE329" s="14"/>
      <c r="FF329" s="14"/>
      <c r="FG329" s="14"/>
      <c r="FH329" s="14"/>
      <c r="FI329" s="14"/>
      <c r="FJ329" s="14"/>
      <c r="FK329" s="14"/>
      <c r="FL329" s="14"/>
      <c r="FM329" s="14"/>
      <c r="FN329" s="14"/>
      <c r="FO329" s="14"/>
      <c r="FP329" s="14"/>
      <c r="FQ329" s="14"/>
      <c r="FR329" s="14"/>
      <c r="FS329" s="14"/>
      <c r="FT329" s="14"/>
      <c r="FU329" s="14"/>
      <c r="FV329" s="14"/>
      <c r="FW329" s="14"/>
      <c r="FX329" s="14"/>
      <c r="FY329" s="14"/>
      <c r="FZ329" s="14"/>
      <c r="GA329" s="14"/>
      <c r="GB329" s="14"/>
      <c r="GC329" s="14"/>
      <c r="GD329" s="14"/>
      <c r="GE329" s="14"/>
      <c r="GF329" s="14"/>
      <c r="GG329" s="14"/>
      <c r="GH329" s="14"/>
      <c r="GI329" s="14"/>
      <c r="GJ329" s="14"/>
      <c r="GK329" s="14"/>
      <c r="GL329" s="14"/>
      <c r="GM329" s="14"/>
      <c r="GN329" s="14"/>
      <c r="GO329" s="14"/>
      <c r="GP329" s="14"/>
      <c r="GQ329" s="14"/>
      <c r="GR329" s="14"/>
      <c r="GS329" s="14"/>
      <c r="GT329" s="14"/>
      <c r="GU329" s="14"/>
      <c r="GV329" s="14"/>
      <c r="GW329" s="14"/>
      <c r="GX329" s="14"/>
      <c r="GY329" s="14"/>
    </row>
    <row r="330" spans="1:207" ht="34.9" customHeight="1" x14ac:dyDescent="0.25">
      <c r="A330" s="214" t="s">
        <v>2208</v>
      </c>
      <c r="B330" s="214"/>
      <c r="C330" s="214"/>
      <c r="D330" s="214"/>
      <c r="E330" s="214"/>
      <c r="F330" s="214"/>
      <c r="G330" s="214"/>
      <c r="H330" s="214"/>
      <c r="I330" s="214"/>
      <c r="J330" s="214"/>
      <c r="K330" s="214"/>
      <c r="L330" s="214"/>
      <c r="M330" s="214"/>
      <c r="N330" s="214"/>
      <c r="O330" s="214"/>
      <c r="P330" s="214"/>
      <c r="Q330" s="214"/>
      <c r="R330" s="214"/>
      <c r="S330" s="42"/>
      <c r="T330" s="2"/>
      <c r="U330" s="2"/>
    </row>
    <row r="331" spans="1:207" s="15" customFormat="1" ht="34.9" customHeight="1" x14ac:dyDescent="0.25">
      <c r="A331" s="215" t="s">
        <v>38</v>
      </c>
      <c r="B331" s="215"/>
      <c r="C331" s="159" t="s">
        <v>21</v>
      </c>
      <c r="D331" s="159" t="s">
        <v>21</v>
      </c>
      <c r="E331" s="159" t="s">
        <v>21</v>
      </c>
      <c r="F331" s="96" t="s">
        <v>21</v>
      </c>
      <c r="G331" s="96" t="s">
        <v>21</v>
      </c>
      <c r="H331" s="97">
        <f t="shared" ref="H331:O331" si="65">SUM(H332:H350)</f>
        <v>13947.9</v>
      </c>
      <c r="I331" s="97">
        <f t="shared" si="65"/>
        <v>2861.9</v>
      </c>
      <c r="J331" s="97">
        <f t="shared" si="65"/>
        <v>9516.7000000000007</v>
      </c>
      <c r="K331" s="97">
        <f t="shared" si="65"/>
        <v>119776568.21000001</v>
      </c>
      <c r="L331" s="97">
        <f t="shared" si="65"/>
        <v>0</v>
      </c>
      <c r="M331" s="97">
        <f t="shared" si="65"/>
        <v>0</v>
      </c>
      <c r="N331" s="97">
        <f t="shared" si="65"/>
        <v>0</v>
      </c>
      <c r="O331" s="97">
        <f t="shared" si="65"/>
        <v>119776568.21000001</v>
      </c>
      <c r="P331" s="34">
        <f>K331/H331</f>
        <v>8587.4266527577638</v>
      </c>
      <c r="Q331" s="98" t="s">
        <v>21</v>
      </c>
      <c r="R331" s="99" t="s">
        <v>21</v>
      </c>
      <c r="S331" s="65"/>
      <c r="T331" s="17"/>
      <c r="U331" s="16"/>
    </row>
    <row r="332" spans="1:207" ht="25.15" customHeight="1" x14ac:dyDescent="0.25">
      <c r="A332" s="69" t="s">
        <v>2529</v>
      </c>
      <c r="B332" s="100" t="s">
        <v>767</v>
      </c>
      <c r="C332" s="72">
        <v>1966</v>
      </c>
      <c r="D332" s="72" t="s">
        <v>224</v>
      </c>
      <c r="E332" s="72" t="s">
        <v>20</v>
      </c>
      <c r="F332" s="43">
        <v>2</v>
      </c>
      <c r="G332" s="43">
        <v>2</v>
      </c>
      <c r="H332" s="55">
        <v>311.60000000000002</v>
      </c>
      <c r="I332" s="55">
        <v>101.4</v>
      </c>
      <c r="J332" s="55">
        <v>210.2</v>
      </c>
      <c r="K332" s="37">
        <f t="shared" ref="K332:K350" si="66">SUM(L332:O332)</f>
        <v>4115762</v>
      </c>
      <c r="L332" s="44">
        <v>0</v>
      </c>
      <c r="M332" s="44">
        <v>0</v>
      </c>
      <c r="N332" s="44">
        <v>0</v>
      </c>
      <c r="O332" s="48">
        <f>'[1]Прод. прилож'!$C$662</f>
        <v>4115762</v>
      </c>
      <c r="P332" s="44">
        <f t="shared" ref="P332:P350" si="67">K332/H332</f>
        <v>13208.478818998716</v>
      </c>
      <c r="Q332" s="50">
        <v>9673</v>
      </c>
      <c r="R332" s="69" t="s">
        <v>95</v>
      </c>
    </row>
    <row r="333" spans="1:207" ht="25.15" customHeight="1" x14ac:dyDescent="0.25">
      <c r="A333" s="69" t="s">
        <v>2530</v>
      </c>
      <c r="B333" s="100" t="s">
        <v>768</v>
      </c>
      <c r="C333" s="72">
        <v>1965</v>
      </c>
      <c r="D333" s="72" t="s">
        <v>224</v>
      </c>
      <c r="E333" s="72" t="s">
        <v>20</v>
      </c>
      <c r="F333" s="43">
        <v>2</v>
      </c>
      <c r="G333" s="43">
        <v>2</v>
      </c>
      <c r="H333" s="55">
        <v>440.9</v>
      </c>
      <c r="I333" s="55">
        <v>0</v>
      </c>
      <c r="J333" s="55">
        <v>440.9</v>
      </c>
      <c r="K333" s="37">
        <f t="shared" si="66"/>
        <v>19679524.100000001</v>
      </c>
      <c r="L333" s="44">
        <v>0</v>
      </c>
      <c r="M333" s="44">
        <v>0</v>
      </c>
      <c r="N333" s="44">
        <v>0</v>
      </c>
      <c r="O333" s="48">
        <f>'[1]Прод. прилож'!$C$1120</f>
        <v>19679524.100000001</v>
      </c>
      <c r="P333" s="44">
        <f t="shared" si="67"/>
        <v>44634.892492628722</v>
      </c>
      <c r="Q333" s="50">
        <v>9673</v>
      </c>
      <c r="R333" s="69" t="s">
        <v>96</v>
      </c>
    </row>
    <row r="334" spans="1:207" ht="25.15" customHeight="1" x14ac:dyDescent="0.25">
      <c r="A334" s="69" t="s">
        <v>2531</v>
      </c>
      <c r="B334" s="100" t="s">
        <v>769</v>
      </c>
      <c r="C334" s="72">
        <v>1990</v>
      </c>
      <c r="D334" s="72" t="s">
        <v>224</v>
      </c>
      <c r="E334" s="72" t="s">
        <v>242</v>
      </c>
      <c r="F334" s="43">
        <v>2</v>
      </c>
      <c r="G334" s="43">
        <v>2</v>
      </c>
      <c r="H334" s="55">
        <v>1322.2</v>
      </c>
      <c r="I334" s="55">
        <v>531.6</v>
      </c>
      <c r="J334" s="55">
        <v>790.6</v>
      </c>
      <c r="K334" s="37">
        <f t="shared" si="66"/>
        <v>21327921</v>
      </c>
      <c r="L334" s="44">
        <v>0</v>
      </c>
      <c r="M334" s="44">
        <v>0</v>
      </c>
      <c r="N334" s="44">
        <v>0</v>
      </c>
      <c r="O334" s="48">
        <f>'[1]Прод. прилож'!$C$663</f>
        <v>21327921</v>
      </c>
      <c r="P334" s="44">
        <f t="shared" si="67"/>
        <v>16130.631523218877</v>
      </c>
      <c r="Q334" s="50">
        <v>9673</v>
      </c>
      <c r="R334" s="69" t="s">
        <v>95</v>
      </c>
    </row>
    <row r="335" spans="1:207" ht="25.15" customHeight="1" x14ac:dyDescent="0.25">
      <c r="A335" s="69" t="s">
        <v>2532</v>
      </c>
      <c r="B335" s="100" t="s">
        <v>773</v>
      </c>
      <c r="C335" s="72">
        <v>1994</v>
      </c>
      <c r="D335" s="72" t="s">
        <v>224</v>
      </c>
      <c r="E335" s="72" t="s">
        <v>20</v>
      </c>
      <c r="F335" s="43">
        <v>2</v>
      </c>
      <c r="G335" s="43">
        <v>2</v>
      </c>
      <c r="H335" s="55">
        <v>829.8</v>
      </c>
      <c r="I335" s="55">
        <v>0</v>
      </c>
      <c r="J335" s="55">
        <v>829.8</v>
      </c>
      <c r="K335" s="37">
        <f t="shared" si="66"/>
        <v>5949324.6000000006</v>
      </c>
      <c r="L335" s="44">
        <v>0</v>
      </c>
      <c r="M335" s="44">
        <v>0</v>
      </c>
      <c r="N335" s="44">
        <v>0</v>
      </c>
      <c r="O335" s="48">
        <f>'[1]Прод. прилож'!$C$1121</f>
        <v>5949324.6000000006</v>
      </c>
      <c r="P335" s="44">
        <f t="shared" si="67"/>
        <v>7169.5885755603767</v>
      </c>
      <c r="Q335" s="50">
        <v>9673</v>
      </c>
      <c r="R335" s="69" t="s">
        <v>96</v>
      </c>
    </row>
    <row r="336" spans="1:207" ht="25.15" customHeight="1" x14ac:dyDescent="0.25">
      <c r="A336" s="69" t="s">
        <v>2533</v>
      </c>
      <c r="B336" s="100" t="s">
        <v>766</v>
      </c>
      <c r="C336" s="72">
        <v>1955</v>
      </c>
      <c r="D336" s="72" t="s">
        <v>224</v>
      </c>
      <c r="E336" s="72" t="s">
        <v>20</v>
      </c>
      <c r="F336" s="43">
        <v>2</v>
      </c>
      <c r="G336" s="43">
        <v>2</v>
      </c>
      <c r="H336" s="55">
        <v>658.9</v>
      </c>
      <c r="I336" s="55">
        <v>227.2</v>
      </c>
      <c r="J336" s="55">
        <v>431.7</v>
      </c>
      <c r="K336" s="37">
        <f t="shared" si="66"/>
        <v>1254899.8999999999</v>
      </c>
      <c r="L336" s="44">
        <v>0</v>
      </c>
      <c r="M336" s="44">
        <v>0</v>
      </c>
      <c r="N336" s="44">
        <v>0</v>
      </c>
      <c r="O336" s="48">
        <f>'[1]Прод. прилож'!$C$664</f>
        <v>1254899.8999999999</v>
      </c>
      <c r="P336" s="44">
        <f t="shared" si="67"/>
        <v>1904.5377143724388</v>
      </c>
      <c r="Q336" s="50">
        <v>9673</v>
      </c>
      <c r="R336" s="69" t="s">
        <v>95</v>
      </c>
    </row>
    <row r="337" spans="1:207" ht="25.15" customHeight="1" x14ac:dyDescent="0.25">
      <c r="A337" s="69" t="s">
        <v>2534</v>
      </c>
      <c r="B337" s="54" t="s">
        <v>243</v>
      </c>
      <c r="C337" s="182">
        <v>1960</v>
      </c>
      <c r="D337" s="72" t="s">
        <v>224</v>
      </c>
      <c r="E337" s="72" t="s">
        <v>20</v>
      </c>
      <c r="F337" s="51">
        <v>2</v>
      </c>
      <c r="G337" s="43">
        <v>2</v>
      </c>
      <c r="H337" s="47">
        <v>267.2</v>
      </c>
      <c r="I337" s="49">
        <v>0</v>
      </c>
      <c r="J337" s="47">
        <v>256.60000000000002</v>
      </c>
      <c r="K337" s="37">
        <f t="shared" si="66"/>
        <v>1552838.2</v>
      </c>
      <c r="L337" s="44">
        <v>0</v>
      </c>
      <c r="M337" s="44">
        <v>0</v>
      </c>
      <c r="N337" s="44">
        <v>0</v>
      </c>
      <c r="O337" s="48">
        <f>'[1]Прод. прилож'!$C$665</f>
        <v>1552838.2</v>
      </c>
      <c r="P337" s="44">
        <f t="shared" si="67"/>
        <v>5811.5202095808381</v>
      </c>
      <c r="Q337" s="50">
        <v>9673</v>
      </c>
      <c r="R337" s="69" t="s">
        <v>95</v>
      </c>
    </row>
    <row r="338" spans="1:207" ht="25.15" customHeight="1" x14ac:dyDescent="0.25">
      <c r="A338" s="69" t="s">
        <v>2535</v>
      </c>
      <c r="B338" s="100" t="s">
        <v>770</v>
      </c>
      <c r="C338" s="72">
        <v>1966</v>
      </c>
      <c r="D338" s="72" t="s">
        <v>224</v>
      </c>
      <c r="E338" s="72" t="s">
        <v>20</v>
      </c>
      <c r="F338" s="43">
        <v>2</v>
      </c>
      <c r="G338" s="43">
        <v>2</v>
      </c>
      <c r="H338" s="55">
        <v>511.9</v>
      </c>
      <c r="I338" s="55">
        <v>220.7</v>
      </c>
      <c r="J338" s="55">
        <v>291.2</v>
      </c>
      <c r="K338" s="37">
        <f t="shared" si="66"/>
        <v>7758524</v>
      </c>
      <c r="L338" s="44">
        <v>0</v>
      </c>
      <c r="M338" s="44">
        <v>0</v>
      </c>
      <c r="N338" s="44">
        <v>0</v>
      </c>
      <c r="O338" s="48">
        <f>'[1]Прод. прилож'!$C$666</f>
        <v>7758524</v>
      </c>
      <c r="P338" s="44">
        <f t="shared" si="67"/>
        <v>15156.327407696817</v>
      </c>
      <c r="Q338" s="50">
        <v>9673</v>
      </c>
      <c r="R338" s="69" t="s">
        <v>95</v>
      </c>
    </row>
    <row r="339" spans="1:207" ht="25.15" customHeight="1" x14ac:dyDescent="0.25">
      <c r="A339" s="69" t="s">
        <v>2536</v>
      </c>
      <c r="B339" s="54" t="s">
        <v>244</v>
      </c>
      <c r="C339" s="182">
        <v>1959</v>
      </c>
      <c r="D339" s="72" t="s">
        <v>224</v>
      </c>
      <c r="E339" s="72" t="s">
        <v>20</v>
      </c>
      <c r="F339" s="51">
        <v>2</v>
      </c>
      <c r="G339" s="43">
        <v>1</v>
      </c>
      <c r="H339" s="47">
        <v>156</v>
      </c>
      <c r="I339" s="49">
        <v>0</v>
      </c>
      <c r="J339" s="47">
        <v>82.9</v>
      </c>
      <c r="K339" s="37">
        <f t="shared" si="66"/>
        <v>589310.19999999995</v>
      </c>
      <c r="L339" s="44">
        <v>0</v>
      </c>
      <c r="M339" s="44">
        <v>0</v>
      </c>
      <c r="N339" s="44">
        <v>0</v>
      </c>
      <c r="O339" s="48">
        <f>'[1]Прод. прилож'!$C$134</f>
        <v>589310.19999999995</v>
      </c>
      <c r="P339" s="44">
        <f t="shared" si="67"/>
        <v>3777.6294871794867</v>
      </c>
      <c r="Q339" s="50">
        <v>9673</v>
      </c>
      <c r="R339" s="69" t="s">
        <v>94</v>
      </c>
    </row>
    <row r="340" spans="1:207" ht="25.15" customHeight="1" x14ac:dyDescent="0.25">
      <c r="A340" s="69" t="s">
        <v>2537</v>
      </c>
      <c r="B340" s="158" t="s">
        <v>245</v>
      </c>
      <c r="C340" s="166">
        <v>1950</v>
      </c>
      <c r="D340" s="172" t="s">
        <v>224</v>
      </c>
      <c r="E340" s="172" t="s">
        <v>20</v>
      </c>
      <c r="F340" s="185">
        <v>2</v>
      </c>
      <c r="G340" s="193">
        <v>2</v>
      </c>
      <c r="H340" s="178">
        <v>533.79999999999995</v>
      </c>
      <c r="I340" s="194">
        <v>29.4</v>
      </c>
      <c r="J340" s="178">
        <v>350.6</v>
      </c>
      <c r="K340" s="37">
        <f t="shared" si="66"/>
        <v>6557599.2999999998</v>
      </c>
      <c r="L340" s="44">
        <v>0</v>
      </c>
      <c r="M340" s="44">
        <v>0</v>
      </c>
      <c r="N340" s="44">
        <v>0</v>
      </c>
      <c r="O340" s="48">
        <f>'[1]Прод. прилож'!$C$135</f>
        <v>6557599.2999999998</v>
      </c>
      <c r="P340" s="44">
        <f t="shared" si="67"/>
        <v>12284.749531659798</v>
      </c>
      <c r="Q340" s="50">
        <v>9673</v>
      </c>
      <c r="R340" s="69" t="s">
        <v>94</v>
      </c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  <c r="BB340" s="14"/>
      <c r="BC340" s="14"/>
      <c r="BD340" s="14"/>
      <c r="BE340" s="14"/>
      <c r="BF340" s="14"/>
      <c r="BG340" s="14"/>
      <c r="BH340" s="14"/>
      <c r="BI340" s="14"/>
      <c r="BJ340" s="14"/>
      <c r="BK340" s="14"/>
      <c r="BL340" s="14"/>
      <c r="BM340" s="14"/>
      <c r="BN340" s="14"/>
      <c r="BO340" s="14"/>
      <c r="BP340" s="14"/>
      <c r="BQ340" s="14"/>
      <c r="BR340" s="14"/>
      <c r="BS340" s="14"/>
      <c r="BT340" s="14"/>
      <c r="BU340" s="14"/>
      <c r="BV340" s="14"/>
      <c r="BW340" s="14"/>
      <c r="BX340" s="14"/>
      <c r="BY340" s="14"/>
      <c r="BZ340" s="14"/>
      <c r="CA340" s="14"/>
      <c r="CB340" s="14"/>
      <c r="CC340" s="14"/>
      <c r="CD340" s="14"/>
      <c r="CE340" s="14"/>
      <c r="CF340" s="14"/>
      <c r="CG340" s="14"/>
      <c r="CH340" s="14"/>
      <c r="CI340" s="14"/>
      <c r="CJ340" s="14"/>
      <c r="CK340" s="14"/>
      <c r="CL340" s="14"/>
      <c r="CM340" s="14"/>
      <c r="CN340" s="14"/>
      <c r="CO340" s="14"/>
      <c r="CP340" s="14"/>
      <c r="CQ340" s="14"/>
      <c r="CR340" s="14"/>
      <c r="CS340" s="14"/>
      <c r="CT340" s="14"/>
      <c r="CU340" s="14"/>
      <c r="CV340" s="14"/>
      <c r="CW340" s="14"/>
      <c r="CX340" s="14"/>
      <c r="CY340" s="14"/>
      <c r="CZ340" s="14"/>
      <c r="DA340" s="14"/>
      <c r="DB340" s="14"/>
      <c r="DC340" s="14"/>
      <c r="DD340" s="14"/>
      <c r="DE340" s="14"/>
      <c r="DF340" s="14"/>
      <c r="DG340" s="14"/>
      <c r="DH340" s="14"/>
      <c r="DI340" s="14"/>
      <c r="DJ340" s="14"/>
      <c r="DK340" s="14"/>
      <c r="DL340" s="14"/>
      <c r="DM340" s="14"/>
      <c r="DN340" s="14"/>
      <c r="DO340" s="14"/>
      <c r="DP340" s="14"/>
      <c r="DQ340" s="14"/>
      <c r="DR340" s="14"/>
      <c r="DS340" s="14"/>
      <c r="DT340" s="14"/>
      <c r="DU340" s="14"/>
      <c r="DV340" s="14"/>
      <c r="DW340" s="14"/>
      <c r="DX340" s="14"/>
      <c r="DY340" s="14"/>
      <c r="DZ340" s="14"/>
      <c r="EA340" s="14"/>
      <c r="EB340" s="14"/>
      <c r="EC340" s="14"/>
      <c r="ED340" s="14"/>
      <c r="EE340" s="14"/>
      <c r="EF340" s="14"/>
      <c r="EG340" s="14"/>
      <c r="EH340" s="14"/>
      <c r="EI340" s="14"/>
      <c r="EJ340" s="14"/>
      <c r="EK340" s="14"/>
      <c r="EL340" s="14"/>
      <c r="EM340" s="14"/>
      <c r="EN340" s="14"/>
      <c r="EO340" s="14"/>
      <c r="EP340" s="14"/>
      <c r="EQ340" s="14"/>
      <c r="ER340" s="14"/>
      <c r="ES340" s="14"/>
      <c r="ET340" s="14"/>
      <c r="EU340" s="14"/>
      <c r="EV340" s="14"/>
      <c r="EW340" s="14"/>
      <c r="EX340" s="14"/>
      <c r="EY340" s="14"/>
      <c r="EZ340" s="14"/>
      <c r="FA340" s="14"/>
      <c r="FB340" s="14"/>
      <c r="FC340" s="14"/>
      <c r="FD340" s="14"/>
      <c r="FE340" s="14"/>
      <c r="FF340" s="14"/>
      <c r="FG340" s="14"/>
      <c r="FH340" s="14"/>
      <c r="FI340" s="14"/>
      <c r="FJ340" s="14"/>
      <c r="FK340" s="14"/>
      <c r="FL340" s="14"/>
      <c r="FM340" s="14"/>
      <c r="FN340" s="14"/>
      <c r="FO340" s="14"/>
      <c r="FP340" s="14"/>
      <c r="FQ340" s="14"/>
      <c r="FR340" s="14"/>
      <c r="FS340" s="14"/>
      <c r="FT340" s="14"/>
      <c r="FU340" s="14"/>
      <c r="FV340" s="14"/>
      <c r="FW340" s="14"/>
      <c r="FX340" s="14"/>
      <c r="FY340" s="14"/>
      <c r="FZ340" s="14"/>
      <c r="GA340" s="14"/>
      <c r="GB340" s="14"/>
      <c r="GC340" s="14"/>
      <c r="GD340" s="14"/>
      <c r="GE340" s="14"/>
      <c r="GF340" s="14"/>
      <c r="GG340" s="14"/>
      <c r="GH340" s="14"/>
      <c r="GI340" s="14"/>
      <c r="GJ340" s="14"/>
      <c r="GK340" s="14"/>
      <c r="GL340" s="14"/>
      <c r="GM340" s="14"/>
      <c r="GN340" s="14"/>
      <c r="GO340" s="14"/>
      <c r="GP340" s="14"/>
      <c r="GQ340" s="14"/>
      <c r="GR340" s="14"/>
      <c r="GS340" s="14"/>
      <c r="GT340" s="14"/>
      <c r="GU340" s="14"/>
      <c r="GV340" s="14"/>
      <c r="GW340" s="14"/>
      <c r="GX340" s="14"/>
      <c r="GY340" s="14"/>
    </row>
    <row r="341" spans="1:207" ht="25.15" customHeight="1" x14ac:dyDescent="0.25">
      <c r="A341" s="69" t="s">
        <v>2538</v>
      </c>
      <c r="B341" s="54" t="s">
        <v>246</v>
      </c>
      <c r="C341" s="72">
        <v>1959</v>
      </c>
      <c r="D341" s="72" t="s">
        <v>224</v>
      </c>
      <c r="E341" s="72" t="s">
        <v>20</v>
      </c>
      <c r="F341" s="51">
        <v>2</v>
      </c>
      <c r="G341" s="43">
        <v>2</v>
      </c>
      <c r="H341" s="19">
        <v>405.6</v>
      </c>
      <c r="I341" s="19">
        <v>17.8</v>
      </c>
      <c r="J341" s="19">
        <v>352.9</v>
      </c>
      <c r="K341" s="37">
        <f t="shared" si="66"/>
        <v>2164197.2999999998</v>
      </c>
      <c r="L341" s="44">
        <v>0</v>
      </c>
      <c r="M341" s="44">
        <v>0</v>
      </c>
      <c r="N341" s="44">
        <v>0</v>
      </c>
      <c r="O341" s="48">
        <f>'[1]Прод. прилож'!$C$668</f>
        <v>2164197.2999999998</v>
      </c>
      <c r="P341" s="44">
        <f t="shared" si="67"/>
        <v>5335.7921597633131</v>
      </c>
      <c r="Q341" s="50">
        <v>9673</v>
      </c>
      <c r="R341" s="69" t="s">
        <v>95</v>
      </c>
    </row>
    <row r="342" spans="1:207" ht="25.15" customHeight="1" x14ac:dyDescent="0.25">
      <c r="A342" s="69" t="s">
        <v>2539</v>
      </c>
      <c r="B342" s="54" t="s">
        <v>1956</v>
      </c>
      <c r="C342" s="72">
        <v>1992</v>
      </c>
      <c r="D342" s="72" t="s">
        <v>224</v>
      </c>
      <c r="E342" s="72" t="s">
        <v>242</v>
      </c>
      <c r="F342" s="51">
        <v>5</v>
      </c>
      <c r="G342" s="43">
        <v>3</v>
      </c>
      <c r="H342" s="19">
        <v>3825.6</v>
      </c>
      <c r="I342" s="19">
        <v>1226</v>
      </c>
      <c r="J342" s="19">
        <v>1956.4</v>
      </c>
      <c r="K342" s="37">
        <f>SUM(L342:O342)</f>
        <v>3487500</v>
      </c>
      <c r="L342" s="44">
        <v>0</v>
      </c>
      <c r="M342" s="44">
        <v>0</v>
      </c>
      <c r="N342" s="44">
        <v>0</v>
      </c>
      <c r="O342" s="48">
        <f>'[1]Прод. прилож'!$C$1122</f>
        <v>3487500</v>
      </c>
      <c r="P342" s="44">
        <f t="shared" si="67"/>
        <v>911.62170639899625</v>
      </c>
      <c r="Q342" s="50">
        <v>9673</v>
      </c>
      <c r="R342" s="69" t="s">
        <v>96</v>
      </c>
    </row>
    <row r="343" spans="1:207" ht="25.15" customHeight="1" x14ac:dyDescent="0.25">
      <c r="A343" s="69" t="s">
        <v>2540</v>
      </c>
      <c r="B343" s="100" t="s">
        <v>1735</v>
      </c>
      <c r="C343" s="72">
        <v>1964</v>
      </c>
      <c r="D343" s="72" t="s">
        <v>224</v>
      </c>
      <c r="E343" s="72" t="s">
        <v>20</v>
      </c>
      <c r="F343" s="43">
        <v>2</v>
      </c>
      <c r="G343" s="43">
        <v>2</v>
      </c>
      <c r="H343" s="55">
        <v>656</v>
      </c>
      <c r="I343" s="55">
        <v>0</v>
      </c>
      <c r="J343" s="55">
        <v>450.5</v>
      </c>
      <c r="K343" s="37">
        <f t="shared" si="66"/>
        <v>7010040.6399999997</v>
      </c>
      <c r="L343" s="44">
        <v>0</v>
      </c>
      <c r="M343" s="44">
        <v>0</v>
      </c>
      <c r="N343" s="44">
        <v>0</v>
      </c>
      <c r="O343" s="48">
        <f>'[1]Прод. прилож'!$C$136</f>
        <v>7010040.6399999997</v>
      </c>
      <c r="P343" s="44">
        <f t="shared" si="67"/>
        <v>10686.037560975608</v>
      </c>
      <c r="Q343" s="50">
        <v>9673</v>
      </c>
      <c r="R343" s="69" t="s">
        <v>94</v>
      </c>
    </row>
    <row r="344" spans="1:207" ht="25.15" customHeight="1" x14ac:dyDescent="0.25">
      <c r="A344" s="220" t="s">
        <v>2541</v>
      </c>
      <c r="B344" s="261" t="s">
        <v>1736</v>
      </c>
      <c r="C344" s="232">
        <v>1985</v>
      </c>
      <c r="D344" s="232" t="s">
        <v>224</v>
      </c>
      <c r="E344" s="232" t="s">
        <v>20</v>
      </c>
      <c r="F344" s="257">
        <v>2</v>
      </c>
      <c r="G344" s="257">
        <v>2</v>
      </c>
      <c r="H344" s="271">
        <v>824.8</v>
      </c>
      <c r="I344" s="271">
        <v>0</v>
      </c>
      <c r="J344" s="271">
        <v>824.8</v>
      </c>
      <c r="K344" s="37">
        <f t="shared" si="66"/>
        <v>188842.57</v>
      </c>
      <c r="L344" s="44">
        <v>0</v>
      </c>
      <c r="M344" s="44">
        <v>0</v>
      </c>
      <c r="N344" s="44">
        <v>0</v>
      </c>
      <c r="O344" s="48">
        <f>'[1]Прод. прилож'!$C$137</f>
        <v>188842.57</v>
      </c>
      <c r="P344" s="44">
        <f t="shared" si="67"/>
        <v>228.95558923375367</v>
      </c>
      <c r="Q344" s="50">
        <v>9673</v>
      </c>
      <c r="R344" s="69" t="s">
        <v>94</v>
      </c>
    </row>
    <row r="345" spans="1:207" ht="25.15" customHeight="1" x14ac:dyDescent="0.25">
      <c r="A345" s="221"/>
      <c r="B345" s="262"/>
      <c r="C345" s="233"/>
      <c r="D345" s="233"/>
      <c r="E345" s="233"/>
      <c r="F345" s="258"/>
      <c r="G345" s="258"/>
      <c r="H345" s="272"/>
      <c r="I345" s="272"/>
      <c r="J345" s="272"/>
      <c r="K345" s="37">
        <f>SUM(L345:O345)</f>
        <v>3426538.5</v>
      </c>
      <c r="L345" s="44">
        <v>0</v>
      </c>
      <c r="M345" s="44">
        <v>0</v>
      </c>
      <c r="N345" s="44">
        <v>0</v>
      </c>
      <c r="O345" s="48">
        <f>'[1]Прод. прилож'!$C$667</f>
        <v>3426538.5</v>
      </c>
      <c r="P345" s="44">
        <f>K345/H344</f>
        <v>4154.3871241513098</v>
      </c>
      <c r="Q345" s="50">
        <v>9673</v>
      </c>
      <c r="R345" s="69" t="s">
        <v>95</v>
      </c>
    </row>
    <row r="346" spans="1:207" ht="25.15" customHeight="1" x14ac:dyDescent="0.25">
      <c r="A346" s="69" t="s">
        <v>2542</v>
      </c>
      <c r="B346" s="100" t="s">
        <v>771</v>
      </c>
      <c r="C346" s="72">
        <v>1963</v>
      </c>
      <c r="D346" s="72" t="s">
        <v>224</v>
      </c>
      <c r="E346" s="72" t="s">
        <v>20</v>
      </c>
      <c r="F346" s="43">
        <v>2</v>
      </c>
      <c r="G346" s="43">
        <v>2</v>
      </c>
      <c r="H346" s="55">
        <v>630</v>
      </c>
      <c r="I346" s="55">
        <v>153</v>
      </c>
      <c r="J346" s="55">
        <v>295.2</v>
      </c>
      <c r="K346" s="37">
        <f t="shared" si="66"/>
        <v>6964688.2000000002</v>
      </c>
      <c r="L346" s="44">
        <v>0</v>
      </c>
      <c r="M346" s="44">
        <v>0</v>
      </c>
      <c r="N346" s="44">
        <v>0</v>
      </c>
      <c r="O346" s="48">
        <f>'[1]Прод. прилож'!$C$138</f>
        <v>6964688.2000000002</v>
      </c>
      <c r="P346" s="44">
        <f t="shared" si="67"/>
        <v>11055.060634920635</v>
      </c>
      <c r="Q346" s="50">
        <v>9673</v>
      </c>
      <c r="R346" s="69" t="s">
        <v>94</v>
      </c>
    </row>
    <row r="347" spans="1:207" ht="25.15" customHeight="1" x14ac:dyDescent="0.25">
      <c r="A347" s="69" t="s">
        <v>2543</v>
      </c>
      <c r="B347" s="15" t="s">
        <v>774</v>
      </c>
      <c r="C347" s="72">
        <v>1976</v>
      </c>
      <c r="D347" s="72" t="s">
        <v>224</v>
      </c>
      <c r="E347" s="72" t="s">
        <v>20</v>
      </c>
      <c r="F347" s="43">
        <v>2</v>
      </c>
      <c r="G347" s="43">
        <v>2</v>
      </c>
      <c r="H347" s="55">
        <v>1158.0999999999999</v>
      </c>
      <c r="I347" s="55">
        <v>0</v>
      </c>
      <c r="J347" s="55">
        <v>1158.0999999999999</v>
      </c>
      <c r="K347" s="37">
        <f t="shared" si="66"/>
        <v>13037050</v>
      </c>
      <c r="L347" s="44">
        <v>0</v>
      </c>
      <c r="M347" s="44">
        <v>0</v>
      </c>
      <c r="N347" s="44">
        <v>0</v>
      </c>
      <c r="O347" s="48">
        <f>'[1]Прод. прилож'!$C$139</f>
        <v>13037050</v>
      </c>
      <c r="P347" s="44">
        <f t="shared" si="67"/>
        <v>11257.274846731716</v>
      </c>
      <c r="Q347" s="50">
        <v>9673</v>
      </c>
      <c r="R347" s="69" t="s">
        <v>94</v>
      </c>
    </row>
    <row r="348" spans="1:207" ht="25.15" customHeight="1" x14ac:dyDescent="0.25">
      <c r="A348" s="69" t="s">
        <v>2544</v>
      </c>
      <c r="B348" s="15" t="s">
        <v>765</v>
      </c>
      <c r="C348" s="182">
        <v>1962</v>
      </c>
      <c r="D348" s="72" t="s">
        <v>224</v>
      </c>
      <c r="E348" s="72" t="s">
        <v>20</v>
      </c>
      <c r="F348" s="43">
        <v>2</v>
      </c>
      <c r="G348" s="43">
        <v>2</v>
      </c>
      <c r="H348" s="48">
        <v>654</v>
      </c>
      <c r="I348" s="48">
        <v>158.6</v>
      </c>
      <c r="J348" s="48">
        <v>302.60000000000002</v>
      </c>
      <c r="K348" s="37">
        <f t="shared" si="66"/>
        <v>6902581.2999999998</v>
      </c>
      <c r="L348" s="44">
        <v>0</v>
      </c>
      <c r="M348" s="44">
        <v>0</v>
      </c>
      <c r="N348" s="44">
        <v>0</v>
      </c>
      <c r="O348" s="48">
        <f>'[1]Прод. прилож'!$C$140</f>
        <v>6902581.2999999998</v>
      </c>
      <c r="P348" s="44">
        <f t="shared" si="67"/>
        <v>10554.405657492354</v>
      </c>
      <c r="Q348" s="50">
        <v>9673</v>
      </c>
      <c r="R348" s="69" t="s">
        <v>94</v>
      </c>
    </row>
    <row r="349" spans="1:207" ht="25.15" customHeight="1" x14ac:dyDescent="0.25">
      <c r="A349" s="69" t="s">
        <v>2545</v>
      </c>
      <c r="B349" s="15" t="s">
        <v>775</v>
      </c>
      <c r="C349" s="182">
        <v>1961</v>
      </c>
      <c r="D349" s="72" t="s">
        <v>224</v>
      </c>
      <c r="E349" s="72" t="s">
        <v>20</v>
      </c>
      <c r="F349" s="43">
        <v>2</v>
      </c>
      <c r="G349" s="43">
        <v>2</v>
      </c>
      <c r="H349" s="48">
        <v>338.6</v>
      </c>
      <c r="I349" s="48">
        <v>72.5</v>
      </c>
      <c r="J349" s="48">
        <v>192.5</v>
      </c>
      <c r="K349" s="37">
        <f t="shared" si="66"/>
        <v>4008906.4</v>
      </c>
      <c r="L349" s="44">
        <v>0</v>
      </c>
      <c r="M349" s="44">
        <v>0</v>
      </c>
      <c r="N349" s="44">
        <v>0</v>
      </c>
      <c r="O349" s="48">
        <f>'[1]Прод. прилож'!$C$141</f>
        <v>4008906.4</v>
      </c>
      <c r="P349" s="44">
        <f t="shared" si="67"/>
        <v>11839.652687536916</v>
      </c>
      <c r="Q349" s="50">
        <v>9673</v>
      </c>
      <c r="R349" s="69" t="s">
        <v>94</v>
      </c>
    </row>
    <row r="350" spans="1:207" s="16" customFormat="1" ht="25.15" customHeight="1" x14ac:dyDescent="0.25">
      <c r="A350" s="69" t="s">
        <v>2546</v>
      </c>
      <c r="B350" s="100" t="s">
        <v>772</v>
      </c>
      <c r="C350" s="72">
        <v>1964</v>
      </c>
      <c r="D350" s="72" t="s">
        <v>224</v>
      </c>
      <c r="E350" s="72" t="s">
        <v>20</v>
      </c>
      <c r="F350" s="43">
        <v>2</v>
      </c>
      <c r="G350" s="43">
        <v>3</v>
      </c>
      <c r="H350" s="55">
        <v>422.9</v>
      </c>
      <c r="I350" s="55">
        <v>123.7</v>
      </c>
      <c r="J350" s="55">
        <v>299.2</v>
      </c>
      <c r="K350" s="37">
        <f t="shared" si="66"/>
        <v>3800520</v>
      </c>
      <c r="L350" s="44">
        <v>0</v>
      </c>
      <c r="M350" s="44">
        <v>0</v>
      </c>
      <c r="N350" s="44">
        <v>0</v>
      </c>
      <c r="O350" s="48">
        <f>'[1]Прод. прилож'!$C$1123</f>
        <v>3800520</v>
      </c>
      <c r="P350" s="44">
        <f t="shared" si="67"/>
        <v>8986.8053913454714</v>
      </c>
      <c r="Q350" s="50">
        <v>9673</v>
      </c>
      <c r="R350" s="69" t="s">
        <v>96</v>
      </c>
      <c r="S350" s="57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  <c r="BE350" s="15"/>
      <c r="BF350" s="15"/>
      <c r="BG350" s="15"/>
      <c r="BH350" s="15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  <c r="BX350" s="15"/>
      <c r="BY350" s="15"/>
      <c r="BZ350" s="15"/>
      <c r="CA350" s="15"/>
      <c r="CB350" s="15"/>
      <c r="CC350" s="15"/>
      <c r="CD350" s="15"/>
      <c r="CE350" s="15"/>
      <c r="CF350" s="15"/>
      <c r="CG350" s="15"/>
      <c r="CH350" s="15"/>
      <c r="CI350" s="15"/>
      <c r="CJ350" s="15"/>
      <c r="CK350" s="15"/>
      <c r="CL350" s="15"/>
      <c r="CM350" s="15"/>
      <c r="CN350" s="15"/>
      <c r="CO350" s="15"/>
      <c r="CP350" s="15"/>
      <c r="CQ350" s="15"/>
      <c r="CR350" s="15"/>
      <c r="CS350" s="15"/>
      <c r="CT350" s="15"/>
      <c r="CU350" s="15"/>
      <c r="CV350" s="15"/>
      <c r="CW350" s="15"/>
      <c r="CX350" s="15"/>
      <c r="CY350" s="15"/>
      <c r="CZ350" s="15"/>
      <c r="DA350" s="15"/>
      <c r="DB350" s="15"/>
      <c r="DC350" s="15"/>
      <c r="DD350" s="15"/>
      <c r="DE350" s="15"/>
      <c r="DF350" s="15"/>
      <c r="DG350" s="15"/>
      <c r="DH350" s="15"/>
      <c r="DI350" s="15"/>
      <c r="DJ350" s="15"/>
      <c r="DK350" s="15"/>
      <c r="DL350" s="15"/>
      <c r="DM350" s="15"/>
      <c r="DN350" s="15"/>
      <c r="DO350" s="15"/>
      <c r="DP350" s="15"/>
      <c r="DQ350" s="15"/>
      <c r="DR350" s="15"/>
      <c r="DS350" s="15"/>
      <c r="DT350" s="15"/>
      <c r="DU350" s="15"/>
      <c r="DV350" s="15"/>
      <c r="DW350" s="15"/>
      <c r="DX350" s="15"/>
      <c r="DY350" s="15"/>
      <c r="DZ350" s="15"/>
      <c r="EA350" s="15"/>
      <c r="EB350" s="15"/>
      <c r="EC350" s="15"/>
      <c r="ED350" s="15"/>
      <c r="EE350" s="15"/>
      <c r="EF350" s="15"/>
      <c r="EG350" s="15"/>
      <c r="EH350" s="15"/>
      <c r="EI350" s="15"/>
      <c r="EJ350" s="15"/>
      <c r="EK350" s="15"/>
      <c r="EL350" s="15"/>
      <c r="EM350" s="15"/>
      <c r="EN350" s="15"/>
      <c r="EO350" s="15"/>
      <c r="EP350" s="15"/>
      <c r="EQ350" s="15"/>
      <c r="ER350" s="15"/>
      <c r="ES350" s="15"/>
      <c r="ET350" s="15"/>
      <c r="EU350" s="15"/>
      <c r="EV350" s="15"/>
      <c r="EW350" s="15"/>
      <c r="EX350" s="15"/>
      <c r="EY350" s="15"/>
      <c r="EZ350" s="15"/>
      <c r="FA350" s="15"/>
      <c r="FB350" s="15"/>
      <c r="FC350" s="15"/>
      <c r="FD350" s="15"/>
      <c r="FE350" s="15"/>
      <c r="FF350" s="15"/>
      <c r="FG350" s="15"/>
      <c r="FH350" s="15"/>
      <c r="FI350" s="15"/>
      <c r="FJ350" s="15"/>
      <c r="FK350" s="15"/>
      <c r="FL350" s="15"/>
      <c r="FM350" s="15"/>
      <c r="FN350" s="15"/>
      <c r="FO350" s="15"/>
      <c r="FP350" s="15"/>
      <c r="FQ350" s="15"/>
      <c r="FR350" s="15"/>
      <c r="FS350" s="15"/>
      <c r="FT350" s="15"/>
      <c r="FU350" s="15"/>
      <c r="FV350" s="15"/>
      <c r="FW350" s="15"/>
      <c r="FX350" s="15"/>
      <c r="FY350" s="15"/>
      <c r="FZ350" s="15"/>
      <c r="GA350" s="15"/>
      <c r="GB350" s="15"/>
      <c r="GC350" s="15"/>
      <c r="GD350" s="15"/>
      <c r="GE350" s="15"/>
      <c r="GF350" s="15"/>
      <c r="GG350" s="15"/>
      <c r="GH350" s="15"/>
      <c r="GI350" s="15"/>
      <c r="GJ350" s="15"/>
      <c r="GK350" s="15"/>
      <c r="GL350" s="15"/>
      <c r="GM350" s="15"/>
      <c r="GN350" s="15"/>
      <c r="GO350" s="15"/>
      <c r="GP350" s="15"/>
      <c r="GQ350" s="15"/>
      <c r="GR350" s="15"/>
      <c r="GS350" s="15"/>
      <c r="GT350" s="15"/>
      <c r="GU350" s="15"/>
      <c r="GV350" s="15"/>
      <c r="GW350" s="15"/>
      <c r="GX350" s="15"/>
      <c r="GY350" s="15"/>
    </row>
    <row r="351" spans="1:207" s="15" customFormat="1" ht="34.9" customHeight="1" x14ac:dyDescent="0.25">
      <c r="A351" s="214" t="s">
        <v>2209</v>
      </c>
      <c r="B351" s="214"/>
      <c r="C351" s="214"/>
      <c r="D351" s="214"/>
      <c r="E351" s="214"/>
      <c r="F351" s="214"/>
      <c r="G351" s="214"/>
      <c r="H351" s="214"/>
      <c r="I351" s="214"/>
      <c r="J351" s="214"/>
      <c r="K351" s="214"/>
      <c r="L351" s="214"/>
      <c r="M351" s="214"/>
      <c r="N351" s="214"/>
      <c r="O351" s="214"/>
      <c r="P351" s="214"/>
      <c r="Q351" s="214"/>
      <c r="R351" s="214"/>
      <c r="S351" s="65"/>
      <c r="T351" s="16"/>
      <c r="U351" s="16"/>
    </row>
    <row r="352" spans="1:207" s="15" customFormat="1" ht="34.9" customHeight="1" x14ac:dyDescent="0.25">
      <c r="A352" s="215" t="s">
        <v>1954</v>
      </c>
      <c r="B352" s="215"/>
      <c r="C352" s="159" t="s">
        <v>21</v>
      </c>
      <c r="D352" s="159" t="s">
        <v>21</v>
      </c>
      <c r="E352" s="159" t="s">
        <v>21</v>
      </c>
      <c r="F352" s="96" t="s">
        <v>21</v>
      </c>
      <c r="G352" s="96" t="s">
        <v>21</v>
      </c>
      <c r="H352" s="97">
        <f t="shared" ref="H352:N352" si="68">SUM(H353:H355)</f>
        <v>1168</v>
      </c>
      <c r="I352" s="97">
        <f t="shared" si="68"/>
        <v>0</v>
      </c>
      <c r="J352" s="97">
        <f t="shared" si="68"/>
        <v>989.9</v>
      </c>
      <c r="K352" s="97">
        <f t="shared" si="68"/>
        <v>10337972</v>
      </c>
      <c r="L352" s="97">
        <f t="shared" si="68"/>
        <v>0</v>
      </c>
      <c r="M352" s="97">
        <f t="shared" si="68"/>
        <v>0</v>
      </c>
      <c r="N352" s="97">
        <f t="shared" si="68"/>
        <v>0</v>
      </c>
      <c r="O352" s="97">
        <f>SUM(O353:O355)</f>
        <v>10337972</v>
      </c>
      <c r="P352" s="34">
        <f>K352/H352</f>
        <v>8851.0034246575342</v>
      </c>
      <c r="Q352" s="98" t="s">
        <v>21</v>
      </c>
      <c r="R352" s="99" t="s">
        <v>21</v>
      </c>
      <c r="S352" s="65"/>
      <c r="T352" s="17"/>
      <c r="U352" s="16"/>
    </row>
    <row r="353" spans="1:21" s="15" customFormat="1" ht="25.15" customHeight="1" x14ac:dyDescent="0.25">
      <c r="A353" s="208" t="s">
        <v>2547</v>
      </c>
      <c r="B353" s="279" t="s">
        <v>1955</v>
      </c>
      <c r="C353" s="212">
        <v>1982</v>
      </c>
      <c r="D353" s="232" t="s">
        <v>224</v>
      </c>
      <c r="E353" s="212" t="s">
        <v>20</v>
      </c>
      <c r="F353" s="239">
        <v>2</v>
      </c>
      <c r="G353" s="239">
        <v>1</v>
      </c>
      <c r="H353" s="218">
        <v>1168</v>
      </c>
      <c r="I353" s="218">
        <v>0</v>
      </c>
      <c r="J353" s="218">
        <v>989.9</v>
      </c>
      <c r="K353" s="37">
        <f>SUM(L353:O353)</f>
        <v>300000</v>
      </c>
      <c r="L353" s="44">
        <v>0</v>
      </c>
      <c r="M353" s="44">
        <v>0</v>
      </c>
      <c r="N353" s="44">
        <v>0</v>
      </c>
      <c r="O353" s="44">
        <f>'[1]Прод. прилож'!$C$143</f>
        <v>300000</v>
      </c>
      <c r="P353" s="44">
        <f>K353/H353</f>
        <v>256.84931506849313</v>
      </c>
      <c r="Q353" s="50">
        <v>9673</v>
      </c>
      <c r="R353" s="69" t="s">
        <v>94</v>
      </c>
      <c r="S353" s="57"/>
      <c r="T353" s="16"/>
      <c r="U353" s="16"/>
    </row>
    <row r="354" spans="1:21" s="15" customFormat="1" ht="25.15" customHeight="1" x14ac:dyDescent="0.25">
      <c r="A354" s="209"/>
      <c r="B354" s="280"/>
      <c r="C354" s="213"/>
      <c r="D354" s="233"/>
      <c r="E354" s="213"/>
      <c r="F354" s="240"/>
      <c r="G354" s="240"/>
      <c r="H354" s="219"/>
      <c r="I354" s="219"/>
      <c r="J354" s="219"/>
      <c r="K354" s="37">
        <f>SUM(L354:O354)</f>
        <v>10037972</v>
      </c>
      <c r="L354" s="44">
        <v>0</v>
      </c>
      <c r="M354" s="44">
        <v>0</v>
      </c>
      <c r="N354" s="44">
        <v>0</v>
      </c>
      <c r="O354" s="44">
        <f>'[1]Прод. прилож'!$C$670</f>
        <v>10037972</v>
      </c>
      <c r="P354" s="44">
        <f>K354/H353</f>
        <v>8594.1541095890407</v>
      </c>
      <c r="Q354" s="50">
        <v>9673</v>
      </c>
      <c r="R354" s="69" t="s">
        <v>95</v>
      </c>
      <c r="S354" s="57"/>
      <c r="T354" s="16"/>
      <c r="U354" s="16"/>
    </row>
    <row r="355" spans="1:21" s="15" customFormat="1" ht="34.9" customHeight="1" x14ac:dyDescent="0.25">
      <c r="A355" s="214" t="s">
        <v>2210</v>
      </c>
      <c r="B355" s="214"/>
      <c r="C355" s="214"/>
      <c r="D355" s="214"/>
      <c r="E355" s="214"/>
      <c r="F355" s="214"/>
      <c r="G355" s="214"/>
      <c r="H355" s="214"/>
      <c r="I355" s="214"/>
      <c r="J355" s="214"/>
      <c r="K355" s="214"/>
      <c r="L355" s="214"/>
      <c r="M355" s="214"/>
      <c r="N355" s="214"/>
      <c r="O355" s="214"/>
      <c r="P355" s="214"/>
      <c r="Q355" s="214"/>
      <c r="R355" s="214"/>
      <c r="S355" s="65"/>
      <c r="T355" s="16"/>
      <c r="U355" s="16"/>
    </row>
    <row r="356" spans="1:21" s="15" customFormat="1" ht="34.9" customHeight="1" x14ac:dyDescent="0.25">
      <c r="A356" s="215" t="s">
        <v>79</v>
      </c>
      <c r="B356" s="215"/>
      <c r="C356" s="159" t="s">
        <v>21</v>
      </c>
      <c r="D356" s="159" t="s">
        <v>21</v>
      </c>
      <c r="E356" s="159" t="s">
        <v>21</v>
      </c>
      <c r="F356" s="96" t="s">
        <v>21</v>
      </c>
      <c r="G356" s="96" t="s">
        <v>21</v>
      </c>
      <c r="H356" s="97">
        <f t="shared" ref="H356:N356" si="69">SUM(H357:H358)</f>
        <v>1433</v>
      </c>
      <c r="I356" s="97">
        <f t="shared" si="69"/>
        <v>189.9</v>
      </c>
      <c r="J356" s="97">
        <f t="shared" si="69"/>
        <v>1074</v>
      </c>
      <c r="K356" s="97">
        <f t="shared" si="69"/>
        <v>14593752.699999999</v>
      </c>
      <c r="L356" s="97">
        <f t="shared" si="69"/>
        <v>0</v>
      </c>
      <c r="M356" s="97">
        <f t="shared" si="69"/>
        <v>0</v>
      </c>
      <c r="N356" s="97">
        <f t="shared" si="69"/>
        <v>0</v>
      </c>
      <c r="O356" s="97">
        <f>SUM(O357:O358)</f>
        <v>14593752.699999999</v>
      </c>
      <c r="P356" s="34">
        <f>K356/H356</f>
        <v>10184.056315422191</v>
      </c>
      <c r="Q356" s="98" t="s">
        <v>21</v>
      </c>
      <c r="R356" s="99" t="s">
        <v>21</v>
      </c>
      <c r="S356" s="65"/>
      <c r="T356" s="17"/>
      <c r="U356" s="16"/>
    </row>
    <row r="357" spans="1:21" s="15" customFormat="1" ht="25.15" customHeight="1" x14ac:dyDescent="0.25">
      <c r="A357" s="70" t="s">
        <v>2548</v>
      </c>
      <c r="B357" s="54" t="s">
        <v>1953</v>
      </c>
      <c r="C357" s="182">
        <v>1962</v>
      </c>
      <c r="D357" s="72" t="s">
        <v>224</v>
      </c>
      <c r="E357" s="182" t="s">
        <v>20</v>
      </c>
      <c r="F357" s="71">
        <v>2</v>
      </c>
      <c r="G357" s="71">
        <v>1</v>
      </c>
      <c r="H357" s="44">
        <v>323</v>
      </c>
      <c r="I357" s="44">
        <v>0</v>
      </c>
      <c r="J357" s="44">
        <v>278</v>
      </c>
      <c r="K357" s="37">
        <f>SUM(L357:O357)</f>
        <v>3379222.7</v>
      </c>
      <c r="L357" s="44">
        <v>0</v>
      </c>
      <c r="M357" s="44">
        <v>0</v>
      </c>
      <c r="N357" s="44">
        <v>0</v>
      </c>
      <c r="O357" s="44">
        <f>'[1]Прод. прилож'!$C$672</f>
        <v>3379222.7</v>
      </c>
      <c r="P357" s="44">
        <f>K357/H357</f>
        <v>10461.989783281735</v>
      </c>
      <c r="Q357" s="50">
        <v>9673</v>
      </c>
      <c r="R357" s="69" t="s">
        <v>95</v>
      </c>
      <c r="S357" s="57"/>
      <c r="T357" s="16"/>
      <c r="U357" s="16"/>
    </row>
    <row r="358" spans="1:21" s="16" customFormat="1" ht="22.9" customHeight="1" x14ac:dyDescent="0.25">
      <c r="A358" s="70" t="s">
        <v>2549</v>
      </c>
      <c r="B358" s="45" t="s">
        <v>1898</v>
      </c>
      <c r="C358" s="182">
        <v>1980</v>
      </c>
      <c r="D358" s="182" t="s">
        <v>224</v>
      </c>
      <c r="E358" s="182" t="s">
        <v>20</v>
      </c>
      <c r="F358" s="64">
        <v>2</v>
      </c>
      <c r="G358" s="64">
        <v>3</v>
      </c>
      <c r="H358" s="137">
        <v>1110</v>
      </c>
      <c r="I358" s="137">
        <v>189.9</v>
      </c>
      <c r="J358" s="137">
        <v>796</v>
      </c>
      <c r="K358" s="44">
        <f>SUM(L358:O358)</f>
        <v>11214530</v>
      </c>
      <c r="L358" s="137">
        <v>0</v>
      </c>
      <c r="M358" s="137">
        <v>0</v>
      </c>
      <c r="N358" s="137">
        <v>0</v>
      </c>
      <c r="O358" s="50">
        <f>'[1]Прод. прилож'!$C$145</f>
        <v>11214530</v>
      </c>
      <c r="P358" s="50">
        <f>K358/H358</f>
        <v>10103.180180180179</v>
      </c>
      <c r="Q358" s="50">
        <v>9673</v>
      </c>
      <c r="R358" s="56" t="s">
        <v>94</v>
      </c>
    </row>
    <row r="359" spans="1:21" s="15" customFormat="1" ht="34.9" customHeight="1" x14ac:dyDescent="0.25">
      <c r="A359" s="214" t="s">
        <v>2211</v>
      </c>
      <c r="B359" s="214"/>
      <c r="C359" s="214"/>
      <c r="D359" s="214"/>
      <c r="E359" s="214"/>
      <c r="F359" s="214"/>
      <c r="G359" s="214"/>
      <c r="H359" s="214"/>
      <c r="I359" s="214"/>
      <c r="J359" s="214"/>
      <c r="K359" s="214"/>
      <c r="L359" s="214"/>
      <c r="M359" s="214"/>
      <c r="N359" s="214"/>
      <c r="O359" s="214"/>
      <c r="P359" s="214"/>
      <c r="Q359" s="214"/>
      <c r="R359" s="214"/>
      <c r="S359" s="57"/>
      <c r="T359" s="16"/>
      <c r="U359" s="16"/>
    </row>
    <row r="360" spans="1:21" s="15" customFormat="1" ht="34.9" customHeight="1" x14ac:dyDescent="0.25">
      <c r="A360" s="215" t="s">
        <v>39</v>
      </c>
      <c r="B360" s="215"/>
      <c r="C360" s="159" t="s">
        <v>21</v>
      </c>
      <c r="D360" s="159" t="s">
        <v>21</v>
      </c>
      <c r="E360" s="159" t="s">
        <v>21</v>
      </c>
      <c r="F360" s="96" t="s">
        <v>21</v>
      </c>
      <c r="G360" s="96" t="s">
        <v>21</v>
      </c>
      <c r="H360" s="97">
        <f>SUM(H361)</f>
        <v>687.7</v>
      </c>
      <c r="I360" s="97">
        <f t="shared" ref="I360:O360" si="70">SUM(I361)</f>
        <v>0</v>
      </c>
      <c r="J360" s="97">
        <f t="shared" si="70"/>
        <v>376.6</v>
      </c>
      <c r="K360" s="97">
        <f t="shared" si="70"/>
        <v>5763477.0999999996</v>
      </c>
      <c r="L360" s="97">
        <f t="shared" si="70"/>
        <v>0</v>
      </c>
      <c r="M360" s="97">
        <f t="shared" si="70"/>
        <v>0</v>
      </c>
      <c r="N360" s="97">
        <f t="shared" si="70"/>
        <v>0</v>
      </c>
      <c r="O360" s="97">
        <f t="shared" si="70"/>
        <v>5763477.0999999996</v>
      </c>
      <c r="P360" s="34">
        <f>K360/H360</f>
        <v>8380.80136687509</v>
      </c>
      <c r="Q360" s="98" t="s">
        <v>21</v>
      </c>
      <c r="R360" s="99" t="s">
        <v>21</v>
      </c>
      <c r="S360" s="57"/>
      <c r="T360" s="16"/>
      <c r="U360" s="16"/>
    </row>
    <row r="361" spans="1:21" s="15" customFormat="1" ht="25.15" customHeight="1" x14ac:dyDescent="0.25">
      <c r="A361" s="69" t="s">
        <v>2550</v>
      </c>
      <c r="B361" s="45" t="s">
        <v>1992</v>
      </c>
      <c r="C361" s="182">
        <v>1964</v>
      </c>
      <c r="D361" s="72" t="s">
        <v>224</v>
      </c>
      <c r="E361" s="182" t="s">
        <v>20</v>
      </c>
      <c r="F361" s="182">
        <v>2</v>
      </c>
      <c r="G361" s="182">
        <v>2</v>
      </c>
      <c r="H361" s="48">
        <v>687.7</v>
      </c>
      <c r="I361" s="48">
        <v>0</v>
      </c>
      <c r="J361" s="48">
        <v>376.6</v>
      </c>
      <c r="K361" s="37">
        <f>SUM(L361:O361)</f>
        <v>5763477.0999999996</v>
      </c>
      <c r="L361" s="44">
        <v>0</v>
      </c>
      <c r="M361" s="44">
        <v>0</v>
      </c>
      <c r="N361" s="44">
        <v>0</v>
      </c>
      <c r="O361" s="48">
        <f>'[1]Прод. прилож'!$C$1125</f>
        <v>5763477.0999999996</v>
      </c>
      <c r="P361" s="44">
        <f>K361/H361</f>
        <v>8380.80136687509</v>
      </c>
      <c r="Q361" s="50">
        <v>9673</v>
      </c>
      <c r="R361" s="70" t="s">
        <v>96</v>
      </c>
      <c r="S361" s="65"/>
      <c r="T361" s="17"/>
      <c r="U361" s="16"/>
    </row>
    <row r="362" spans="1:21" s="15" customFormat="1" ht="34.9" customHeight="1" x14ac:dyDescent="0.25">
      <c r="A362" s="214" t="s">
        <v>2212</v>
      </c>
      <c r="B362" s="214"/>
      <c r="C362" s="214"/>
      <c r="D362" s="214"/>
      <c r="E362" s="214"/>
      <c r="F362" s="214"/>
      <c r="G362" s="214"/>
      <c r="H362" s="214"/>
      <c r="I362" s="214"/>
      <c r="J362" s="214"/>
      <c r="K362" s="214"/>
      <c r="L362" s="214"/>
      <c r="M362" s="214"/>
      <c r="N362" s="214"/>
      <c r="O362" s="214"/>
      <c r="P362" s="214"/>
      <c r="Q362" s="214"/>
      <c r="R362" s="214"/>
      <c r="S362" s="57"/>
      <c r="T362" s="16"/>
      <c r="U362" s="16"/>
    </row>
    <row r="363" spans="1:21" s="15" customFormat="1" ht="34.9" customHeight="1" x14ac:dyDescent="0.25">
      <c r="A363" s="215" t="s">
        <v>1053</v>
      </c>
      <c r="B363" s="215"/>
      <c r="C363" s="159" t="s">
        <v>21</v>
      </c>
      <c r="D363" s="159" t="s">
        <v>21</v>
      </c>
      <c r="E363" s="159" t="s">
        <v>21</v>
      </c>
      <c r="F363" s="96" t="s">
        <v>21</v>
      </c>
      <c r="G363" s="96" t="s">
        <v>21</v>
      </c>
      <c r="H363" s="97">
        <f>SUM(H364:H367)</f>
        <v>1786.5</v>
      </c>
      <c r="I363" s="97">
        <f t="shared" ref="I363:O363" si="71">SUM(I364:I367)</f>
        <v>0</v>
      </c>
      <c r="J363" s="97">
        <f t="shared" si="71"/>
        <v>1428.6</v>
      </c>
      <c r="K363" s="97">
        <f t="shared" si="71"/>
        <v>24653197.399999999</v>
      </c>
      <c r="L363" s="97">
        <f t="shared" si="71"/>
        <v>0</v>
      </c>
      <c r="M363" s="97">
        <f t="shared" si="71"/>
        <v>0</v>
      </c>
      <c r="N363" s="97">
        <f t="shared" si="71"/>
        <v>0</v>
      </c>
      <c r="O363" s="97">
        <f t="shared" si="71"/>
        <v>24653197.399999999</v>
      </c>
      <c r="P363" s="34">
        <f>K363/H363</f>
        <v>13799.718667786174</v>
      </c>
      <c r="Q363" s="98" t="s">
        <v>21</v>
      </c>
      <c r="R363" s="99" t="s">
        <v>21</v>
      </c>
      <c r="S363" s="57"/>
      <c r="T363" s="16"/>
      <c r="U363" s="16"/>
    </row>
    <row r="364" spans="1:21" s="15" customFormat="1" ht="25.15" customHeight="1" x14ac:dyDescent="0.25">
      <c r="A364" s="69" t="s">
        <v>2551</v>
      </c>
      <c r="B364" s="54" t="s">
        <v>781</v>
      </c>
      <c r="C364" s="182">
        <v>1966</v>
      </c>
      <c r="D364" s="72" t="s">
        <v>224</v>
      </c>
      <c r="E364" s="182" t="s">
        <v>20</v>
      </c>
      <c r="F364" s="182">
        <v>2</v>
      </c>
      <c r="G364" s="182">
        <v>2</v>
      </c>
      <c r="H364" s="48">
        <v>570</v>
      </c>
      <c r="I364" s="48">
        <v>0</v>
      </c>
      <c r="J364" s="48">
        <v>358.1</v>
      </c>
      <c r="K364" s="37">
        <f>SUM(L364:O364)</f>
        <v>6972469.5999999996</v>
      </c>
      <c r="L364" s="44">
        <v>0</v>
      </c>
      <c r="M364" s="44">
        <v>0</v>
      </c>
      <c r="N364" s="44">
        <v>0</v>
      </c>
      <c r="O364" s="48">
        <f>'[1]Прод. прилож'!$C$147</f>
        <v>6972469.5999999996</v>
      </c>
      <c r="P364" s="48">
        <v>9772.6</v>
      </c>
      <c r="Q364" s="48">
        <v>9772.6</v>
      </c>
      <c r="R364" s="70" t="s">
        <v>94</v>
      </c>
      <c r="S364" s="65"/>
      <c r="T364" s="17"/>
      <c r="U364" s="16"/>
    </row>
    <row r="365" spans="1:21" ht="25.15" customHeight="1" x14ac:dyDescent="0.25">
      <c r="A365" s="69" t="s">
        <v>2552</v>
      </c>
      <c r="B365" s="45" t="s">
        <v>776</v>
      </c>
      <c r="C365" s="182">
        <v>1962</v>
      </c>
      <c r="D365" s="72" t="s">
        <v>224</v>
      </c>
      <c r="E365" s="182" t="s">
        <v>20</v>
      </c>
      <c r="F365" s="182">
        <v>2</v>
      </c>
      <c r="G365" s="182">
        <v>2</v>
      </c>
      <c r="H365" s="48">
        <v>323</v>
      </c>
      <c r="I365" s="48">
        <v>0</v>
      </c>
      <c r="J365" s="48">
        <v>284</v>
      </c>
      <c r="K365" s="37">
        <f>SUM(L365:O365)</f>
        <v>5887736.2000000002</v>
      </c>
      <c r="L365" s="44">
        <v>0</v>
      </c>
      <c r="M365" s="44">
        <v>0</v>
      </c>
      <c r="N365" s="44">
        <v>0</v>
      </c>
      <c r="O365" s="48">
        <f>'[1]Прод. прилож'!$C$674</f>
        <v>5887736.2000000002</v>
      </c>
      <c r="P365" s="44">
        <f>K365/H365</f>
        <v>18228.285448916409</v>
      </c>
      <c r="Q365" s="50">
        <v>9673</v>
      </c>
      <c r="R365" s="70" t="s">
        <v>95</v>
      </c>
      <c r="S365" s="18"/>
      <c r="T365" s="18"/>
    </row>
    <row r="366" spans="1:21" ht="25.15" customHeight="1" x14ac:dyDescent="0.25">
      <c r="A366" s="69" t="s">
        <v>2553</v>
      </c>
      <c r="B366" s="45" t="s">
        <v>777</v>
      </c>
      <c r="C366" s="182">
        <v>1963</v>
      </c>
      <c r="D366" s="72" t="s">
        <v>224</v>
      </c>
      <c r="E366" s="182" t="s">
        <v>20</v>
      </c>
      <c r="F366" s="182">
        <v>2</v>
      </c>
      <c r="G366" s="182">
        <v>2</v>
      </c>
      <c r="H366" s="48">
        <v>390.7</v>
      </c>
      <c r="I366" s="48">
        <v>0</v>
      </c>
      <c r="J366" s="48">
        <v>351.7</v>
      </c>
      <c r="K366" s="37">
        <f>SUM(L366:O366)</f>
        <v>6023178.0999999996</v>
      </c>
      <c r="L366" s="44">
        <v>0</v>
      </c>
      <c r="M366" s="44">
        <v>0</v>
      </c>
      <c r="N366" s="44">
        <v>0</v>
      </c>
      <c r="O366" s="48">
        <f>'[1]Прод. прилож'!$C$675</f>
        <v>6023178.0999999996</v>
      </c>
      <c r="P366" s="44">
        <f>K366/H366</f>
        <v>15416.375991809573</v>
      </c>
      <c r="Q366" s="50">
        <v>9673</v>
      </c>
      <c r="R366" s="70" t="s">
        <v>95</v>
      </c>
      <c r="S366" s="18"/>
      <c r="T366" s="18"/>
    </row>
    <row r="367" spans="1:21" ht="25.15" customHeight="1" x14ac:dyDescent="0.25">
      <c r="A367" s="69" t="s">
        <v>2554</v>
      </c>
      <c r="B367" s="45" t="s">
        <v>778</v>
      </c>
      <c r="C367" s="182">
        <v>1966</v>
      </c>
      <c r="D367" s="72" t="s">
        <v>224</v>
      </c>
      <c r="E367" s="182" t="s">
        <v>20</v>
      </c>
      <c r="F367" s="182">
        <v>2</v>
      </c>
      <c r="G367" s="182">
        <v>2</v>
      </c>
      <c r="H367" s="48">
        <v>502.8</v>
      </c>
      <c r="I367" s="48">
        <v>0</v>
      </c>
      <c r="J367" s="48">
        <v>434.8</v>
      </c>
      <c r="K367" s="37">
        <f>SUM(L367:O367)</f>
        <v>5769813.5</v>
      </c>
      <c r="L367" s="44">
        <v>0</v>
      </c>
      <c r="M367" s="44">
        <v>0</v>
      </c>
      <c r="N367" s="44">
        <v>0</v>
      </c>
      <c r="O367" s="48">
        <f>'[1]Прод. прилож'!$C$1127</f>
        <v>5769813.5</v>
      </c>
      <c r="P367" s="44">
        <f>K367/H367</f>
        <v>11475.364956245028</v>
      </c>
      <c r="Q367" s="50">
        <v>9673</v>
      </c>
      <c r="R367" s="70" t="s">
        <v>96</v>
      </c>
      <c r="S367" s="18"/>
      <c r="T367" s="18"/>
    </row>
    <row r="368" spans="1:21" s="15" customFormat="1" ht="34.9" customHeight="1" x14ac:dyDescent="0.25">
      <c r="A368" s="214" t="s">
        <v>2259</v>
      </c>
      <c r="B368" s="214"/>
      <c r="C368" s="214"/>
      <c r="D368" s="214"/>
      <c r="E368" s="214"/>
      <c r="F368" s="214"/>
      <c r="G368" s="214"/>
      <c r="H368" s="214"/>
      <c r="I368" s="214"/>
      <c r="J368" s="214"/>
      <c r="K368" s="214"/>
      <c r="L368" s="214"/>
      <c r="M368" s="214"/>
      <c r="N368" s="214"/>
      <c r="O368" s="214"/>
      <c r="P368" s="214"/>
      <c r="Q368" s="214"/>
      <c r="R368" s="214"/>
      <c r="S368" s="57"/>
      <c r="T368" s="16"/>
      <c r="U368" s="16"/>
    </row>
    <row r="369" spans="1:21" s="15" customFormat="1" ht="34.9" customHeight="1" x14ac:dyDescent="0.25">
      <c r="A369" s="215" t="s">
        <v>782</v>
      </c>
      <c r="B369" s="215"/>
      <c r="C369" s="159" t="s">
        <v>21</v>
      </c>
      <c r="D369" s="159" t="s">
        <v>21</v>
      </c>
      <c r="E369" s="159" t="s">
        <v>21</v>
      </c>
      <c r="F369" s="96" t="s">
        <v>21</v>
      </c>
      <c r="G369" s="96" t="s">
        <v>21</v>
      </c>
      <c r="H369" s="97">
        <f>SUM(H370:H371)</f>
        <v>834</v>
      </c>
      <c r="I369" s="97">
        <f t="shared" ref="I369:O369" si="72">SUM(I370:I371)</f>
        <v>0</v>
      </c>
      <c r="J369" s="97">
        <f t="shared" si="72"/>
        <v>756</v>
      </c>
      <c r="K369" s="97">
        <f t="shared" si="72"/>
        <v>12266314.800000001</v>
      </c>
      <c r="L369" s="97">
        <f t="shared" si="72"/>
        <v>0</v>
      </c>
      <c r="M369" s="97">
        <f t="shared" si="72"/>
        <v>0</v>
      </c>
      <c r="N369" s="97">
        <f t="shared" si="72"/>
        <v>0</v>
      </c>
      <c r="O369" s="97">
        <f t="shared" si="72"/>
        <v>12266314.800000001</v>
      </c>
      <c r="P369" s="34">
        <f>K369/H369</f>
        <v>14707.811510791367</v>
      </c>
      <c r="Q369" s="98" t="s">
        <v>21</v>
      </c>
      <c r="R369" s="99" t="s">
        <v>21</v>
      </c>
      <c r="S369" s="57"/>
      <c r="T369" s="16"/>
      <c r="U369" s="16"/>
    </row>
    <row r="370" spans="1:21" ht="25.15" customHeight="1" x14ac:dyDescent="0.25">
      <c r="A370" s="69" t="s">
        <v>2555</v>
      </c>
      <c r="B370" s="45" t="s">
        <v>779</v>
      </c>
      <c r="C370" s="182">
        <v>1967</v>
      </c>
      <c r="D370" s="72" t="s">
        <v>224</v>
      </c>
      <c r="E370" s="182" t="s">
        <v>20</v>
      </c>
      <c r="F370" s="182">
        <v>2</v>
      </c>
      <c r="G370" s="182">
        <v>2</v>
      </c>
      <c r="H370" s="48">
        <v>417</v>
      </c>
      <c r="I370" s="48">
        <v>0</v>
      </c>
      <c r="J370" s="48">
        <v>378</v>
      </c>
      <c r="K370" s="37">
        <f>SUM(L370:O370)</f>
        <v>6133157.4000000004</v>
      </c>
      <c r="L370" s="44">
        <v>0</v>
      </c>
      <c r="M370" s="44">
        <v>0</v>
      </c>
      <c r="N370" s="44">
        <v>0</v>
      </c>
      <c r="O370" s="48">
        <f>'[1]Прод. прилож'!$C$677</f>
        <v>6133157.4000000004</v>
      </c>
      <c r="P370" s="44">
        <f>K370/H370</f>
        <v>14707.811510791367</v>
      </c>
      <c r="Q370" s="50">
        <v>9673</v>
      </c>
      <c r="R370" s="70" t="s">
        <v>95</v>
      </c>
      <c r="S370" s="18"/>
      <c r="T370" s="18"/>
    </row>
    <row r="371" spans="1:21" ht="25.15" customHeight="1" x14ac:dyDescent="0.25">
      <c r="A371" s="69" t="s">
        <v>2556</v>
      </c>
      <c r="B371" s="45" t="s">
        <v>780</v>
      </c>
      <c r="C371" s="182">
        <v>1964</v>
      </c>
      <c r="D371" s="72" t="s">
        <v>224</v>
      </c>
      <c r="E371" s="182" t="s">
        <v>20</v>
      </c>
      <c r="F371" s="182">
        <v>2</v>
      </c>
      <c r="G371" s="182">
        <v>2</v>
      </c>
      <c r="H371" s="48">
        <v>417</v>
      </c>
      <c r="I371" s="48">
        <v>0</v>
      </c>
      <c r="J371" s="48">
        <v>378</v>
      </c>
      <c r="K371" s="37">
        <f>SUM(L371:O371)</f>
        <v>6133157.4000000004</v>
      </c>
      <c r="L371" s="44">
        <v>0</v>
      </c>
      <c r="M371" s="44">
        <v>0</v>
      </c>
      <c r="N371" s="44">
        <v>0</v>
      </c>
      <c r="O371" s="48">
        <f>'[1]Прод. прилож'!$C$678</f>
        <v>6133157.4000000004</v>
      </c>
      <c r="P371" s="44">
        <f>K371/H371</f>
        <v>14707.811510791367</v>
      </c>
      <c r="Q371" s="50">
        <v>9673</v>
      </c>
      <c r="R371" s="70" t="s">
        <v>95</v>
      </c>
      <c r="S371" s="18"/>
      <c r="T371" s="18"/>
    </row>
    <row r="372" spans="1:21" ht="34.9" customHeight="1" x14ac:dyDescent="0.25">
      <c r="A372" s="214" t="s">
        <v>2260</v>
      </c>
      <c r="B372" s="214"/>
      <c r="C372" s="214"/>
      <c r="D372" s="214"/>
      <c r="E372" s="214"/>
      <c r="F372" s="214"/>
      <c r="G372" s="214"/>
      <c r="H372" s="214"/>
      <c r="I372" s="214"/>
      <c r="J372" s="214"/>
      <c r="K372" s="214"/>
      <c r="L372" s="214"/>
      <c r="M372" s="214"/>
      <c r="N372" s="214"/>
      <c r="O372" s="214"/>
      <c r="P372" s="214"/>
      <c r="Q372" s="214"/>
      <c r="R372" s="214"/>
    </row>
    <row r="373" spans="1:21" ht="34.9" customHeight="1" x14ac:dyDescent="0.25">
      <c r="A373" s="215" t="s">
        <v>40</v>
      </c>
      <c r="B373" s="215"/>
      <c r="C373" s="159" t="s">
        <v>21</v>
      </c>
      <c r="D373" s="159" t="s">
        <v>21</v>
      </c>
      <c r="E373" s="159" t="s">
        <v>21</v>
      </c>
      <c r="F373" s="96" t="s">
        <v>21</v>
      </c>
      <c r="G373" s="96" t="s">
        <v>21</v>
      </c>
      <c r="H373" s="97">
        <f t="shared" ref="H373:N373" si="73">SUM(H374:H379)</f>
        <v>4712.8500000000004</v>
      </c>
      <c r="I373" s="97">
        <f t="shared" si="73"/>
        <v>71.099999999999994</v>
      </c>
      <c r="J373" s="97">
        <f t="shared" si="73"/>
        <v>4039.95</v>
      </c>
      <c r="K373" s="97">
        <f t="shared" si="73"/>
        <v>48232595.899999999</v>
      </c>
      <c r="L373" s="97">
        <f t="shared" si="73"/>
        <v>0</v>
      </c>
      <c r="M373" s="97">
        <f t="shared" si="73"/>
        <v>0</v>
      </c>
      <c r="N373" s="97">
        <f t="shared" si="73"/>
        <v>0</v>
      </c>
      <c r="O373" s="97">
        <f>SUM(O374:O379)</f>
        <v>48232595.899999999</v>
      </c>
      <c r="P373" s="34">
        <f t="shared" ref="P373:P379" si="74">K373/H373</f>
        <v>10234.273507537901</v>
      </c>
      <c r="Q373" s="98" t="s">
        <v>21</v>
      </c>
      <c r="R373" s="99" t="s">
        <v>21</v>
      </c>
    </row>
    <row r="374" spans="1:21" ht="27" customHeight="1" x14ac:dyDescent="0.25">
      <c r="A374" s="70" t="s">
        <v>2557</v>
      </c>
      <c r="B374" s="45" t="s">
        <v>1993</v>
      </c>
      <c r="C374" s="72">
        <v>1978</v>
      </c>
      <c r="D374" s="72" t="s">
        <v>224</v>
      </c>
      <c r="E374" s="72" t="s">
        <v>20</v>
      </c>
      <c r="F374" s="71">
        <v>2</v>
      </c>
      <c r="G374" s="71">
        <v>4</v>
      </c>
      <c r="H374" s="46">
        <v>1178.55</v>
      </c>
      <c r="I374" s="46">
        <v>0</v>
      </c>
      <c r="J374" s="46">
        <v>1081.05</v>
      </c>
      <c r="K374" s="46">
        <f t="shared" ref="K374:K379" si="75">SUM(L374:O374)</f>
        <v>13289576.699999999</v>
      </c>
      <c r="L374" s="46">
        <v>0</v>
      </c>
      <c r="M374" s="46">
        <v>0</v>
      </c>
      <c r="N374" s="46">
        <v>0</v>
      </c>
      <c r="O374" s="46">
        <f>'[1]Прод. прилож'!$C$1129</f>
        <v>13289576.699999999</v>
      </c>
      <c r="P374" s="44">
        <f t="shared" si="74"/>
        <v>11276.209494718085</v>
      </c>
      <c r="Q374" s="50">
        <v>9673</v>
      </c>
      <c r="R374" s="69" t="s">
        <v>96</v>
      </c>
      <c r="S374" s="2"/>
      <c r="T374" s="2"/>
      <c r="U374" s="2"/>
    </row>
    <row r="375" spans="1:21" s="15" customFormat="1" ht="25.15" customHeight="1" x14ac:dyDescent="0.25">
      <c r="A375" s="70" t="s">
        <v>2558</v>
      </c>
      <c r="B375" s="54" t="s">
        <v>1994</v>
      </c>
      <c r="C375" s="182">
        <v>1982</v>
      </c>
      <c r="D375" s="72" t="s">
        <v>224</v>
      </c>
      <c r="E375" s="182" t="s">
        <v>20</v>
      </c>
      <c r="F375" s="71">
        <v>2</v>
      </c>
      <c r="G375" s="71">
        <v>3</v>
      </c>
      <c r="H375" s="44">
        <v>920.7</v>
      </c>
      <c r="I375" s="44">
        <v>0</v>
      </c>
      <c r="J375" s="44">
        <v>835</v>
      </c>
      <c r="K375" s="37">
        <f t="shared" si="75"/>
        <v>3565000</v>
      </c>
      <c r="L375" s="44">
        <v>0</v>
      </c>
      <c r="M375" s="44">
        <v>0</v>
      </c>
      <c r="N375" s="44">
        <v>0</v>
      </c>
      <c r="O375" s="47">
        <f>'[1]Прод. прилож'!$C$680</f>
        <v>3565000</v>
      </c>
      <c r="P375" s="44">
        <f t="shared" si="74"/>
        <v>3872.0538720538721</v>
      </c>
      <c r="Q375" s="50">
        <v>9673</v>
      </c>
      <c r="R375" s="69" t="s">
        <v>95</v>
      </c>
      <c r="S375" s="57"/>
      <c r="T375" s="16"/>
      <c r="U375" s="16"/>
    </row>
    <row r="376" spans="1:21" s="15" customFormat="1" ht="25.15" customHeight="1" x14ac:dyDescent="0.25">
      <c r="A376" s="70" t="s">
        <v>2559</v>
      </c>
      <c r="B376" s="54" t="s">
        <v>1995</v>
      </c>
      <c r="C376" s="182">
        <v>1958</v>
      </c>
      <c r="D376" s="72" t="s">
        <v>224</v>
      </c>
      <c r="E376" s="182" t="s">
        <v>247</v>
      </c>
      <c r="F376" s="71">
        <v>2</v>
      </c>
      <c r="G376" s="71">
        <v>1</v>
      </c>
      <c r="H376" s="44">
        <v>455</v>
      </c>
      <c r="I376" s="44">
        <v>34.1</v>
      </c>
      <c r="J376" s="44">
        <v>368.1</v>
      </c>
      <c r="K376" s="37">
        <f t="shared" si="75"/>
        <v>5338973.5</v>
      </c>
      <c r="L376" s="44">
        <v>0</v>
      </c>
      <c r="M376" s="44">
        <v>0</v>
      </c>
      <c r="N376" s="44">
        <v>0</v>
      </c>
      <c r="O376" s="47">
        <f>'[1]Прод. прилож'!$C$149</f>
        <v>5338973.5</v>
      </c>
      <c r="P376" s="44">
        <f t="shared" si="74"/>
        <v>11734.007692307692</v>
      </c>
      <c r="Q376" s="50">
        <v>9673</v>
      </c>
      <c r="R376" s="69" t="s">
        <v>94</v>
      </c>
      <c r="S376" s="57"/>
      <c r="T376" s="16"/>
      <c r="U376" s="16"/>
    </row>
    <row r="377" spans="1:21" s="15" customFormat="1" ht="25.15" customHeight="1" x14ac:dyDescent="0.25">
      <c r="A377" s="70" t="s">
        <v>2560</v>
      </c>
      <c r="B377" s="54" t="s">
        <v>1996</v>
      </c>
      <c r="C377" s="182">
        <v>1981</v>
      </c>
      <c r="D377" s="72" t="s">
        <v>224</v>
      </c>
      <c r="E377" s="182" t="s">
        <v>247</v>
      </c>
      <c r="F377" s="71">
        <v>2</v>
      </c>
      <c r="G377" s="71">
        <v>1</v>
      </c>
      <c r="H377" s="44">
        <v>415</v>
      </c>
      <c r="I377" s="44">
        <v>37</v>
      </c>
      <c r="J377" s="44">
        <v>378</v>
      </c>
      <c r="K377" s="37">
        <f t="shared" si="75"/>
        <v>11227856.699999999</v>
      </c>
      <c r="L377" s="44">
        <v>0</v>
      </c>
      <c r="M377" s="44">
        <v>0</v>
      </c>
      <c r="N377" s="44">
        <v>0</v>
      </c>
      <c r="O377" s="47">
        <f>'[1]Прод. прилож'!$C$1130</f>
        <v>11227856.699999999</v>
      </c>
      <c r="P377" s="44">
        <f t="shared" si="74"/>
        <v>27055.076385542168</v>
      </c>
      <c r="Q377" s="50">
        <v>9673</v>
      </c>
      <c r="R377" s="69" t="s">
        <v>96</v>
      </c>
      <c r="S377" s="57"/>
      <c r="T377" s="16"/>
      <c r="U377" s="16"/>
    </row>
    <row r="378" spans="1:21" s="15" customFormat="1" ht="25.15" customHeight="1" x14ac:dyDescent="0.25">
      <c r="A378" s="70" t="s">
        <v>2561</v>
      </c>
      <c r="B378" s="54" t="s">
        <v>1997</v>
      </c>
      <c r="C378" s="182">
        <v>1965</v>
      </c>
      <c r="D378" s="72" t="s">
        <v>224</v>
      </c>
      <c r="E378" s="182" t="s">
        <v>20</v>
      </c>
      <c r="F378" s="71">
        <v>2</v>
      </c>
      <c r="G378" s="71">
        <v>2</v>
      </c>
      <c r="H378" s="44">
        <v>412.6</v>
      </c>
      <c r="I378" s="44">
        <v>0</v>
      </c>
      <c r="J378" s="44">
        <v>412.6</v>
      </c>
      <c r="K378" s="37">
        <f t="shared" si="75"/>
        <v>1719455.0000000002</v>
      </c>
      <c r="L378" s="44">
        <v>0</v>
      </c>
      <c r="M378" s="44">
        <v>0</v>
      </c>
      <c r="N378" s="44">
        <v>0</v>
      </c>
      <c r="O378" s="47">
        <f>'[1]Прод. прилож'!$C$681</f>
        <v>1719455.0000000002</v>
      </c>
      <c r="P378" s="44">
        <f t="shared" si="74"/>
        <v>4167.3654871546296</v>
      </c>
      <c r="Q378" s="50">
        <v>9673</v>
      </c>
      <c r="R378" s="69" t="s">
        <v>95</v>
      </c>
      <c r="S378" s="57"/>
      <c r="T378" s="16"/>
      <c r="U378" s="16"/>
    </row>
    <row r="379" spans="1:21" ht="25.15" customHeight="1" x14ac:dyDescent="0.25">
      <c r="A379" s="70" t="s">
        <v>2562</v>
      </c>
      <c r="B379" s="54" t="s">
        <v>1998</v>
      </c>
      <c r="C379" s="182">
        <v>1979</v>
      </c>
      <c r="D379" s="72" t="s">
        <v>224</v>
      </c>
      <c r="E379" s="182" t="s">
        <v>20</v>
      </c>
      <c r="F379" s="71">
        <v>2</v>
      </c>
      <c r="G379" s="71">
        <v>3</v>
      </c>
      <c r="H379" s="44">
        <v>1331</v>
      </c>
      <c r="I379" s="44">
        <v>0</v>
      </c>
      <c r="J379" s="44">
        <v>965.2</v>
      </c>
      <c r="K379" s="37">
        <f t="shared" si="75"/>
        <v>13091734</v>
      </c>
      <c r="L379" s="44">
        <v>0</v>
      </c>
      <c r="M379" s="44">
        <v>0</v>
      </c>
      <c r="N379" s="44">
        <v>0</v>
      </c>
      <c r="O379" s="47">
        <f>'[1]Прод. прилож'!$C$150</f>
        <v>13091734</v>
      </c>
      <c r="P379" s="44">
        <f t="shared" si="74"/>
        <v>9836.0135236664155</v>
      </c>
      <c r="Q379" s="50">
        <v>9673</v>
      </c>
      <c r="R379" s="69" t="s">
        <v>94</v>
      </c>
    </row>
    <row r="380" spans="1:21" ht="34.9" customHeight="1" x14ac:dyDescent="0.25">
      <c r="A380" s="214" t="s">
        <v>2261</v>
      </c>
      <c r="B380" s="214"/>
      <c r="C380" s="214"/>
      <c r="D380" s="214"/>
      <c r="E380" s="214"/>
      <c r="F380" s="214"/>
      <c r="G380" s="214"/>
      <c r="H380" s="214"/>
      <c r="I380" s="214"/>
      <c r="J380" s="214"/>
      <c r="K380" s="214"/>
      <c r="L380" s="214"/>
      <c r="M380" s="214"/>
      <c r="N380" s="214"/>
      <c r="O380" s="214"/>
      <c r="P380" s="214"/>
      <c r="Q380" s="214"/>
      <c r="R380" s="214"/>
    </row>
    <row r="381" spans="1:21" ht="34.9" customHeight="1" x14ac:dyDescent="0.25">
      <c r="A381" s="215" t="s">
        <v>41</v>
      </c>
      <c r="B381" s="215"/>
      <c r="C381" s="159" t="s">
        <v>21</v>
      </c>
      <c r="D381" s="159" t="s">
        <v>21</v>
      </c>
      <c r="E381" s="159" t="s">
        <v>21</v>
      </c>
      <c r="F381" s="96" t="s">
        <v>21</v>
      </c>
      <c r="G381" s="96" t="s">
        <v>21</v>
      </c>
      <c r="H381" s="97">
        <f>SUM(H382:H389)</f>
        <v>3135.4</v>
      </c>
      <c r="I381" s="97">
        <f t="shared" ref="I381:O381" si="76">SUM(I382:I389)</f>
        <v>0</v>
      </c>
      <c r="J381" s="97">
        <f t="shared" si="76"/>
        <v>2879.1000000000004</v>
      </c>
      <c r="K381" s="97">
        <f t="shared" si="76"/>
        <v>39707268.699999996</v>
      </c>
      <c r="L381" s="97">
        <f t="shared" si="76"/>
        <v>0</v>
      </c>
      <c r="M381" s="97">
        <f t="shared" si="76"/>
        <v>0</v>
      </c>
      <c r="N381" s="97">
        <f t="shared" si="76"/>
        <v>0</v>
      </c>
      <c r="O381" s="97">
        <f t="shared" si="76"/>
        <v>39707268.699999996</v>
      </c>
      <c r="P381" s="34">
        <f>K381/H381</f>
        <v>12664.179594310133</v>
      </c>
      <c r="Q381" s="98" t="s">
        <v>21</v>
      </c>
      <c r="R381" s="99" t="s">
        <v>21</v>
      </c>
    </row>
    <row r="382" spans="1:21" ht="25.15" customHeight="1" x14ac:dyDescent="0.25">
      <c r="A382" s="69" t="s">
        <v>2563</v>
      </c>
      <c r="B382" s="45" t="s">
        <v>783</v>
      </c>
      <c r="C382" s="182">
        <v>1964</v>
      </c>
      <c r="D382" s="72" t="s">
        <v>224</v>
      </c>
      <c r="E382" s="182" t="s">
        <v>20</v>
      </c>
      <c r="F382" s="182">
        <v>2</v>
      </c>
      <c r="G382" s="182">
        <v>1</v>
      </c>
      <c r="H382" s="48">
        <v>355.6</v>
      </c>
      <c r="I382" s="48">
        <v>0</v>
      </c>
      <c r="J382" s="48">
        <v>301.39999999999998</v>
      </c>
      <c r="K382" s="37">
        <f t="shared" ref="K382:K389" si="77">SUM(L382:O382)</f>
        <v>5788585</v>
      </c>
      <c r="L382" s="44">
        <v>0</v>
      </c>
      <c r="M382" s="44">
        <v>0</v>
      </c>
      <c r="N382" s="44">
        <v>0</v>
      </c>
      <c r="O382" s="47">
        <f>'[1]Прод. прилож'!$C$683</f>
        <v>5788585</v>
      </c>
      <c r="P382" s="44">
        <f t="shared" ref="P382:P389" si="78">K382/H382</f>
        <v>16278.36051743532</v>
      </c>
      <c r="Q382" s="50">
        <v>9673</v>
      </c>
      <c r="R382" s="69" t="s">
        <v>95</v>
      </c>
      <c r="S382" s="18"/>
    </row>
    <row r="383" spans="1:21" ht="25.15" customHeight="1" x14ac:dyDescent="0.25">
      <c r="A383" s="69" t="s">
        <v>2564</v>
      </c>
      <c r="B383" s="45" t="s">
        <v>784</v>
      </c>
      <c r="C383" s="182">
        <v>1964</v>
      </c>
      <c r="D383" s="72" t="s">
        <v>224</v>
      </c>
      <c r="E383" s="182" t="s">
        <v>20</v>
      </c>
      <c r="F383" s="182">
        <v>2</v>
      </c>
      <c r="G383" s="182">
        <v>1</v>
      </c>
      <c r="H383" s="48">
        <v>373.3</v>
      </c>
      <c r="I383" s="48">
        <v>0</v>
      </c>
      <c r="J383" s="48">
        <v>373.3</v>
      </c>
      <c r="K383" s="37">
        <f t="shared" si="77"/>
        <v>5858057.5</v>
      </c>
      <c r="L383" s="44">
        <v>0</v>
      </c>
      <c r="M383" s="44">
        <v>0</v>
      </c>
      <c r="N383" s="44">
        <v>0</v>
      </c>
      <c r="O383" s="47">
        <f>'[1]Прод. прилож'!$C$684</f>
        <v>5858057.5</v>
      </c>
      <c r="P383" s="44">
        <f t="shared" si="78"/>
        <v>15692.626573801232</v>
      </c>
      <c r="Q383" s="50">
        <v>9673</v>
      </c>
      <c r="R383" s="69" t="s">
        <v>95</v>
      </c>
    </row>
    <row r="384" spans="1:21" ht="25.15" customHeight="1" x14ac:dyDescent="0.25">
      <c r="A384" s="69" t="s">
        <v>2565</v>
      </c>
      <c r="B384" s="45" t="s">
        <v>785</v>
      </c>
      <c r="C384" s="182">
        <v>1967</v>
      </c>
      <c r="D384" s="72" t="s">
        <v>224</v>
      </c>
      <c r="E384" s="182" t="s">
        <v>20</v>
      </c>
      <c r="F384" s="182">
        <v>2</v>
      </c>
      <c r="G384" s="182">
        <v>2</v>
      </c>
      <c r="H384" s="48">
        <v>309</v>
      </c>
      <c r="I384" s="48">
        <v>0</v>
      </c>
      <c r="J384" s="48">
        <v>279</v>
      </c>
      <c r="K384" s="37">
        <f t="shared" si="77"/>
        <v>10901578.800000001</v>
      </c>
      <c r="L384" s="44">
        <v>0</v>
      </c>
      <c r="M384" s="44">
        <v>0</v>
      </c>
      <c r="N384" s="44">
        <v>0</v>
      </c>
      <c r="O384" s="47">
        <f>'[1]Прод. прилож'!$C$1132</f>
        <v>10901578.800000001</v>
      </c>
      <c r="P384" s="44">
        <f t="shared" si="78"/>
        <v>35280.190291262137</v>
      </c>
      <c r="Q384" s="50">
        <v>9673</v>
      </c>
      <c r="R384" s="69" t="s">
        <v>96</v>
      </c>
    </row>
    <row r="385" spans="1:21" s="15" customFormat="1" ht="47.25" x14ac:dyDescent="0.25">
      <c r="A385" s="69" t="s">
        <v>2566</v>
      </c>
      <c r="B385" s="54" t="s">
        <v>786</v>
      </c>
      <c r="C385" s="182">
        <v>1961</v>
      </c>
      <c r="D385" s="72" t="s">
        <v>224</v>
      </c>
      <c r="E385" s="182" t="s">
        <v>791</v>
      </c>
      <c r="F385" s="182">
        <v>2</v>
      </c>
      <c r="G385" s="182">
        <v>1</v>
      </c>
      <c r="H385" s="48">
        <v>341</v>
      </c>
      <c r="I385" s="48">
        <v>0</v>
      </c>
      <c r="J385" s="48">
        <v>341</v>
      </c>
      <c r="K385" s="37">
        <f t="shared" si="77"/>
        <v>4023050</v>
      </c>
      <c r="L385" s="44">
        <v>0</v>
      </c>
      <c r="M385" s="44">
        <v>0</v>
      </c>
      <c r="N385" s="44">
        <v>0</v>
      </c>
      <c r="O385" s="47">
        <f>'[1]Прод. прилож'!$C$152</f>
        <v>4023050</v>
      </c>
      <c r="P385" s="44">
        <f t="shared" si="78"/>
        <v>11797.800586510264</v>
      </c>
      <c r="Q385" s="50">
        <v>9673</v>
      </c>
      <c r="R385" s="70" t="s">
        <v>94</v>
      </c>
      <c r="S385" s="57"/>
      <c r="T385" s="16"/>
      <c r="U385" s="16"/>
    </row>
    <row r="386" spans="1:21" ht="25.15" customHeight="1" x14ac:dyDescent="0.25">
      <c r="A386" s="69" t="s">
        <v>2567</v>
      </c>
      <c r="B386" s="45" t="s">
        <v>787</v>
      </c>
      <c r="C386" s="182">
        <v>1967</v>
      </c>
      <c r="D386" s="182">
        <v>2014</v>
      </c>
      <c r="E386" s="182" t="s">
        <v>20</v>
      </c>
      <c r="F386" s="182">
        <v>2</v>
      </c>
      <c r="G386" s="182">
        <v>2</v>
      </c>
      <c r="H386" s="48">
        <v>415.6</v>
      </c>
      <c r="I386" s="48">
        <v>0</v>
      </c>
      <c r="J386" s="48">
        <v>367.6</v>
      </c>
      <c r="K386" s="37">
        <f t="shared" si="77"/>
        <v>4156056.4</v>
      </c>
      <c r="L386" s="44">
        <v>0</v>
      </c>
      <c r="M386" s="44">
        <v>0</v>
      </c>
      <c r="N386" s="44">
        <v>0</v>
      </c>
      <c r="O386" s="47">
        <f>'[1]Прод. прилож'!$C$1133</f>
        <v>4156056.4</v>
      </c>
      <c r="P386" s="44">
        <f t="shared" si="78"/>
        <v>10000.135707410971</v>
      </c>
      <c r="Q386" s="50">
        <v>9673</v>
      </c>
      <c r="R386" s="69" t="s">
        <v>96</v>
      </c>
    </row>
    <row r="387" spans="1:21" ht="25.15" customHeight="1" x14ac:dyDescent="0.25">
      <c r="A387" s="69" t="s">
        <v>2568</v>
      </c>
      <c r="B387" s="45" t="s">
        <v>788</v>
      </c>
      <c r="C387" s="182">
        <v>1963</v>
      </c>
      <c r="D387" s="182">
        <v>2014</v>
      </c>
      <c r="E387" s="182" t="s">
        <v>20</v>
      </c>
      <c r="F387" s="182">
        <v>2</v>
      </c>
      <c r="G387" s="182">
        <v>2</v>
      </c>
      <c r="H387" s="48">
        <v>500.9</v>
      </c>
      <c r="I387" s="48">
        <v>0</v>
      </c>
      <c r="J387" s="48">
        <v>376.8</v>
      </c>
      <c r="K387" s="37">
        <f t="shared" si="77"/>
        <v>502723.6</v>
      </c>
      <c r="L387" s="44">
        <v>0</v>
      </c>
      <c r="M387" s="44">
        <v>0</v>
      </c>
      <c r="N387" s="44">
        <v>0</v>
      </c>
      <c r="O387" s="47">
        <f>'[1]Прод. прилож'!$C$153</f>
        <v>502723.6</v>
      </c>
      <c r="P387" s="44">
        <f t="shared" si="78"/>
        <v>1003.6406468356957</v>
      </c>
      <c r="Q387" s="50">
        <v>9673</v>
      </c>
      <c r="R387" s="70" t="s">
        <v>94</v>
      </c>
    </row>
    <row r="388" spans="1:21" ht="25.15" customHeight="1" x14ac:dyDescent="0.25">
      <c r="A388" s="69" t="s">
        <v>2569</v>
      </c>
      <c r="B388" s="45" t="s">
        <v>789</v>
      </c>
      <c r="C388" s="182">
        <v>1963</v>
      </c>
      <c r="D388" s="72" t="s">
        <v>224</v>
      </c>
      <c r="E388" s="182" t="s">
        <v>20</v>
      </c>
      <c r="F388" s="182">
        <v>2</v>
      </c>
      <c r="G388" s="182">
        <v>2</v>
      </c>
      <c r="H388" s="48">
        <v>420</v>
      </c>
      <c r="I388" s="48">
        <v>0</v>
      </c>
      <c r="J388" s="48">
        <v>420</v>
      </c>
      <c r="K388" s="37">
        <f t="shared" si="77"/>
        <v>5981355</v>
      </c>
      <c r="L388" s="44">
        <v>0</v>
      </c>
      <c r="M388" s="44">
        <v>0</v>
      </c>
      <c r="N388" s="44">
        <v>0</v>
      </c>
      <c r="O388" s="47">
        <f>'[1]Прод. прилож'!$C$685</f>
        <v>5981355</v>
      </c>
      <c r="P388" s="44">
        <f t="shared" si="78"/>
        <v>14241.321428571429</v>
      </c>
      <c r="Q388" s="50">
        <v>9673</v>
      </c>
      <c r="R388" s="69" t="s">
        <v>95</v>
      </c>
    </row>
    <row r="389" spans="1:21" ht="25.15" customHeight="1" x14ac:dyDescent="0.25">
      <c r="A389" s="69" t="s">
        <v>2570</v>
      </c>
      <c r="B389" s="45" t="s">
        <v>790</v>
      </c>
      <c r="C389" s="182">
        <v>1965</v>
      </c>
      <c r="D389" s="72" t="s">
        <v>224</v>
      </c>
      <c r="E389" s="182" t="s">
        <v>20</v>
      </c>
      <c r="F389" s="182">
        <v>2</v>
      </c>
      <c r="G389" s="182">
        <v>2</v>
      </c>
      <c r="H389" s="48">
        <v>420</v>
      </c>
      <c r="I389" s="48">
        <v>0</v>
      </c>
      <c r="J389" s="48">
        <v>420</v>
      </c>
      <c r="K389" s="37">
        <f t="shared" si="77"/>
        <v>2495862.4</v>
      </c>
      <c r="L389" s="44">
        <v>0</v>
      </c>
      <c r="M389" s="44">
        <v>0</v>
      </c>
      <c r="N389" s="44">
        <v>0</v>
      </c>
      <c r="O389" s="47">
        <f>'[1]Прод. прилож'!$C$1134</f>
        <v>2495862.4</v>
      </c>
      <c r="P389" s="44">
        <f t="shared" si="78"/>
        <v>5942.5295238095232</v>
      </c>
      <c r="Q389" s="50">
        <v>9673</v>
      </c>
      <c r="R389" s="69" t="s">
        <v>96</v>
      </c>
    </row>
    <row r="390" spans="1:21" s="15" customFormat="1" ht="40.15" customHeight="1" x14ac:dyDescent="0.25">
      <c r="A390" s="214" t="s">
        <v>2262</v>
      </c>
      <c r="B390" s="214"/>
      <c r="C390" s="214"/>
      <c r="D390" s="214"/>
      <c r="E390" s="214"/>
      <c r="F390" s="214"/>
      <c r="G390" s="214"/>
      <c r="H390" s="214"/>
      <c r="I390" s="214"/>
      <c r="J390" s="214"/>
      <c r="K390" s="214"/>
      <c r="L390" s="214"/>
      <c r="M390" s="214"/>
      <c r="N390" s="214"/>
      <c r="O390" s="214"/>
      <c r="P390" s="214"/>
      <c r="Q390" s="214"/>
      <c r="R390" s="214"/>
      <c r="S390" s="57"/>
      <c r="T390" s="16"/>
      <c r="U390" s="16"/>
    </row>
    <row r="391" spans="1:21" s="15" customFormat="1" ht="40.15" customHeight="1" x14ac:dyDescent="0.25">
      <c r="A391" s="215" t="s">
        <v>76</v>
      </c>
      <c r="B391" s="215"/>
      <c r="C391" s="159" t="s">
        <v>21</v>
      </c>
      <c r="D391" s="159" t="s">
        <v>21</v>
      </c>
      <c r="E391" s="159" t="s">
        <v>21</v>
      </c>
      <c r="F391" s="96" t="s">
        <v>21</v>
      </c>
      <c r="G391" s="96" t="s">
        <v>21</v>
      </c>
      <c r="H391" s="97">
        <f>SUM(H392:H397)</f>
        <v>2526.8000000000002</v>
      </c>
      <c r="I391" s="97">
        <f t="shared" ref="I391:O391" si="79">SUM(I392:I397)</f>
        <v>0</v>
      </c>
      <c r="J391" s="97">
        <f t="shared" si="79"/>
        <v>2341.6999999999998</v>
      </c>
      <c r="K391" s="97">
        <f t="shared" si="79"/>
        <v>33622974.850000001</v>
      </c>
      <c r="L391" s="97">
        <f t="shared" si="79"/>
        <v>0</v>
      </c>
      <c r="M391" s="97">
        <f t="shared" si="79"/>
        <v>0</v>
      </c>
      <c r="N391" s="97">
        <f t="shared" si="79"/>
        <v>0</v>
      </c>
      <c r="O391" s="97">
        <f t="shared" si="79"/>
        <v>33622974.850000001</v>
      </c>
      <c r="P391" s="34">
        <f>K391/H391</f>
        <v>13306.543790565142</v>
      </c>
      <c r="Q391" s="98" t="s">
        <v>21</v>
      </c>
      <c r="R391" s="99" t="s">
        <v>21</v>
      </c>
      <c r="S391" s="57"/>
      <c r="T391" s="16"/>
      <c r="U391" s="16"/>
    </row>
    <row r="392" spans="1:21" s="15" customFormat="1" ht="25.15" customHeight="1" x14ac:dyDescent="0.25">
      <c r="A392" s="70" t="s">
        <v>2571</v>
      </c>
      <c r="B392" s="45" t="s">
        <v>792</v>
      </c>
      <c r="C392" s="182">
        <v>1961</v>
      </c>
      <c r="D392" s="72" t="s">
        <v>224</v>
      </c>
      <c r="E392" s="182" t="s">
        <v>20</v>
      </c>
      <c r="F392" s="182">
        <v>2</v>
      </c>
      <c r="G392" s="182">
        <v>2</v>
      </c>
      <c r="H392" s="48">
        <v>486.8</v>
      </c>
      <c r="I392" s="48">
        <v>0</v>
      </c>
      <c r="J392" s="48">
        <v>379</v>
      </c>
      <c r="K392" s="37">
        <f t="shared" ref="K392:K397" si="80">SUM(L392:O392)</f>
        <v>5443782.4400000004</v>
      </c>
      <c r="L392" s="44">
        <v>0</v>
      </c>
      <c r="M392" s="44">
        <v>0</v>
      </c>
      <c r="N392" s="44">
        <v>0</v>
      </c>
      <c r="O392" s="48">
        <f>'[1]Прод. прилож'!$C$155</f>
        <v>5443782.4400000004</v>
      </c>
      <c r="P392" s="44">
        <f t="shared" ref="P392:P397" si="81">K392/H392</f>
        <v>11182.7905505341</v>
      </c>
      <c r="Q392" s="50">
        <v>9673</v>
      </c>
      <c r="R392" s="70" t="s">
        <v>94</v>
      </c>
      <c r="S392" s="16"/>
      <c r="T392" s="16"/>
    </row>
    <row r="393" spans="1:21" s="15" customFormat="1" ht="25.15" customHeight="1" x14ac:dyDescent="0.25">
      <c r="A393" s="70" t="s">
        <v>2572</v>
      </c>
      <c r="B393" s="45" t="s">
        <v>793</v>
      </c>
      <c r="C393" s="182">
        <v>1961</v>
      </c>
      <c r="D393" s="72" t="s">
        <v>224</v>
      </c>
      <c r="E393" s="182" t="s">
        <v>20</v>
      </c>
      <c r="F393" s="182">
        <v>2</v>
      </c>
      <c r="G393" s="182">
        <v>2</v>
      </c>
      <c r="H393" s="48">
        <v>500</v>
      </c>
      <c r="I393" s="48">
        <v>0</v>
      </c>
      <c r="J393" s="48">
        <v>390.4</v>
      </c>
      <c r="K393" s="37">
        <f t="shared" si="80"/>
        <v>5794000.4100000001</v>
      </c>
      <c r="L393" s="44">
        <v>0</v>
      </c>
      <c r="M393" s="44">
        <v>0</v>
      </c>
      <c r="N393" s="44">
        <v>0</v>
      </c>
      <c r="O393" s="48">
        <f>'[1]Прод. прилож'!$C$156</f>
        <v>5794000.4100000001</v>
      </c>
      <c r="P393" s="44">
        <f t="shared" si="81"/>
        <v>11588.000820000001</v>
      </c>
      <c r="Q393" s="50">
        <v>9673</v>
      </c>
      <c r="R393" s="70" t="s">
        <v>94</v>
      </c>
      <c r="S393" s="16"/>
      <c r="T393" s="16"/>
    </row>
    <row r="394" spans="1:21" s="15" customFormat="1" ht="25.15" customHeight="1" x14ac:dyDescent="0.25">
      <c r="A394" s="70" t="s">
        <v>2573</v>
      </c>
      <c r="B394" s="45" t="s">
        <v>794</v>
      </c>
      <c r="C394" s="182">
        <v>1961</v>
      </c>
      <c r="D394" s="72" t="s">
        <v>224</v>
      </c>
      <c r="E394" s="182" t="s">
        <v>20</v>
      </c>
      <c r="F394" s="182">
        <v>2</v>
      </c>
      <c r="G394" s="182">
        <v>2</v>
      </c>
      <c r="H394" s="48">
        <v>391.6</v>
      </c>
      <c r="I394" s="48">
        <v>0</v>
      </c>
      <c r="J394" s="48">
        <v>397.4</v>
      </c>
      <c r="K394" s="37">
        <f t="shared" si="80"/>
        <v>4523670.4000000004</v>
      </c>
      <c r="L394" s="44">
        <v>0</v>
      </c>
      <c r="M394" s="44">
        <v>0</v>
      </c>
      <c r="N394" s="44">
        <v>0</v>
      </c>
      <c r="O394" s="48">
        <f>'[1]Прод. прилож'!$C$687</f>
        <v>4523670.4000000004</v>
      </c>
      <c r="P394" s="44">
        <f t="shared" si="81"/>
        <v>11551.76302349336</v>
      </c>
      <c r="Q394" s="50">
        <v>9673</v>
      </c>
      <c r="R394" s="69" t="s">
        <v>95</v>
      </c>
      <c r="S394" s="16"/>
      <c r="T394" s="16"/>
    </row>
    <row r="395" spans="1:21" s="15" customFormat="1" ht="25.15" customHeight="1" x14ac:dyDescent="0.25">
      <c r="A395" s="70" t="s">
        <v>2574</v>
      </c>
      <c r="B395" s="45" t="s">
        <v>795</v>
      </c>
      <c r="C395" s="182">
        <v>1961</v>
      </c>
      <c r="D395" s="72" t="s">
        <v>224</v>
      </c>
      <c r="E395" s="182" t="s">
        <v>22</v>
      </c>
      <c r="F395" s="182">
        <v>2</v>
      </c>
      <c r="G395" s="182">
        <v>2</v>
      </c>
      <c r="H395" s="48">
        <v>382</v>
      </c>
      <c r="I395" s="48">
        <v>0</v>
      </c>
      <c r="J395" s="48">
        <v>381.3</v>
      </c>
      <c r="K395" s="37">
        <f t="shared" si="80"/>
        <v>4449488</v>
      </c>
      <c r="L395" s="44">
        <v>0</v>
      </c>
      <c r="M395" s="44">
        <v>0</v>
      </c>
      <c r="N395" s="44">
        <v>0</v>
      </c>
      <c r="O395" s="48">
        <f>'[1]Прод. прилож'!$C$688</f>
        <v>4449488</v>
      </c>
      <c r="P395" s="44">
        <f t="shared" si="81"/>
        <v>11647.874345549739</v>
      </c>
      <c r="Q395" s="50">
        <v>9673</v>
      </c>
      <c r="R395" s="69" t="s">
        <v>95</v>
      </c>
      <c r="S395" s="16"/>
      <c r="T395" s="16"/>
    </row>
    <row r="396" spans="1:21" s="15" customFormat="1" ht="25.15" customHeight="1" x14ac:dyDescent="0.25">
      <c r="A396" s="70" t="s">
        <v>2575</v>
      </c>
      <c r="B396" s="45" t="s">
        <v>796</v>
      </c>
      <c r="C396" s="182">
        <v>1961</v>
      </c>
      <c r="D396" s="72" t="s">
        <v>224</v>
      </c>
      <c r="E396" s="182" t="s">
        <v>22</v>
      </c>
      <c r="F396" s="182">
        <v>2</v>
      </c>
      <c r="G396" s="182">
        <v>2</v>
      </c>
      <c r="H396" s="48">
        <v>376</v>
      </c>
      <c r="I396" s="48">
        <v>0</v>
      </c>
      <c r="J396" s="48">
        <v>383.8</v>
      </c>
      <c r="K396" s="37">
        <f t="shared" si="80"/>
        <v>8951869.5999999996</v>
      </c>
      <c r="L396" s="44">
        <v>0</v>
      </c>
      <c r="M396" s="44">
        <v>0</v>
      </c>
      <c r="N396" s="44">
        <v>0</v>
      </c>
      <c r="O396" s="48">
        <f>'[1]Прод. прилож'!$C$1136</f>
        <v>8951869.5999999996</v>
      </c>
      <c r="P396" s="44">
        <f t="shared" si="81"/>
        <v>23808.163829787234</v>
      </c>
      <c r="Q396" s="50">
        <v>9673</v>
      </c>
      <c r="R396" s="69" t="s">
        <v>96</v>
      </c>
      <c r="S396" s="16"/>
      <c r="T396" s="16"/>
    </row>
    <row r="397" spans="1:21" s="15" customFormat="1" ht="25.15" customHeight="1" x14ac:dyDescent="0.25">
      <c r="A397" s="70" t="s">
        <v>2576</v>
      </c>
      <c r="B397" s="45" t="s">
        <v>797</v>
      </c>
      <c r="C397" s="182">
        <v>1961</v>
      </c>
      <c r="D397" s="72" t="s">
        <v>224</v>
      </c>
      <c r="E397" s="182" t="s">
        <v>20</v>
      </c>
      <c r="F397" s="182">
        <v>2</v>
      </c>
      <c r="G397" s="182">
        <v>2</v>
      </c>
      <c r="H397" s="48">
        <v>390.4</v>
      </c>
      <c r="I397" s="48">
        <v>0</v>
      </c>
      <c r="J397" s="48">
        <v>409.8</v>
      </c>
      <c r="K397" s="37">
        <f t="shared" si="80"/>
        <v>4460164</v>
      </c>
      <c r="L397" s="44">
        <v>0</v>
      </c>
      <c r="M397" s="44">
        <v>0</v>
      </c>
      <c r="N397" s="44">
        <v>0</v>
      </c>
      <c r="O397" s="48">
        <f>'[1]Прод. прилож'!$C$1137</f>
        <v>4460164</v>
      </c>
      <c r="P397" s="44">
        <f t="shared" si="81"/>
        <v>11424.600409836066</v>
      </c>
      <c r="Q397" s="50">
        <v>9673</v>
      </c>
      <c r="R397" s="69" t="s">
        <v>96</v>
      </c>
      <c r="S397" s="16"/>
      <c r="T397" s="16"/>
    </row>
    <row r="398" spans="1:21" s="15" customFormat="1" ht="34.9" customHeight="1" x14ac:dyDescent="0.25">
      <c r="A398" s="214" t="s">
        <v>2263</v>
      </c>
      <c r="B398" s="214"/>
      <c r="C398" s="214"/>
      <c r="D398" s="214"/>
      <c r="E398" s="214"/>
      <c r="F398" s="214"/>
      <c r="G398" s="214"/>
      <c r="H398" s="214"/>
      <c r="I398" s="214"/>
      <c r="J398" s="214"/>
      <c r="K398" s="214"/>
      <c r="L398" s="214"/>
      <c r="M398" s="214"/>
      <c r="N398" s="214"/>
      <c r="O398" s="214"/>
      <c r="P398" s="214"/>
      <c r="Q398" s="214"/>
      <c r="R398" s="214"/>
      <c r="S398" s="57"/>
      <c r="T398" s="16"/>
      <c r="U398" s="16"/>
    </row>
    <row r="399" spans="1:21" s="15" customFormat="1" ht="34.9" customHeight="1" x14ac:dyDescent="0.25">
      <c r="A399" s="215" t="s">
        <v>42</v>
      </c>
      <c r="B399" s="215"/>
      <c r="C399" s="159" t="s">
        <v>21</v>
      </c>
      <c r="D399" s="159" t="s">
        <v>21</v>
      </c>
      <c r="E399" s="159" t="s">
        <v>21</v>
      </c>
      <c r="F399" s="96" t="s">
        <v>21</v>
      </c>
      <c r="G399" s="96" t="s">
        <v>21</v>
      </c>
      <c r="H399" s="97">
        <f t="shared" ref="H399:N399" si="82">SUM(H400:H407)</f>
        <v>3248.7</v>
      </c>
      <c r="I399" s="97">
        <f t="shared" si="82"/>
        <v>992.50000000000011</v>
      </c>
      <c r="J399" s="97">
        <f t="shared" si="82"/>
        <v>2613.6</v>
      </c>
      <c r="K399" s="97">
        <f t="shared" si="82"/>
        <v>27891790.75</v>
      </c>
      <c r="L399" s="97">
        <f t="shared" si="82"/>
        <v>0</v>
      </c>
      <c r="M399" s="97">
        <f t="shared" si="82"/>
        <v>0</v>
      </c>
      <c r="N399" s="97">
        <f t="shared" si="82"/>
        <v>0</v>
      </c>
      <c r="O399" s="97">
        <f>SUM(O400:O407)</f>
        <v>27891790.75</v>
      </c>
      <c r="P399" s="34">
        <f>K399/H399</f>
        <v>8585.5236710068639</v>
      </c>
      <c r="Q399" s="98" t="s">
        <v>21</v>
      </c>
      <c r="R399" s="99" t="s">
        <v>21</v>
      </c>
      <c r="S399" s="57"/>
      <c r="T399" s="16"/>
      <c r="U399" s="16"/>
    </row>
    <row r="400" spans="1:21" s="15" customFormat="1" ht="25.15" customHeight="1" x14ac:dyDescent="0.25">
      <c r="A400" s="70" t="s">
        <v>2577</v>
      </c>
      <c r="B400" s="45" t="s">
        <v>1999</v>
      </c>
      <c r="C400" s="182">
        <v>1956</v>
      </c>
      <c r="D400" s="182" t="s">
        <v>224</v>
      </c>
      <c r="E400" s="182" t="s">
        <v>20</v>
      </c>
      <c r="F400" s="182">
        <v>2</v>
      </c>
      <c r="G400" s="182">
        <v>2</v>
      </c>
      <c r="H400" s="48">
        <v>462.5</v>
      </c>
      <c r="I400" s="48">
        <v>303.60000000000002</v>
      </c>
      <c r="J400" s="48">
        <v>397.7</v>
      </c>
      <c r="K400" s="37">
        <f t="shared" ref="K400:K407" si="83">SUM(L400:O400)</f>
        <v>2119289.2000000002</v>
      </c>
      <c r="L400" s="44">
        <v>0</v>
      </c>
      <c r="M400" s="44">
        <v>0</v>
      </c>
      <c r="N400" s="44">
        <v>0</v>
      </c>
      <c r="O400" s="48">
        <f>'[1]Прод. прилож'!$C$158</f>
        <v>2119289.2000000002</v>
      </c>
      <c r="P400" s="44">
        <f t="shared" ref="P400:P407" si="84">K400/H400</f>
        <v>4582.2469189189196</v>
      </c>
      <c r="Q400" s="50">
        <v>9673</v>
      </c>
      <c r="R400" s="70" t="s">
        <v>94</v>
      </c>
      <c r="S400" s="65"/>
      <c r="T400" s="16"/>
      <c r="U400" s="16"/>
    </row>
    <row r="401" spans="1:21" s="15" customFormat="1" ht="25.15" customHeight="1" x14ac:dyDescent="0.25">
      <c r="A401" s="208" t="s">
        <v>2578</v>
      </c>
      <c r="B401" s="210" t="s">
        <v>2000</v>
      </c>
      <c r="C401" s="212">
        <v>1966</v>
      </c>
      <c r="D401" s="212" t="s">
        <v>224</v>
      </c>
      <c r="E401" s="212" t="s">
        <v>20</v>
      </c>
      <c r="F401" s="212">
        <v>2</v>
      </c>
      <c r="G401" s="212">
        <v>2</v>
      </c>
      <c r="H401" s="222">
        <v>418.8</v>
      </c>
      <c r="I401" s="222">
        <v>0</v>
      </c>
      <c r="J401" s="222">
        <v>371.3</v>
      </c>
      <c r="K401" s="37">
        <f t="shared" si="83"/>
        <v>3448750</v>
      </c>
      <c r="L401" s="44">
        <v>0</v>
      </c>
      <c r="M401" s="44">
        <v>0</v>
      </c>
      <c r="N401" s="44">
        <v>0</v>
      </c>
      <c r="O401" s="48">
        <f>'[1]Прод. прилож'!$C$159</f>
        <v>3448750</v>
      </c>
      <c r="P401" s="44">
        <f>K401/H401</f>
        <v>8234.8376313276021</v>
      </c>
      <c r="Q401" s="50">
        <v>9673</v>
      </c>
      <c r="R401" s="70" t="s">
        <v>94</v>
      </c>
      <c r="S401" s="65"/>
      <c r="T401" s="16"/>
      <c r="U401" s="16"/>
    </row>
    <row r="402" spans="1:21" s="15" customFormat="1" ht="25.15" customHeight="1" x14ac:dyDescent="0.25">
      <c r="A402" s="209"/>
      <c r="B402" s="211"/>
      <c r="C402" s="213"/>
      <c r="D402" s="213"/>
      <c r="E402" s="213"/>
      <c r="F402" s="213"/>
      <c r="G402" s="213"/>
      <c r="H402" s="223"/>
      <c r="I402" s="223"/>
      <c r="J402" s="223"/>
      <c r="K402" s="37">
        <f t="shared" si="83"/>
        <v>4193680.5</v>
      </c>
      <c r="L402" s="44">
        <v>0</v>
      </c>
      <c r="M402" s="44">
        <v>0</v>
      </c>
      <c r="N402" s="44">
        <v>0</v>
      </c>
      <c r="O402" s="48">
        <f>'[1]Прод. прилож'!$C$1139</f>
        <v>4193680.5</v>
      </c>
      <c r="P402" s="44">
        <f>K402/H401</f>
        <v>10013.563753581662</v>
      </c>
      <c r="Q402" s="50">
        <v>9673</v>
      </c>
      <c r="R402" s="70" t="s">
        <v>96</v>
      </c>
      <c r="S402" s="65"/>
      <c r="T402" s="16"/>
      <c r="U402" s="16"/>
    </row>
    <row r="403" spans="1:21" s="15" customFormat="1" ht="25.15" customHeight="1" x14ac:dyDescent="0.25">
      <c r="A403" s="208" t="s">
        <v>2579</v>
      </c>
      <c r="B403" s="210" t="s">
        <v>2026</v>
      </c>
      <c r="C403" s="212">
        <v>1993</v>
      </c>
      <c r="D403" s="212" t="s">
        <v>224</v>
      </c>
      <c r="E403" s="212" t="s">
        <v>22</v>
      </c>
      <c r="F403" s="212">
        <v>3</v>
      </c>
      <c r="G403" s="212">
        <v>2</v>
      </c>
      <c r="H403" s="222">
        <v>979</v>
      </c>
      <c r="I403" s="222">
        <v>0</v>
      </c>
      <c r="J403" s="222">
        <v>732</v>
      </c>
      <c r="K403" s="37">
        <f t="shared" ref="K403:K404" si="85">SUM(L403:O403)</f>
        <v>200000</v>
      </c>
      <c r="L403" s="44">
        <v>0</v>
      </c>
      <c r="M403" s="44">
        <v>0</v>
      </c>
      <c r="N403" s="44">
        <v>0</v>
      </c>
      <c r="O403" s="48">
        <f>'[1]Прод. прилож'!$C$160</f>
        <v>200000</v>
      </c>
      <c r="P403" s="44">
        <f t="shared" ref="P403" si="86">K403/H403</f>
        <v>204.29009193054137</v>
      </c>
      <c r="Q403" s="50">
        <v>9673</v>
      </c>
      <c r="R403" s="70" t="s">
        <v>94</v>
      </c>
      <c r="S403" s="65"/>
      <c r="T403" s="16"/>
      <c r="U403" s="16"/>
    </row>
    <row r="404" spans="1:21" s="15" customFormat="1" ht="25.15" customHeight="1" x14ac:dyDescent="0.25">
      <c r="A404" s="209"/>
      <c r="B404" s="211"/>
      <c r="C404" s="213"/>
      <c r="D404" s="213"/>
      <c r="E404" s="213"/>
      <c r="F404" s="213"/>
      <c r="G404" s="213"/>
      <c r="H404" s="223"/>
      <c r="I404" s="223"/>
      <c r="J404" s="223"/>
      <c r="K404" s="37">
        <f t="shared" si="85"/>
        <v>3536325</v>
      </c>
      <c r="L404" s="44">
        <v>0</v>
      </c>
      <c r="M404" s="44">
        <v>0</v>
      </c>
      <c r="N404" s="44">
        <v>0</v>
      </c>
      <c r="O404" s="48">
        <f>'[1]Прод. прилож'!$C$690</f>
        <v>3536325</v>
      </c>
      <c r="P404" s="44">
        <f>K404/H403</f>
        <v>3612.1807967313584</v>
      </c>
      <c r="Q404" s="50">
        <v>9673</v>
      </c>
      <c r="R404" s="70" t="s">
        <v>95</v>
      </c>
      <c r="S404" s="65"/>
      <c r="T404" s="16"/>
      <c r="U404" s="16"/>
    </row>
    <row r="405" spans="1:21" s="15" customFormat="1" ht="25.15" customHeight="1" x14ac:dyDescent="0.25">
      <c r="A405" s="70" t="s">
        <v>2580</v>
      </c>
      <c r="B405" s="45" t="s">
        <v>2001</v>
      </c>
      <c r="C405" s="182">
        <v>1968</v>
      </c>
      <c r="D405" s="182" t="s">
        <v>224</v>
      </c>
      <c r="E405" s="182" t="s">
        <v>20</v>
      </c>
      <c r="F405" s="182">
        <v>2</v>
      </c>
      <c r="G405" s="182">
        <v>2</v>
      </c>
      <c r="H405" s="48">
        <v>400.7</v>
      </c>
      <c r="I405" s="48">
        <v>263.8</v>
      </c>
      <c r="J405" s="48">
        <v>351.5</v>
      </c>
      <c r="K405" s="37">
        <f t="shared" si="83"/>
        <v>1995794.3</v>
      </c>
      <c r="L405" s="44">
        <v>0</v>
      </c>
      <c r="M405" s="44">
        <v>0</v>
      </c>
      <c r="N405" s="44">
        <v>0</v>
      </c>
      <c r="O405" s="48">
        <f>'[1]Прод. прилож'!$C$1140</f>
        <v>1995794.3</v>
      </c>
      <c r="P405" s="44">
        <f t="shared" si="84"/>
        <v>4980.7694035437989</v>
      </c>
      <c r="Q405" s="50">
        <v>9673</v>
      </c>
      <c r="R405" s="70" t="s">
        <v>96</v>
      </c>
      <c r="S405" s="65"/>
      <c r="T405" s="16"/>
      <c r="U405" s="16"/>
    </row>
    <row r="406" spans="1:21" s="15" customFormat="1" ht="25.15" customHeight="1" x14ac:dyDescent="0.25">
      <c r="A406" s="70" t="s">
        <v>2581</v>
      </c>
      <c r="B406" s="45" t="s">
        <v>2002</v>
      </c>
      <c r="C406" s="182">
        <v>1964</v>
      </c>
      <c r="D406" s="182" t="s">
        <v>224</v>
      </c>
      <c r="E406" s="182" t="s">
        <v>20</v>
      </c>
      <c r="F406" s="182">
        <v>2</v>
      </c>
      <c r="G406" s="182">
        <v>2</v>
      </c>
      <c r="H406" s="48">
        <v>425.7</v>
      </c>
      <c r="I406" s="48">
        <v>213</v>
      </c>
      <c r="J406" s="48">
        <v>380.4</v>
      </c>
      <c r="K406" s="37">
        <f t="shared" si="83"/>
        <v>5782672.4000000004</v>
      </c>
      <c r="L406" s="44">
        <v>0</v>
      </c>
      <c r="M406" s="44">
        <v>0</v>
      </c>
      <c r="N406" s="44">
        <v>0</v>
      </c>
      <c r="O406" s="48">
        <f>'[1]Прод. прилож'!$C$691</f>
        <v>5782672.4000000004</v>
      </c>
      <c r="P406" s="44">
        <f t="shared" si="84"/>
        <v>13583.914493774961</v>
      </c>
      <c r="Q406" s="50">
        <v>9673</v>
      </c>
      <c r="R406" s="70" t="s">
        <v>95</v>
      </c>
      <c r="S406" s="65"/>
      <c r="T406" s="16"/>
      <c r="U406" s="16"/>
    </row>
    <row r="407" spans="1:21" s="15" customFormat="1" ht="25.15" customHeight="1" x14ac:dyDescent="0.25">
      <c r="A407" s="70" t="s">
        <v>2582</v>
      </c>
      <c r="B407" s="45" t="s">
        <v>2003</v>
      </c>
      <c r="C407" s="182">
        <v>1964</v>
      </c>
      <c r="D407" s="182" t="s">
        <v>224</v>
      </c>
      <c r="E407" s="182" t="s">
        <v>20</v>
      </c>
      <c r="F407" s="182">
        <v>2</v>
      </c>
      <c r="G407" s="182">
        <v>2</v>
      </c>
      <c r="H407" s="48">
        <v>562</v>
      </c>
      <c r="I407" s="48">
        <v>212.1</v>
      </c>
      <c r="J407" s="48">
        <v>380.7</v>
      </c>
      <c r="K407" s="37">
        <f t="shared" si="83"/>
        <v>6615279.3499999996</v>
      </c>
      <c r="L407" s="44">
        <v>0</v>
      </c>
      <c r="M407" s="44">
        <v>0</v>
      </c>
      <c r="N407" s="44">
        <v>0</v>
      </c>
      <c r="O407" s="48">
        <f>'[1]Прод. прилож'!$C$692</f>
        <v>6615279.3499999996</v>
      </c>
      <c r="P407" s="44">
        <f t="shared" si="84"/>
        <v>11770.959697508895</v>
      </c>
      <c r="Q407" s="50">
        <v>9673</v>
      </c>
      <c r="R407" s="70" t="s">
        <v>95</v>
      </c>
      <c r="S407" s="65"/>
      <c r="T407" s="16"/>
      <c r="U407" s="16"/>
    </row>
    <row r="408" spans="1:21" s="15" customFormat="1" ht="34.9" customHeight="1" x14ac:dyDescent="0.25">
      <c r="A408" s="214" t="s">
        <v>2264</v>
      </c>
      <c r="B408" s="214"/>
      <c r="C408" s="214"/>
      <c r="D408" s="214"/>
      <c r="E408" s="214"/>
      <c r="F408" s="214"/>
      <c r="G408" s="214"/>
      <c r="H408" s="214"/>
      <c r="I408" s="214"/>
      <c r="J408" s="214"/>
      <c r="K408" s="214"/>
      <c r="L408" s="214"/>
      <c r="M408" s="214"/>
      <c r="N408" s="214"/>
      <c r="O408" s="214"/>
      <c r="P408" s="214"/>
      <c r="Q408" s="214"/>
      <c r="R408" s="214"/>
      <c r="S408" s="57"/>
      <c r="T408" s="16"/>
      <c r="U408" s="16"/>
    </row>
    <row r="409" spans="1:21" s="15" customFormat="1" ht="34.9" customHeight="1" x14ac:dyDescent="0.25">
      <c r="A409" s="215" t="s">
        <v>43</v>
      </c>
      <c r="B409" s="215"/>
      <c r="C409" s="159" t="s">
        <v>21</v>
      </c>
      <c r="D409" s="159" t="s">
        <v>21</v>
      </c>
      <c r="E409" s="159" t="s">
        <v>21</v>
      </c>
      <c r="F409" s="96" t="s">
        <v>21</v>
      </c>
      <c r="G409" s="96" t="s">
        <v>21</v>
      </c>
      <c r="H409" s="97">
        <f>SUM(H410:H413)</f>
        <v>1645.8</v>
      </c>
      <c r="I409" s="97">
        <f t="shared" ref="I409:O409" si="87">SUM(I410:I413)</f>
        <v>425.09999999999997</v>
      </c>
      <c r="J409" s="97">
        <f t="shared" si="87"/>
        <v>1220.6999999999998</v>
      </c>
      <c r="K409" s="97">
        <f t="shared" si="87"/>
        <v>11212152.5</v>
      </c>
      <c r="L409" s="97">
        <f t="shared" si="87"/>
        <v>0</v>
      </c>
      <c r="M409" s="97">
        <f t="shared" si="87"/>
        <v>0</v>
      </c>
      <c r="N409" s="97">
        <f t="shared" si="87"/>
        <v>0</v>
      </c>
      <c r="O409" s="97">
        <f t="shared" si="87"/>
        <v>11212152.5</v>
      </c>
      <c r="P409" s="34">
        <f>K409/H409</f>
        <v>6812.5850650139755</v>
      </c>
      <c r="Q409" s="98" t="s">
        <v>21</v>
      </c>
      <c r="R409" s="99" t="s">
        <v>21</v>
      </c>
      <c r="S409" s="57"/>
      <c r="T409" s="16"/>
      <c r="U409" s="16"/>
    </row>
    <row r="410" spans="1:21" ht="27" customHeight="1" x14ac:dyDescent="0.25">
      <c r="A410" s="69" t="s">
        <v>2583</v>
      </c>
      <c r="B410" s="45" t="s">
        <v>248</v>
      </c>
      <c r="C410" s="93">
        <v>1960</v>
      </c>
      <c r="D410" s="72" t="s">
        <v>224</v>
      </c>
      <c r="E410" s="72" t="s">
        <v>20</v>
      </c>
      <c r="F410" s="71">
        <v>2</v>
      </c>
      <c r="G410" s="71">
        <v>2</v>
      </c>
      <c r="H410" s="48">
        <v>351.6</v>
      </c>
      <c r="I410" s="37">
        <v>50</v>
      </c>
      <c r="J410" s="37">
        <v>301.60000000000002</v>
      </c>
      <c r="K410" s="37">
        <f>SUM(L410:O410)</f>
        <v>1162500</v>
      </c>
      <c r="L410" s="44">
        <v>0</v>
      </c>
      <c r="M410" s="44">
        <v>0</v>
      </c>
      <c r="N410" s="44">
        <v>0</v>
      </c>
      <c r="O410" s="44">
        <f>'[1]Прод. прилож'!$C$694</f>
        <v>1162500</v>
      </c>
      <c r="P410" s="44">
        <f>K410/H410</f>
        <v>3306.3139931740611</v>
      </c>
      <c r="Q410" s="50">
        <v>9673</v>
      </c>
      <c r="R410" s="69" t="s">
        <v>95</v>
      </c>
    </row>
    <row r="411" spans="1:21" ht="27" customHeight="1" x14ac:dyDescent="0.25">
      <c r="A411" s="69" t="s">
        <v>2584</v>
      </c>
      <c r="B411" s="45" t="s">
        <v>249</v>
      </c>
      <c r="C411" s="93">
        <v>1960</v>
      </c>
      <c r="D411" s="72" t="s">
        <v>224</v>
      </c>
      <c r="E411" s="72" t="s">
        <v>20</v>
      </c>
      <c r="F411" s="71">
        <v>2</v>
      </c>
      <c r="G411" s="71">
        <v>2</v>
      </c>
      <c r="H411" s="48">
        <v>444.7</v>
      </c>
      <c r="I411" s="37">
        <v>46</v>
      </c>
      <c r="J411" s="37">
        <v>398.7</v>
      </c>
      <c r="K411" s="37">
        <f>SUM(L411:O411)</f>
        <v>1441500</v>
      </c>
      <c r="L411" s="44">
        <v>0</v>
      </c>
      <c r="M411" s="44">
        <v>0</v>
      </c>
      <c r="N411" s="44">
        <v>0</v>
      </c>
      <c r="O411" s="44">
        <f>'[1]Прод. прилож'!$C$695</f>
        <v>1441500</v>
      </c>
      <c r="P411" s="44">
        <f>K411/H411</f>
        <v>3241.5111310996176</v>
      </c>
      <c r="Q411" s="50">
        <v>9673</v>
      </c>
      <c r="R411" s="69" t="s">
        <v>95</v>
      </c>
    </row>
    <row r="412" spans="1:21" s="15" customFormat="1" ht="27" customHeight="1" x14ac:dyDescent="0.25">
      <c r="A412" s="69" t="s">
        <v>2585</v>
      </c>
      <c r="B412" s="45" t="s">
        <v>798</v>
      </c>
      <c r="C412" s="182">
        <v>1965</v>
      </c>
      <c r="D412" s="182" t="s">
        <v>224</v>
      </c>
      <c r="E412" s="182" t="s">
        <v>20</v>
      </c>
      <c r="F412" s="30">
        <v>2</v>
      </c>
      <c r="G412" s="30">
        <v>2</v>
      </c>
      <c r="H412" s="48">
        <v>430.8</v>
      </c>
      <c r="I412" s="48">
        <v>161.4</v>
      </c>
      <c r="J412" s="48">
        <v>269.39999999999998</v>
      </c>
      <c r="K412" s="37">
        <f>SUM(L412:O412)</f>
        <v>6590607.0999999996</v>
      </c>
      <c r="L412" s="44">
        <v>0</v>
      </c>
      <c r="M412" s="44">
        <v>0</v>
      </c>
      <c r="N412" s="44">
        <v>0</v>
      </c>
      <c r="O412" s="48">
        <f>'[1]Прод. прилож'!$C$1142</f>
        <v>6590607.0999999996</v>
      </c>
      <c r="P412" s="44">
        <f>K412/H412</f>
        <v>15298.5308727948</v>
      </c>
      <c r="Q412" s="50">
        <v>9673</v>
      </c>
      <c r="R412" s="70" t="s">
        <v>96</v>
      </c>
      <c r="S412" s="57"/>
      <c r="T412" s="16"/>
      <c r="U412" s="16"/>
    </row>
    <row r="413" spans="1:21" ht="27" customHeight="1" x14ac:dyDescent="0.25">
      <c r="A413" s="69" t="s">
        <v>2586</v>
      </c>
      <c r="B413" s="45" t="s">
        <v>799</v>
      </c>
      <c r="C413" s="182">
        <v>1965</v>
      </c>
      <c r="D413" s="182" t="s">
        <v>224</v>
      </c>
      <c r="E413" s="182" t="s">
        <v>20</v>
      </c>
      <c r="F413" s="30">
        <v>2</v>
      </c>
      <c r="G413" s="30">
        <v>2</v>
      </c>
      <c r="H413" s="48">
        <v>418.7</v>
      </c>
      <c r="I413" s="48">
        <v>167.7</v>
      </c>
      <c r="J413" s="48">
        <v>251</v>
      </c>
      <c r="K413" s="37">
        <f>SUM(L413:O413)</f>
        <v>2017545.4</v>
      </c>
      <c r="L413" s="44">
        <v>0</v>
      </c>
      <c r="M413" s="44">
        <v>0</v>
      </c>
      <c r="N413" s="44">
        <v>0</v>
      </c>
      <c r="O413" s="48">
        <f>'[1]Прод. прилож'!$C$1143</f>
        <v>2017545.4</v>
      </c>
      <c r="P413" s="44">
        <f>K413/H413</f>
        <v>4818.5942202053975</v>
      </c>
      <c r="Q413" s="50">
        <v>9673</v>
      </c>
      <c r="R413" s="70" t="s">
        <v>96</v>
      </c>
    </row>
    <row r="414" spans="1:21" s="15" customFormat="1" ht="37.15" customHeight="1" x14ac:dyDescent="0.25">
      <c r="A414" s="214" t="s">
        <v>2265</v>
      </c>
      <c r="B414" s="214"/>
      <c r="C414" s="214"/>
      <c r="D414" s="214"/>
      <c r="E414" s="214"/>
      <c r="F414" s="214"/>
      <c r="G414" s="214"/>
      <c r="H414" s="214"/>
      <c r="I414" s="214"/>
      <c r="J414" s="214"/>
      <c r="K414" s="214"/>
      <c r="L414" s="214"/>
      <c r="M414" s="214"/>
      <c r="N414" s="214"/>
      <c r="O414" s="214"/>
      <c r="P414" s="214"/>
      <c r="Q414" s="214"/>
      <c r="R414" s="214"/>
      <c r="S414" s="57"/>
      <c r="T414" s="16"/>
      <c r="U414" s="16"/>
    </row>
    <row r="415" spans="1:21" ht="37.15" customHeight="1" x14ac:dyDescent="0.25">
      <c r="A415" s="215" t="s">
        <v>44</v>
      </c>
      <c r="B415" s="215"/>
      <c r="C415" s="159" t="s">
        <v>21</v>
      </c>
      <c r="D415" s="159" t="s">
        <v>21</v>
      </c>
      <c r="E415" s="159" t="s">
        <v>21</v>
      </c>
      <c r="F415" s="96" t="s">
        <v>21</v>
      </c>
      <c r="G415" s="96" t="s">
        <v>21</v>
      </c>
      <c r="H415" s="97">
        <f>SUM(H416)</f>
        <v>498</v>
      </c>
      <c r="I415" s="97">
        <f t="shared" ref="I415:O415" si="88">SUM(I416)</f>
        <v>0</v>
      </c>
      <c r="J415" s="97">
        <f t="shared" si="88"/>
        <v>257.76</v>
      </c>
      <c r="K415" s="97">
        <f t="shared" si="88"/>
        <v>5767262.9000000004</v>
      </c>
      <c r="L415" s="97">
        <f t="shared" si="88"/>
        <v>0</v>
      </c>
      <c r="M415" s="97">
        <f t="shared" si="88"/>
        <v>0</v>
      </c>
      <c r="N415" s="97">
        <f t="shared" si="88"/>
        <v>0</v>
      </c>
      <c r="O415" s="97">
        <f t="shared" si="88"/>
        <v>5767262.9000000004</v>
      </c>
      <c r="P415" s="34">
        <f>K415/H415</f>
        <v>11580.849196787149</v>
      </c>
      <c r="Q415" s="98" t="s">
        <v>21</v>
      </c>
      <c r="R415" s="99" t="s">
        <v>21</v>
      </c>
    </row>
    <row r="416" spans="1:21" ht="27" customHeight="1" x14ac:dyDescent="0.25">
      <c r="A416" s="69" t="s">
        <v>2587</v>
      </c>
      <c r="B416" s="45" t="s">
        <v>800</v>
      </c>
      <c r="C416" s="182">
        <v>1956</v>
      </c>
      <c r="D416" s="182" t="s">
        <v>224</v>
      </c>
      <c r="E416" s="72" t="s">
        <v>20</v>
      </c>
      <c r="F416" s="71">
        <v>2</v>
      </c>
      <c r="G416" s="71">
        <v>2</v>
      </c>
      <c r="H416" s="44">
        <v>498</v>
      </c>
      <c r="I416" s="44">
        <v>0</v>
      </c>
      <c r="J416" s="44">
        <v>257.76</v>
      </c>
      <c r="K416" s="37">
        <f>SUM(L416:O416)</f>
        <v>5767262.9000000004</v>
      </c>
      <c r="L416" s="44">
        <v>0</v>
      </c>
      <c r="M416" s="44">
        <v>0</v>
      </c>
      <c r="N416" s="44">
        <v>0</v>
      </c>
      <c r="O416" s="47">
        <f>'[1]Прод. прилож'!$C$162</f>
        <v>5767262.9000000004</v>
      </c>
      <c r="P416" s="44">
        <f>K416/H416</f>
        <v>11580.849196787149</v>
      </c>
      <c r="Q416" s="50">
        <v>9673</v>
      </c>
      <c r="R416" s="69" t="s">
        <v>94</v>
      </c>
    </row>
    <row r="417" spans="1:21" s="16" customFormat="1" ht="37.15" customHeight="1" x14ac:dyDescent="0.25">
      <c r="A417" s="214" t="s">
        <v>2266</v>
      </c>
      <c r="B417" s="214"/>
      <c r="C417" s="214"/>
      <c r="D417" s="214"/>
      <c r="E417" s="214"/>
      <c r="F417" s="214"/>
      <c r="G417" s="214"/>
      <c r="H417" s="214"/>
      <c r="I417" s="214"/>
      <c r="J417" s="214"/>
      <c r="K417" s="214"/>
      <c r="L417" s="214"/>
      <c r="M417" s="214"/>
      <c r="N417" s="214"/>
      <c r="O417" s="214"/>
      <c r="P417" s="214"/>
      <c r="Q417" s="214"/>
      <c r="R417" s="214"/>
      <c r="S417" s="65"/>
    </row>
    <row r="418" spans="1:21" ht="37.15" customHeight="1" x14ac:dyDescent="0.25">
      <c r="A418" s="215" t="s">
        <v>91</v>
      </c>
      <c r="B418" s="215"/>
      <c r="C418" s="159" t="s">
        <v>21</v>
      </c>
      <c r="D418" s="159" t="s">
        <v>21</v>
      </c>
      <c r="E418" s="159" t="s">
        <v>21</v>
      </c>
      <c r="F418" s="96" t="s">
        <v>21</v>
      </c>
      <c r="G418" s="96" t="s">
        <v>21</v>
      </c>
      <c r="H418" s="97">
        <f>SUM(H419:H435)</f>
        <v>14954.9</v>
      </c>
      <c r="I418" s="97">
        <f t="shared" ref="I418:O418" si="89">SUM(I419:I435)</f>
        <v>3116.6</v>
      </c>
      <c r="J418" s="97">
        <f t="shared" si="89"/>
        <v>11438.2</v>
      </c>
      <c r="K418" s="97">
        <f t="shared" si="89"/>
        <v>116900041.64</v>
      </c>
      <c r="L418" s="97">
        <f t="shared" si="89"/>
        <v>0</v>
      </c>
      <c r="M418" s="97">
        <f t="shared" si="89"/>
        <v>0</v>
      </c>
      <c r="N418" s="97">
        <f t="shared" si="89"/>
        <v>0</v>
      </c>
      <c r="O418" s="97">
        <f t="shared" si="89"/>
        <v>116900041.64</v>
      </c>
      <c r="P418" s="34">
        <f t="shared" ref="P418:P435" si="90">K418/H418</f>
        <v>7816.8387378050002</v>
      </c>
      <c r="Q418" s="98" t="s">
        <v>21</v>
      </c>
      <c r="R418" s="99" t="s">
        <v>21</v>
      </c>
    </row>
    <row r="419" spans="1:21" ht="27" customHeight="1" x14ac:dyDescent="0.25">
      <c r="A419" s="70" t="s">
        <v>2588</v>
      </c>
      <c r="B419" s="45" t="s">
        <v>801</v>
      </c>
      <c r="C419" s="72">
        <v>1987</v>
      </c>
      <c r="D419" s="182" t="s">
        <v>224</v>
      </c>
      <c r="E419" s="72" t="s">
        <v>22</v>
      </c>
      <c r="F419" s="71">
        <v>5</v>
      </c>
      <c r="G419" s="71">
        <v>4</v>
      </c>
      <c r="H419" s="46">
        <v>4307.1000000000004</v>
      </c>
      <c r="I419" s="46">
        <v>0</v>
      </c>
      <c r="J419" s="46">
        <v>4307.1000000000004</v>
      </c>
      <c r="K419" s="37">
        <f t="shared" ref="K419:K435" si="91">SUM(L419:O419)</f>
        <v>26390865.300000001</v>
      </c>
      <c r="L419" s="44">
        <v>0</v>
      </c>
      <c r="M419" s="44">
        <v>0</v>
      </c>
      <c r="N419" s="44">
        <v>0</v>
      </c>
      <c r="O419" s="48">
        <f>'[1]Прод. прилож'!$C$1145</f>
        <v>26390865.300000001</v>
      </c>
      <c r="P419" s="44">
        <f t="shared" si="90"/>
        <v>6127.2933760534925</v>
      </c>
      <c r="Q419" s="50">
        <v>9673</v>
      </c>
      <c r="R419" s="70" t="s">
        <v>96</v>
      </c>
      <c r="S419" s="2"/>
      <c r="T419" s="2"/>
      <c r="U419" s="2"/>
    </row>
    <row r="420" spans="1:21" s="116" customFormat="1" ht="27" customHeight="1" x14ac:dyDescent="0.25">
      <c r="A420" s="70" t="s">
        <v>2589</v>
      </c>
      <c r="B420" s="45" t="s">
        <v>1872</v>
      </c>
      <c r="C420" s="72">
        <v>1954</v>
      </c>
      <c r="D420" s="72" t="s">
        <v>224</v>
      </c>
      <c r="E420" s="182" t="s">
        <v>20</v>
      </c>
      <c r="F420" s="71">
        <v>2</v>
      </c>
      <c r="G420" s="71">
        <v>1</v>
      </c>
      <c r="H420" s="138">
        <v>535.20000000000005</v>
      </c>
      <c r="I420" s="138">
        <v>137</v>
      </c>
      <c r="J420" s="138">
        <v>398.2</v>
      </c>
      <c r="K420" s="37">
        <f>SUM(L420:O420)</f>
        <v>3363500</v>
      </c>
      <c r="L420" s="138">
        <v>0</v>
      </c>
      <c r="M420" s="138">
        <v>0</v>
      </c>
      <c r="N420" s="138">
        <v>0</v>
      </c>
      <c r="O420" s="44">
        <f>'[1]Прод. прилож'!$C$164</f>
        <v>3363500</v>
      </c>
      <c r="P420" s="50">
        <f>K420/H420</f>
        <v>6284.5665171898354</v>
      </c>
      <c r="Q420" s="37">
        <v>9673</v>
      </c>
      <c r="R420" s="69" t="s">
        <v>94</v>
      </c>
      <c r="S420" s="115"/>
      <c r="T420" s="115"/>
      <c r="U420" s="115"/>
    </row>
    <row r="421" spans="1:21" s="116" customFormat="1" ht="27" customHeight="1" x14ac:dyDescent="0.25">
      <c r="A421" s="70" t="s">
        <v>2590</v>
      </c>
      <c r="B421" s="45" t="s">
        <v>1871</v>
      </c>
      <c r="C421" s="72">
        <v>1956</v>
      </c>
      <c r="D421" s="72" t="s">
        <v>224</v>
      </c>
      <c r="E421" s="182" t="s">
        <v>20</v>
      </c>
      <c r="F421" s="71">
        <v>2</v>
      </c>
      <c r="G421" s="71">
        <v>1</v>
      </c>
      <c r="H421" s="138">
        <v>530</v>
      </c>
      <c r="I421" s="138">
        <v>134</v>
      </c>
      <c r="J421" s="138">
        <v>396</v>
      </c>
      <c r="K421" s="37">
        <f>SUM(L421:O421)</f>
        <v>3363500</v>
      </c>
      <c r="L421" s="138">
        <v>0</v>
      </c>
      <c r="M421" s="138">
        <v>0</v>
      </c>
      <c r="N421" s="138">
        <v>0</v>
      </c>
      <c r="O421" s="44">
        <f>'[1]Прод. прилож'!$C$165</f>
        <v>3363500</v>
      </c>
      <c r="P421" s="50">
        <f>K421/H421</f>
        <v>6346.2264150943392</v>
      </c>
      <c r="Q421" s="37">
        <v>9673</v>
      </c>
      <c r="R421" s="69" t="s">
        <v>94</v>
      </c>
      <c r="S421" s="115"/>
      <c r="T421" s="115"/>
      <c r="U421" s="115"/>
    </row>
    <row r="422" spans="1:21" s="116" customFormat="1" ht="27" customHeight="1" x14ac:dyDescent="0.25">
      <c r="A422" s="70" t="s">
        <v>2591</v>
      </c>
      <c r="B422" s="45" t="s">
        <v>1870</v>
      </c>
      <c r="C422" s="72">
        <v>1953</v>
      </c>
      <c r="D422" s="72" t="s">
        <v>224</v>
      </c>
      <c r="E422" s="182" t="s">
        <v>20</v>
      </c>
      <c r="F422" s="71">
        <v>1</v>
      </c>
      <c r="G422" s="71">
        <v>1</v>
      </c>
      <c r="H422" s="138">
        <v>293</v>
      </c>
      <c r="I422" s="138">
        <v>74</v>
      </c>
      <c r="J422" s="138">
        <v>219</v>
      </c>
      <c r="K422" s="37">
        <f>SUM(L422:O422)</f>
        <v>3241050</v>
      </c>
      <c r="L422" s="138">
        <v>0</v>
      </c>
      <c r="M422" s="138">
        <v>0</v>
      </c>
      <c r="N422" s="138">
        <v>0</v>
      </c>
      <c r="O422" s="44">
        <f>'[1]Прод. прилож'!$C$166</f>
        <v>3241050</v>
      </c>
      <c r="P422" s="50">
        <f>K422/H422</f>
        <v>11061.60409556314</v>
      </c>
      <c r="Q422" s="37">
        <v>9673</v>
      </c>
      <c r="R422" s="69" t="s">
        <v>94</v>
      </c>
      <c r="S422" s="115"/>
      <c r="T422" s="115"/>
      <c r="U422" s="115"/>
    </row>
    <row r="423" spans="1:21" ht="27" customHeight="1" x14ac:dyDescent="0.25">
      <c r="A423" s="70" t="s">
        <v>2592</v>
      </c>
      <c r="B423" s="54" t="s">
        <v>1721</v>
      </c>
      <c r="C423" s="182">
        <v>1965</v>
      </c>
      <c r="D423" s="182" t="s">
        <v>224</v>
      </c>
      <c r="E423" s="182" t="s">
        <v>20</v>
      </c>
      <c r="F423" s="182">
        <v>2</v>
      </c>
      <c r="G423" s="182">
        <v>1</v>
      </c>
      <c r="H423" s="48">
        <f t="shared" ref="H423:H435" si="92">I423+J423</f>
        <v>646</v>
      </c>
      <c r="I423" s="48">
        <v>224</v>
      </c>
      <c r="J423" s="48">
        <v>422</v>
      </c>
      <c r="K423" s="37">
        <f t="shared" si="91"/>
        <v>8338196</v>
      </c>
      <c r="L423" s="44">
        <v>0</v>
      </c>
      <c r="M423" s="44">
        <v>0</v>
      </c>
      <c r="N423" s="44">
        <v>0</v>
      </c>
      <c r="O423" s="48">
        <f>'[1]Прод. прилож'!$C$697</f>
        <v>8338196</v>
      </c>
      <c r="P423" s="44">
        <f t="shared" si="90"/>
        <v>12907.424148606811</v>
      </c>
      <c r="Q423" s="50">
        <v>9673</v>
      </c>
      <c r="R423" s="69" t="s">
        <v>95</v>
      </c>
      <c r="S423" s="2"/>
      <c r="T423" s="2"/>
      <c r="U423" s="2"/>
    </row>
    <row r="424" spans="1:21" ht="27" customHeight="1" x14ac:dyDescent="0.25">
      <c r="A424" s="70" t="s">
        <v>1055</v>
      </c>
      <c r="B424" s="54" t="s">
        <v>250</v>
      </c>
      <c r="C424" s="182">
        <v>1964</v>
      </c>
      <c r="D424" s="182">
        <v>1999</v>
      </c>
      <c r="E424" s="182" t="s">
        <v>20</v>
      </c>
      <c r="F424" s="182">
        <v>2</v>
      </c>
      <c r="G424" s="182">
        <v>1</v>
      </c>
      <c r="H424" s="48">
        <f t="shared" si="92"/>
        <v>658.4</v>
      </c>
      <c r="I424" s="48">
        <v>356.4</v>
      </c>
      <c r="J424" s="48">
        <v>302</v>
      </c>
      <c r="K424" s="37">
        <f t="shared" si="91"/>
        <v>4777932</v>
      </c>
      <c r="L424" s="44">
        <v>0</v>
      </c>
      <c r="M424" s="44">
        <v>0</v>
      </c>
      <c r="N424" s="44">
        <v>0</v>
      </c>
      <c r="O424" s="48">
        <f>'[1]Прод. прилож'!$C$698</f>
        <v>4777932</v>
      </c>
      <c r="P424" s="44">
        <f t="shared" si="90"/>
        <v>7256.8833535844478</v>
      </c>
      <c r="Q424" s="50">
        <v>9673</v>
      </c>
      <c r="R424" s="69" t="s">
        <v>95</v>
      </c>
      <c r="S424" s="2"/>
      <c r="T424" s="2"/>
      <c r="U424" s="2"/>
    </row>
    <row r="425" spans="1:21" ht="27" customHeight="1" x14ac:dyDescent="0.25">
      <c r="A425" s="70" t="s">
        <v>1056</v>
      </c>
      <c r="B425" s="54" t="s">
        <v>251</v>
      </c>
      <c r="C425" s="182">
        <v>1964</v>
      </c>
      <c r="D425" s="182" t="s">
        <v>224</v>
      </c>
      <c r="E425" s="182" t="s">
        <v>20</v>
      </c>
      <c r="F425" s="182">
        <v>2</v>
      </c>
      <c r="G425" s="182">
        <v>2</v>
      </c>
      <c r="H425" s="48">
        <f t="shared" si="92"/>
        <v>650.5</v>
      </c>
      <c r="I425" s="48">
        <v>225.4</v>
      </c>
      <c r="J425" s="48">
        <v>425.1</v>
      </c>
      <c r="K425" s="37">
        <f t="shared" si="91"/>
        <v>7696532.5</v>
      </c>
      <c r="L425" s="44">
        <v>0</v>
      </c>
      <c r="M425" s="44">
        <v>0</v>
      </c>
      <c r="N425" s="44">
        <v>0</v>
      </c>
      <c r="O425" s="48">
        <f>'[1]Прод. прилож'!$C$699</f>
        <v>7696532.5</v>
      </c>
      <c r="P425" s="44">
        <f t="shared" si="90"/>
        <v>11831.717909300538</v>
      </c>
      <c r="Q425" s="50">
        <v>9673</v>
      </c>
      <c r="R425" s="69" t="s">
        <v>95</v>
      </c>
      <c r="S425" s="2"/>
      <c r="T425" s="2"/>
      <c r="U425" s="2"/>
    </row>
    <row r="426" spans="1:21" ht="27" customHeight="1" x14ac:dyDescent="0.25">
      <c r="A426" s="70" t="s">
        <v>1057</v>
      </c>
      <c r="B426" s="54" t="s">
        <v>252</v>
      </c>
      <c r="C426" s="182">
        <v>1962</v>
      </c>
      <c r="D426" s="182" t="s">
        <v>224</v>
      </c>
      <c r="E426" s="182" t="s">
        <v>20</v>
      </c>
      <c r="F426" s="182">
        <v>3</v>
      </c>
      <c r="G426" s="182">
        <v>2</v>
      </c>
      <c r="H426" s="48">
        <v>1198.5</v>
      </c>
      <c r="I426" s="48">
        <v>351.5</v>
      </c>
      <c r="J426" s="48">
        <v>570.20000000000005</v>
      </c>
      <c r="K426" s="37">
        <f t="shared" si="91"/>
        <v>12168666.140000001</v>
      </c>
      <c r="L426" s="44">
        <v>0</v>
      </c>
      <c r="M426" s="44">
        <v>0</v>
      </c>
      <c r="N426" s="44">
        <v>0</v>
      </c>
      <c r="O426" s="48">
        <f>'[1]Прод. прилож'!$C$167</f>
        <v>12168666.140000001</v>
      </c>
      <c r="P426" s="44">
        <f t="shared" si="90"/>
        <v>10153.24667501043</v>
      </c>
      <c r="Q426" s="50">
        <v>9673</v>
      </c>
      <c r="R426" s="70" t="s">
        <v>94</v>
      </c>
      <c r="S426" s="2"/>
      <c r="T426" s="2"/>
      <c r="U426" s="2"/>
    </row>
    <row r="427" spans="1:21" ht="27" customHeight="1" x14ac:dyDescent="0.25">
      <c r="A427" s="70" t="s">
        <v>1058</v>
      </c>
      <c r="B427" s="54" t="s">
        <v>253</v>
      </c>
      <c r="C427" s="182">
        <v>1962</v>
      </c>
      <c r="D427" s="182" t="s">
        <v>224</v>
      </c>
      <c r="E427" s="182" t="s">
        <v>20</v>
      </c>
      <c r="F427" s="182">
        <v>2</v>
      </c>
      <c r="G427" s="182">
        <v>2</v>
      </c>
      <c r="H427" s="48">
        <v>508.8</v>
      </c>
      <c r="I427" s="48">
        <v>121.6</v>
      </c>
      <c r="J427" s="48">
        <v>263.89999999999998</v>
      </c>
      <c r="K427" s="37">
        <f t="shared" si="91"/>
        <v>5492706.5</v>
      </c>
      <c r="L427" s="44">
        <v>0</v>
      </c>
      <c r="M427" s="44">
        <v>0</v>
      </c>
      <c r="N427" s="44">
        <v>0</v>
      </c>
      <c r="O427" s="48">
        <f>'[1]Прод. прилож'!$C$168</f>
        <v>5492706.5</v>
      </c>
      <c r="P427" s="44">
        <f t="shared" si="90"/>
        <v>10795.413718553458</v>
      </c>
      <c r="Q427" s="50">
        <v>9673</v>
      </c>
      <c r="R427" s="70" t="s">
        <v>94</v>
      </c>
      <c r="S427" s="2"/>
      <c r="T427" s="2"/>
      <c r="U427" s="2"/>
    </row>
    <row r="428" spans="1:21" ht="27" customHeight="1" x14ac:dyDescent="0.25">
      <c r="A428" s="70" t="s">
        <v>1059</v>
      </c>
      <c r="B428" s="54" t="s">
        <v>254</v>
      </c>
      <c r="C428" s="182">
        <v>1965</v>
      </c>
      <c r="D428" s="182" t="s">
        <v>224</v>
      </c>
      <c r="E428" s="182" t="s">
        <v>20</v>
      </c>
      <c r="F428" s="182">
        <v>2</v>
      </c>
      <c r="G428" s="182">
        <v>2</v>
      </c>
      <c r="H428" s="48">
        <f t="shared" si="92"/>
        <v>385.5</v>
      </c>
      <c r="I428" s="48">
        <v>121.6</v>
      </c>
      <c r="J428" s="48">
        <v>263.89999999999998</v>
      </c>
      <c r="K428" s="37">
        <f t="shared" si="91"/>
        <v>3974400</v>
      </c>
      <c r="L428" s="44">
        <v>0</v>
      </c>
      <c r="M428" s="44">
        <v>0</v>
      </c>
      <c r="N428" s="44">
        <v>0</v>
      </c>
      <c r="O428" s="48">
        <f>'[1]Прод. прилож'!$C$1146</f>
        <v>3974400</v>
      </c>
      <c r="P428" s="44">
        <f t="shared" si="90"/>
        <v>10309.727626459144</v>
      </c>
      <c r="Q428" s="50">
        <v>9673</v>
      </c>
      <c r="R428" s="70" t="s">
        <v>96</v>
      </c>
      <c r="S428" s="2"/>
      <c r="T428" s="2"/>
      <c r="U428" s="2"/>
    </row>
    <row r="429" spans="1:21" ht="27" customHeight="1" x14ac:dyDescent="0.25">
      <c r="A429" s="70" t="s">
        <v>1060</v>
      </c>
      <c r="B429" s="54" t="s">
        <v>255</v>
      </c>
      <c r="C429" s="182">
        <v>1960</v>
      </c>
      <c r="D429" s="182" t="s">
        <v>224</v>
      </c>
      <c r="E429" s="182" t="s">
        <v>20</v>
      </c>
      <c r="F429" s="182">
        <v>2</v>
      </c>
      <c r="G429" s="182">
        <v>1</v>
      </c>
      <c r="H429" s="48">
        <f t="shared" si="92"/>
        <v>248.3</v>
      </c>
      <c r="I429" s="48">
        <v>53</v>
      </c>
      <c r="J429" s="48">
        <v>195.3</v>
      </c>
      <c r="K429" s="37">
        <f t="shared" si="91"/>
        <v>1372866</v>
      </c>
      <c r="L429" s="44">
        <v>0</v>
      </c>
      <c r="M429" s="44">
        <v>0</v>
      </c>
      <c r="N429" s="44">
        <v>0</v>
      </c>
      <c r="O429" s="48">
        <f>'[1]Прод. прилож'!$C$169</f>
        <v>1372866</v>
      </c>
      <c r="P429" s="44">
        <f t="shared" si="90"/>
        <v>5529.0616190092624</v>
      </c>
      <c r="Q429" s="50">
        <v>9673</v>
      </c>
      <c r="R429" s="70" t="s">
        <v>94</v>
      </c>
      <c r="S429" s="2"/>
      <c r="T429" s="2"/>
      <c r="U429" s="2"/>
    </row>
    <row r="430" spans="1:21" ht="27" customHeight="1" x14ac:dyDescent="0.25">
      <c r="A430" s="70" t="s">
        <v>1061</v>
      </c>
      <c r="B430" s="54" t="s">
        <v>256</v>
      </c>
      <c r="C430" s="182">
        <v>1960</v>
      </c>
      <c r="D430" s="182" t="s">
        <v>224</v>
      </c>
      <c r="E430" s="182" t="s">
        <v>20</v>
      </c>
      <c r="F430" s="182">
        <v>2</v>
      </c>
      <c r="G430" s="182">
        <v>2</v>
      </c>
      <c r="H430" s="48">
        <f t="shared" si="92"/>
        <v>432</v>
      </c>
      <c r="I430" s="48">
        <v>45.1</v>
      </c>
      <c r="J430" s="48">
        <v>386.9</v>
      </c>
      <c r="K430" s="37">
        <f t="shared" si="91"/>
        <v>2513170</v>
      </c>
      <c r="L430" s="44">
        <v>0</v>
      </c>
      <c r="M430" s="44">
        <v>0</v>
      </c>
      <c r="N430" s="44">
        <v>0</v>
      </c>
      <c r="O430" s="48">
        <f>'[1]Прод. прилож'!$C$170</f>
        <v>2513170</v>
      </c>
      <c r="P430" s="44">
        <f t="shared" si="90"/>
        <v>5817.5231481481478</v>
      </c>
      <c r="Q430" s="50">
        <v>9673</v>
      </c>
      <c r="R430" s="70" t="s">
        <v>94</v>
      </c>
      <c r="S430" s="2"/>
      <c r="T430" s="2"/>
      <c r="U430" s="2"/>
    </row>
    <row r="431" spans="1:21" ht="27" customHeight="1" x14ac:dyDescent="0.25">
      <c r="A431" s="70" t="s">
        <v>1062</v>
      </c>
      <c r="B431" s="54" t="s">
        <v>257</v>
      </c>
      <c r="C431" s="182">
        <v>1964</v>
      </c>
      <c r="D431" s="182" t="s">
        <v>224</v>
      </c>
      <c r="E431" s="182" t="s">
        <v>20</v>
      </c>
      <c r="F431" s="182">
        <v>4</v>
      </c>
      <c r="G431" s="182">
        <v>2</v>
      </c>
      <c r="H431" s="48">
        <f t="shared" si="92"/>
        <v>1299.9000000000001</v>
      </c>
      <c r="I431" s="48">
        <v>460.2</v>
      </c>
      <c r="J431" s="48">
        <v>839.7</v>
      </c>
      <c r="K431" s="37">
        <f t="shared" si="91"/>
        <v>14461562.1</v>
      </c>
      <c r="L431" s="44">
        <v>0</v>
      </c>
      <c r="M431" s="44">
        <v>0</v>
      </c>
      <c r="N431" s="44">
        <v>0</v>
      </c>
      <c r="O431" s="48">
        <f>'[1]Прод. прилож'!$C$700</f>
        <v>14461562.1</v>
      </c>
      <c r="P431" s="44">
        <f t="shared" si="90"/>
        <v>11125.134318024462</v>
      </c>
      <c r="Q431" s="50">
        <v>9673</v>
      </c>
      <c r="R431" s="69" t="s">
        <v>95</v>
      </c>
      <c r="S431" s="2"/>
      <c r="T431" s="2"/>
      <c r="U431" s="2"/>
    </row>
    <row r="432" spans="1:21" ht="27" customHeight="1" x14ac:dyDescent="0.25">
      <c r="A432" s="70" t="s">
        <v>1063</v>
      </c>
      <c r="B432" s="54" t="s">
        <v>258</v>
      </c>
      <c r="C432" s="182">
        <v>1965</v>
      </c>
      <c r="D432" s="182" t="s">
        <v>224</v>
      </c>
      <c r="E432" s="182" t="s">
        <v>20</v>
      </c>
      <c r="F432" s="182">
        <v>4</v>
      </c>
      <c r="G432" s="182">
        <v>2</v>
      </c>
      <c r="H432" s="48">
        <f t="shared" si="92"/>
        <v>1965.5</v>
      </c>
      <c r="I432" s="48">
        <v>344.3</v>
      </c>
      <c r="J432" s="48">
        <v>1621.2</v>
      </c>
      <c r="K432" s="37">
        <f t="shared" si="91"/>
        <v>3647405.7</v>
      </c>
      <c r="L432" s="44">
        <v>0</v>
      </c>
      <c r="M432" s="44">
        <v>0</v>
      </c>
      <c r="N432" s="44">
        <v>0</v>
      </c>
      <c r="O432" s="48">
        <f>'[1]Прод. прилож'!$C$1147</f>
        <v>3647405.7</v>
      </c>
      <c r="P432" s="44">
        <f t="shared" si="90"/>
        <v>1855.7139150343426</v>
      </c>
      <c r="Q432" s="50">
        <v>9673</v>
      </c>
      <c r="R432" s="70" t="s">
        <v>96</v>
      </c>
      <c r="S432" s="2"/>
      <c r="T432" s="2"/>
      <c r="U432" s="2"/>
    </row>
    <row r="433" spans="1:21" ht="27" customHeight="1" x14ac:dyDescent="0.25">
      <c r="A433" s="70" t="s">
        <v>1064</v>
      </c>
      <c r="B433" s="15" t="s">
        <v>259</v>
      </c>
      <c r="C433" s="72">
        <v>1966</v>
      </c>
      <c r="D433" s="182" t="s">
        <v>224</v>
      </c>
      <c r="E433" s="72" t="s">
        <v>20</v>
      </c>
      <c r="F433" s="72">
        <v>2</v>
      </c>
      <c r="G433" s="72">
        <v>2</v>
      </c>
      <c r="H433" s="47">
        <f t="shared" si="92"/>
        <v>478.2</v>
      </c>
      <c r="I433" s="47">
        <v>178</v>
      </c>
      <c r="J433" s="47">
        <v>300.2</v>
      </c>
      <c r="K433" s="37">
        <f t="shared" si="91"/>
        <v>7814587.5</v>
      </c>
      <c r="L433" s="44">
        <v>0</v>
      </c>
      <c r="M433" s="44">
        <v>0</v>
      </c>
      <c r="N433" s="44">
        <v>0</v>
      </c>
      <c r="O433" s="47">
        <f>'[1]Прод. прилож'!$C$1148</f>
        <v>7814587.5</v>
      </c>
      <c r="P433" s="44">
        <f t="shared" si="90"/>
        <v>16341.671894604768</v>
      </c>
      <c r="Q433" s="50">
        <v>9673</v>
      </c>
      <c r="R433" s="70" t="s">
        <v>96</v>
      </c>
    </row>
    <row r="434" spans="1:21" ht="27" customHeight="1" x14ac:dyDescent="0.25">
      <c r="A434" s="70" t="s">
        <v>1065</v>
      </c>
      <c r="B434" s="15" t="s">
        <v>260</v>
      </c>
      <c r="C434" s="72">
        <v>1966</v>
      </c>
      <c r="D434" s="182" t="s">
        <v>224</v>
      </c>
      <c r="E434" s="72" t="s">
        <v>20</v>
      </c>
      <c r="F434" s="72">
        <v>2</v>
      </c>
      <c r="G434" s="72">
        <v>2</v>
      </c>
      <c r="H434" s="47">
        <f t="shared" si="92"/>
        <v>428.29999999999995</v>
      </c>
      <c r="I434" s="47">
        <v>168.9</v>
      </c>
      <c r="J434" s="47">
        <v>259.39999999999998</v>
      </c>
      <c r="K434" s="37">
        <f t="shared" si="91"/>
        <v>6408018.4000000004</v>
      </c>
      <c r="L434" s="44">
        <v>0</v>
      </c>
      <c r="M434" s="44">
        <v>0</v>
      </c>
      <c r="N434" s="44">
        <v>0</v>
      </c>
      <c r="O434" s="47">
        <f>'[1]Прод. прилож'!$C$1149</f>
        <v>6408018.4000000004</v>
      </c>
      <c r="P434" s="44">
        <f t="shared" si="90"/>
        <v>14961.518561755782</v>
      </c>
      <c r="Q434" s="50">
        <v>9673</v>
      </c>
      <c r="R434" s="70" t="s">
        <v>96</v>
      </c>
    </row>
    <row r="435" spans="1:21" ht="27" customHeight="1" x14ac:dyDescent="0.25">
      <c r="A435" s="70" t="s">
        <v>1066</v>
      </c>
      <c r="B435" s="15" t="s">
        <v>261</v>
      </c>
      <c r="C435" s="72">
        <v>1963</v>
      </c>
      <c r="D435" s="72">
        <v>2010</v>
      </c>
      <c r="E435" s="72" t="s">
        <v>20</v>
      </c>
      <c r="F435" s="72">
        <v>2</v>
      </c>
      <c r="G435" s="72">
        <v>2</v>
      </c>
      <c r="H435" s="47">
        <f t="shared" si="92"/>
        <v>389.70000000000005</v>
      </c>
      <c r="I435" s="47">
        <v>121.6</v>
      </c>
      <c r="J435" s="47">
        <v>268.10000000000002</v>
      </c>
      <c r="K435" s="37">
        <f t="shared" si="91"/>
        <v>1875083.5</v>
      </c>
      <c r="L435" s="44">
        <v>0</v>
      </c>
      <c r="M435" s="44">
        <v>0</v>
      </c>
      <c r="N435" s="44">
        <v>0</v>
      </c>
      <c r="O435" s="47">
        <f>'[1]Прод. прилож'!$C$701</f>
        <v>1875083.5</v>
      </c>
      <c r="P435" s="44">
        <f t="shared" si="90"/>
        <v>4811.6076469078771</v>
      </c>
      <c r="Q435" s="50">
        <v>9673</v>
      </c>
      <c r="R435" s="69" t="s">
        <v>95</v>
      </c>
    </row>
    <row r="436" spans="1:21" s="16" customFormat="1" ht="34.9" customHeight="1" x14ac:dyDescent="0.25">
      <c r="A436" s="214" t="s">
        <v>2267</v>
      </c>
      <c r="B436" s="214"/>
      <c r="C436" s="214"/>
      <c r="D436" s="214"/>
      <c r="E436" s="214"/>
      <c r="F436" s="214"/>
      <c r="G436" s="214"/>
      <c r="H436" s="214"/>
      <c r="I436" s="214"/>
      <c r="J436" s="214"/>
      <c r="K436" s="214"/>
      <c r="L436" s="214"/>
      <c r="M436" s="214"/>
      <c r="N436" s="214"/>
      <c r="O436" s="214"/>
      <c r="P436" s="214"/>
      <c r="Q436" s="214"/>
      <c r="R436" s="214"/>
      <c r="S436" s="65"/>
    </row>
    <row r="437" spans="1:21" ht="34.9" customHeight="1" x14ac:dyDescent="0.25">
      <c r="A437" s="215" t="s">
        <v>83</v>
      </c>
      <c r="B437" s="215"/>
      <c r="C437" s="159" t="s">
        <v>21</v>
      </c>
      <c r="D437" s="159" t="s">
        <v>21</v>
      </c>
      <c r="E437" s="159" t="s">
        <v>21</v>
      </c>
      <c r="F437" s="96" t="s">
        <v>21</v>
      </c>
      <c r="G437" s="96" t="s">
        <v>21</v>
      </c>
      <c r="H437" s="97">
        <f t="shared" ref="H437:O437" si="93">SUM(H438:H451)</f>
        <v>5801.1</v>
      </c>
      <c r="I437" s="97">
        <f t="shared" si="93"/>
        <v>559.40000000000009</v>
      </c>
      <c r="J437" s="97">
        <f t="shared" si="93"/>
        <v>4888.9000000000005</v>
      </c>
      <c r="K437" s="97">
        <f t="shared" si="93"/>
        <v>74474986.600000009</v>
      </c>
      <c r="L437" s="97">
        <f t="shared" si="93"/>
        <v>0</v>
      </c>
      <c r="M437" s="97">
        <f t="shared" si="93"/>
        <v>0</v>
      </c>
      <c r="N437" s="97">
        <f t="shared" si="93"/>
        <v>0</v>
      </c>
      <c r="O437" s="97">
        <f t="shared" si="93"/>
        <v>74474986.600000009</v>
      </c>
      <c r="P437" s="34">
        <f>K437/H437</f>
        <v>12838.080122735344</v>
      </c>
      <c r="Q437" s="98" t="s">
        <v>21</v>
      </c>
      <c r="R437" s="99" t="s">
        <v>21</v>
      </c>
    </row>
    <row r="438" spans="1:21" ht="25.15" customHeight="1" x14ac:dyDescent="0.25">
      <c r="A438" s="69" t="s">
        <v>1067</v>
      </c>
      <c r="B438" s="15" t="s">
        <v>267</v>
      </c>
      <c r="C438" s="72">
        <v>1961</v>
      </c>
      <c r="D438" s="72">
        <v>2014</v>
      </c>
      <c r="E438" s="72" t="s">
        <v>20</v>
      </c>
      <c r="F438" s="72">
        <v>2</v>
      </c>
      <c r="G438" s="72">
        <v>1</v>
      </c>
      <c r="H438" s="19">
        <v>292.7</v>
      </c>
      <c r="I438" s="19">
        <v>89.5</v>
      </c>
      <c r="J438" s="19">
        <v>182.8</v>
      </c>
      <c r="K438" s="37">
        <f t="shared" ref="K438:K451" si="94">SUM(L438:O438)</f>
        <v>2068252.8</v>
      </c>
      <c r="L438" s="44">
        <v>0</v>
      </c>
      <c r="M438" s="44">
        <v>0</v>
      </c>
      <c r="N438" s="44">
        <v>0</v>
      </c>
      <c r="O438" s="19">
        <f>'[1]Прод. прилож'!$C$172</f>
        <v>2068252.8</v>
      </c>
      <c r="P438" s="44">
        <f t="shared" ref="P438:P451" si="95">K438/H438</f>
        <v>7066.1182097710971</v>
      </c>
      <c r="Q438" s="50">
        <v>9673</v>
      </c>
      <c r="R438" s="69" t="s">
        <v>94</v>
      </c>
    </row>
    <row r="439" spans="1:21" s="15" customFormat="1" ht="25.15" customHeight="1" x14ac:dyDescent="0.25">
      <c r="A439" s="69" t="s">
        <v>1068</v>
      </c>
      <c r="B439" s="15" t="s">
        <v>280</v>
      </c>
      <c r="C439" s="72">
        <v>1965</v>
      </c>
      <c r="D439" s="182" t="s">
        <v>224</v>
      </c>
      <c r="E439" s="72" t="s">
        <v>20</v>
      </c>
      <c r="F439" s="72">
        <v>2</v>
      </c>
      <c r="G439" s="72">
        <v>2</v>
      </c>
      <c r="H439" s="19">
        <f t="shared" ref="H439:H443" si="96">I439+J439</f>
        <v>415.90000000000003</v>
      </c>
      <c r="I439" s="19">
        <v>48.3</v>
      </c>
      <c r="J439" s="19">
        <v>367.6</v>
      </c>
      <c r="K439" s="37">
        <f t="shared" si="94"/>
        <v>6457180.5999999996</v>
      </c>
      <c r="L439" s="44">
        <v>0</v>
      </c>
      <c r="M439" s="44">
        <v>0</v>
      </c>
      <c r="N439" s="44">
        <v>0</v>
      </c>
      <c r="O439" s="19">
        <f>'[1]Прод. прилож'!$C$703</f>
        <v>6457180.5999999996</v>
      </c>
      <c r="P439" s="44">
        <f t="shared" si="95"/>
        <v>15525.800913681171</v>
      </c>
      <c r="Q439" s="50">
        <v>9673</v>
      </c>
      <c r="R439" s="69" t="s">
        <v>95</v>
      </c>
      <c r="S439" s="57"/>
      <c r="T439" s="17"/>
      <c r="U439" s="16"/>
    </row>
    <row r="440" spans="1:21" s="15" customFormat="1" ht="25.15" customHeight="1" x14ac:dyDescent="0.25">
      <c r="A440" s="69" t="s">
        <v>1069</v>
      </c>
      <c r="B440" s="15" t="s">
        <v>281</v>
      </c>
      <c r="C440" s="72">
        <v>1965</v>
      </c>
      <c r="D440" s="182" t="s">
        <v>224</v>
      </c>
      <c r="E440" s="72" t="s">
        <v>20</v>
      </c>
      <c r="F440" s="72">
        <v>2</v>
      </c>
      <c r="G440" s="72">
        <v>2</v>
      </c>
      <c r="H440" s="19">
        <f t="shared" si="96"/>
        <v>404.7</v>
      </c>
      <c r="I440" s="19">
        <v>42.3</v>
      </c>
      <c r="J440" s="19">
        <v>362.4</v>
      </c>
      <c r="K440" s="37">
        <f t="shared" si="94"/>
        <v>6443807.7999999998</v>
      </c>
      <c r="L440" s="44">
        <v>0</v>
      </c>
      <c r="M440" s="44">
        <v>0</v>
      </c>
      <c r="N440" s="44">
        <v>0</v>
      </c>
      <c r="O440" s="19">
        <f>'[1]Прод. прилож'!$C$704</f>
        <v>6443807.7999999998</v>
      </c>
      <c r="P440" s="44">
        <f t="shared" si="95"/>
        <v>15922.43093649617</v>
      </c>
      <c r="Q440" s="50">
        <v>9673</v>
      </c>
      <c r="R440" s="69" t="s">
        <v>95</v>
      </c>
      <c r="S440" s="65"/>
      <c r="T440" s="16"/>
      <c r="U440" s="16"/>
    </row>
    <row r="441" spans="1:21" s="15" customFormat="1" ht="25.15" customHeight="1" x14ac:dyDescent="0.25">
      <c r="A441" s="69" t="s">
        <v>1070</v>
      </c>
      <c r="B441" s="15" t="s">
        <v>282</v>
      </c>
      <c r="C441" s="72">
        <v>1983</v>
      </c>
      <c r="D441" s="182" t="s">
        <v>224</v>
      </c>
      <c r="E441" s="72" t="s">
        <v>20</v>
      </c>
      <c r="F441" s="72">
        <v>2</v>
      </c>
      <c r="G441" s="72">
        <v>2</v>
      </c>
      <c r="H441" s="19">
        <f t="shared" si="96"/>
        <v>432</v>
      </c>
      <c r="I441" s="19">
        <v>57</v>
      </c>
      <c r="J441" s="19">
        <v>375</v>
      </c>
      <c r="K441" s="37">
        <f t="shared" si="94"/>
        <v>21388368.799999997</v>
      </c>
      <c r="L441" s="44">
        <v>0</v>
      </c>
      <c r="M441" s="44">
        <v>0</v>
      </c>
      <c r="N441" s="44">
        <v>0</v>
      </c>
      <c r="O441" s="19">
        <f>'[1]Прод. прилож'!$C$1151</f>
        <v>21388368.799999997</v>
      </c>
      <c r="P441" s="44">
        <f t="shared" si="95"/>
        <v>49510.112962962958</v>
      </c>
      <c r="Q441" s="50">
        <v>9673</v>
      </c>
      <c r="R441" s="69" t="s">
        <v>96</v>
      </c>
      <c r="S441" s="65"/>
      <c r="T441" s="16"/>
      <c r="U441" s="16"/>
    </row>
    <row r="442" spans="1:21" s="15" customFormat="1" ht="25.15" customHeight="1" x14ac:dyDescent="0.25">
      <c r="A442" s="69" t="s">
        <v>2088</v>
      </c>
      <c r="B442" s="15" t="s">
        <v>283</v>
      </c>
      <c r="C442" s="72">
        <v>1965</v>
      </c>
      <c r="D442" s="182" t="s">
        <v>224</v>
      </c>
      <c r="E442" s="72" t="s">
        <v>20</v>
      </c>
      <c r="F442" s="72">
        <v>2</v>
      </c>
      <c r="G442" s="72">
        <v>2</v>
      </c>
      <c r="H442" s="19">
        <f t="shared" si="96"/>
        <v>407.7</v>
      </c>
      <c r="I442" s="19">
        <v>41.7</v>
      </c>
      <c r="J442" s="19">
        <v>366</v>
      </c>
      <c r="K442" s="37">
        <f t="shared" si="94"/>
        <v>6447389.7999999998</v>
      </c>
      <c r="L442" s="44">
        <v>0</v>
      </c>
      <c r="M442" s="44">
        <v>0</v>
      </c>
      <c r="N442" s="44">
        <v>0</v>
      </c>
      <c r="O442" s="19">
        <f>'[1]Прод. прилож'!$C$705</f>
        <v>6447389.7999999998</v>
      </c>
      <c r="P442" s="44">
        <f t="shared" si="95"/>
        <v>15814.053961246014</v>
      </c>
      <c r="Q442" s="50">
        <v>9673</v>
      </c>
      <c r="R442" s="69" t="s">
        <v>95</v>
      </c>
      <c r="S442" s="65"/>
      <c r="T442" s="16"/>
      <c r="U442" s="16"/>
    </row>
    <row r="443" spans="1:21" s="15" customFormat="1" ht="25.15" customHeight="1" x14ac:dyDescent="0.25">
      <c r="A443" s="69" t="s">
        <v>1071</v>
      </c>
      <c r="B443" s="15" t="s">
        <v>284</v>
      </c>
      <c r="C443" s="72">
        <v>1963</v>
      </c>
      <c r="D443" s="72">
        <v>2009</v>
      </c>
      <c r="E443" s="72" t="s">
        <v>20</v>
      </c>
      <c r="F443" s="72">
        <v>2</v>
      </c>
      <c r="G443" s="72">
        <v>2</v>
      </c>
      <c r="H443" s="19">
        <f t="shared" si="96"/>
        <v>414</v>
      </c>
      <c r="I443" s="47">
        <v>42.3</v>
      </c>
      <c r="J443" s="19">
        <v>371.7</v>
      </c>
      <c r="K443" s="37">
        <f t="shared" si="94"/>
        <v>1907008.4</v>
      </c>
      <c r="L443" s="44">
        <v>0</v>
      </c>
      <c r="M443" s="44">
        <v>0</v>
      </c>
      <c r="N443" s="44">
        <v>0</v>
      </c>
      <c r="O443" s="19">
        <f>'[1]Прод. прилож'!$C$173</f>
        <v>1907008.4</v>
      </c>
      <c r="P443" s="44">
        <f t="shared" si="95"/>
        <v>4606.3004830917871</v>
      </c>
      <c r="Q443" s="50">
        <v>9673</v>
      </c>
      <c r="R443" s="69" t="s">
        <v>94</v>
      </c>
      <c r="S443" s="65"/>
      <c r="T443" s="16"/>
      <c r="U443" s="16"/>
    </row>
    <row r="444" spans="1:21" s="15" customFormat="1" ht="25.15" customHeight="1" x14ac:dyDescent="0.25">
      <c r="A444" s="69" t="s">
        <v>1072</v>
      </c>
      <c r="B444" s="15" t="s">
        <v>285</v>
      </c>
      <c r="C444" s="72">
        <v>1965</v>
      </c>
      <c r="D444" s="72">
        <v>2009</v>
      </c>
      <c r="E444" s="72" t="s">
        <v>20</v>
      </c>
      <c r="F444" s="72">
        <v>2</v>
      </c>
      <c r="G444" s="72">
        <v>2</v>
      </c>
      <c r="H444" s="19">
        <v>488</v>
      </c>
      <c r="I444" s="47">
        <v>42.3</v>
      </c>
      <c r="J444" s="19">
        <v>371.1</v>
      </c>
      <c r="K444" s="37">
        <f t="shared" si="94"/>
        <v>6476404</v>
      </c>
      <c r="L444" s="44">
        <v>0</v>
      </c>
      <c r="M444" s="44">
        <v>0</v>
      </c>
      <c r="N444" s="44">
        <v>0</v>
      </c>
      <c r="O444" s="19">
        <f>'[1]Прод. прилож'!$C$1152</f>
        <v>6476404</v>
      </c>
      <c r="P444" s="44">
        <f t="shared" si="95"/>
        <v>13271.319672131147</v>
      </c>
      <c r="Q444" s="50">
        <v>9673</v>
      </c>
      <c r="R444" s="69" t="s">
        <v>96</v>
      </c>
      <c r="S444" s="65"/>
      <c r="T444" s="16"/>
      <c r="U444" s="16"/>
    </row>
    <row r="445" spans="1:21" s="15" customFormat="1" ht="25.15" customHeight="1" x14ac:dyDescent="0.25">
      <c r="A445" s="69" t="s">
        <v>2593</v>
      </c>
      <c r="B445" s="15" t="s">
        <v>286</v>
      </c>
      <c r="C445" s="72">
        <v>1965</v>
      </c>
      <c r="D445" s="72">
        <v>2009</v>
      </c>
      <c r="E445" s="72" t="s">
        <v>20</v>
      </c>
      <c r="F445" s="72">
        <v>2</v>
      </c>
      <c r="G445" s="72">
        <v>2</v>
      </c>
      <c r="H445" s="19">
        <f>I445+J445</f>
        <v>413.40000000000003</v>
      </c>
      <c r="I445" s="47">
        <v>42.3</v>
      </c>
      <c r="J445" s="19">
        <v>371.1</v>
      </c>
      <c r="K445" s="37">
        <f t="shared" si="94"/>
        <v>2235596</v>
      </c>
      <c r="L445" s="44">
        <v>0</v>
      </c>
      <c r="M445" s="44">
        <v>0</v>
      </c>
      <c r="N445" s="44">
        <v>0</v>
      </c>
      <c r="O445" s="19">
        <f>'[1]Прод. прилож'!$C$1153</f>
        <v>2235596</v>
      </c>
      <c r="P445" s="44">
        <f t="shared" si="95"/>
        <v>5407.8277697145613</v>
      </c>
      <c r="Q445" s="50">
        <v>9673</v>
      </c>
      <c r="R445" s="69" t="s">
        <v>96</v>
      </c>
      <c r="S445" s="65"/>
      <c r="T445" s="16"/>
      <c r="U445" s="16"/>
    </row>
    <row r="446" spans="1:21" s="15" customFormat="1" ht="25.15" customHeight="1" x14ac:dyDescent="0.25">
      <c r="A446" s="69" t="s">
        <v>1073</v>
      </c>
      <c r="B446" s="15" t="s">
        <v>287</v>
      </c>
      <c r="C446" s="72">
        <v>1962</v>
      </c>
      <c r="D446" s="72">
        <v>2010</v>
      </c>
      <c r="E446" s="72" t="s">
        <v>20</v>
      </c>
      <c r="F446" s="72">
        <v>2</v>
      </c>
      <c r="G446" s="72">
        <v>2</v>
      </c>
      <c r="H446" s="19">
        <v>509.5</v>
      </c>
      <c r="I446" s="19">
        <v>44.4</v>
      </c>
      <c r="J446" s="19">
        <v>350.5</v>
      </c>
      <c r="K446" s="37">
        <f t="shared" si="94"/>
        <v>2636415</v>
      </c>
      <c r="L446" s="44">
        <v>0</v>
      </c>
      <c r="M446" s="44">
        <v>0</v>
      </c>
      <c r="N446" s="44">
        <v>0</v>
      </c>
      <c r="O446" s="19">
        <f>'[1]Прод. прилож'!$C$174</f>
        <v>2636415</v>
      </c>
      <c r="P446" s="44">
        <f t="shared" si="95"/>
        <v>5174.5142296368986</v>
      </c>
      <c r="Q446" s="50">
        <v>9673</v>
      </c>
      <c r="R446" s="69" t="s">
        <v>94</v>
      </c>
      <c r="S446" s="65"/>
      <c r="T446" s="16"/>
      <c r="U446" s="16"/>
    </row>
    <row r="447" spans="1:21" s="15" customFormat="1" ht="25.15" customHeight="1" x14ac:dyDescent="0.25">
      <c r="A447" s="69" t="s">
        <v>1074</v>
      </c>
      <c r="B447" s="15" t="s">
        <v>288</v>
      </c>
      <c r="C447" s="72">
        <v>1962</v>
      </c>
      <c r="D447" s="72">
        <v>2010</v>
      </c>
      <c r="E447" s="72" t="s">
        <v>20</v>
      </c>
      <c r="F447" s="72">
        <v>2</v>
      </c>
      <c r="G447" s="72">
        <v>2</v>
      </c>
      <c r="H447" s="19">
        <v>519.20000000000005</v>
      </c>
      <c r="I447" s="19">
        <v>17.100000000000001</v>
      </c>
      <c r="J447" s="19">
        <v>358.9</v>
      </c>
      <c r="K447" s="37">
        <f t="shared" si="94"/>
        <v>2638212.2000000002</v>
      </c>
      <c r="L447" s="44">
        <v>0</v>
      </c>
      <c r="M447" s="44">
        <v>0</v>
      </c>
      <c r="N447" s="44">
        <v>0</v>
      </c>
      <c r="O447" s="19">
        <f>'[1]Прод. прилож'!$C$175</f>
        <v>2638212.2000000002</v>
      </c>
      <c r="P447" s="44">
        <f t="shared" si="95"/>
        <v>5081.3023882896759</v>
      </c>
      <c r="Q447" s="50">
        <v>9673</v>
      </c>
      <c r="R447" s="69" t="s">
        <v>94</v>
      </c>
      <c r="S447" s="65"/>
      <c r="T447" s="16"/>
      <c r="U447" s="16"/>
    </row>
    <row r="448" spans="1:21" s="15" customFormat="1" ht="25.15" customHeight="1" x14ac:dyDescent="0.25">
      <c r="A448" s="69" t="s">
        <v>1075</v>
      </c>
      <c r="B448" s="15" t="s">
        <v>289</v>
      </c>
      <c r="C448" s="72">
        <v>1965</v>
      </c>
      <c r="D448" s="72">
        <v>2010</v>
      </c>
      <c r="E448" s="72" t="s">
        <v>20</v>
      </c>
      <c r="F448" s="72">
        <v>2</v>
      </c>
      <c r="G448" s="72">
        <v>2</v>
      </c>
      <c r="H448" s="19">
        <f>I448+J448</f>
        <v>376</v>
      </c>
      <c r="I448" s="19">
        <v>20.2</v>
      </c>
      <c r="J448" s="19">
        <v>355.8</v>
      </c>
      <c r="K448" s="37">
        <f t="shared" si="94"/>
        <v>6476404</v>
      </c>
      <c r="L448" s="44">
        <v>0</v>
      </c>
      <c r="M448" s="44">
        <v>0</v>
      </c>
      <c r="N448" s="44">
        <v>0</v>
      </c>
      <c r="O448" s="19">
        <f>'[1]Прод. прилож'!$C$1154</f>
        <v>6476404</v>
      </c>
      <c r="P448" s="44">
        <f t="shared" si="95"/>
        <v>17224.478723404256</v>
      </c>
      <c r="Q448" s="50">
        <v>9673</v>
      </c>
      <c r="R448" s="69" t="s">
        <v>96</v>
      </c>
      <c r="S448" s="65"/>
      <c r="T448" s="16"/>
      <c r="U448" s="16"/>
    </row>
    <row r="449" spans="1:21" s="15" customFormat="1" ht="25.15" customHeight="1" x14ac:dyDescent="0.25">
      <c r="A449" s="69" t="s">
        <v>1076</v>
      </c>
      <c r="B449" s="15" t="s">
        <v>290</v>
      </c>
      <c r="C449" s="72">
        <v>1964</v>
      </c>
      <c r="D449" s="72">
        <v>2010</v>
      </c>
      <c r="E449" s="72" t="s">
        <v>20</v>
      </c>
      <c r="F449" s="72">
        <v>2</v>
      </c>
      <c r="G449" s="72">
        <v>2</v>
      </c>
      <c r="H449" s="19">
        <v>376</v>
      </c>
      <c r="I449" s="19">
        <v>24</v>
      </c>
      <c r="J449" s="19">
        <v>352</v>
      </c>
      <c r="K449" s="37">
        <f t="shared" si="94"/>
        <v>3099982.4</v>
      </c>
      <c r="L449" s="44">
        <v>0</v>
      </c>
      <c r="M449" s="44">
        <v>0</v>
      </c>
      <c r="N449" s="44">
        <v>0</v>
      </c>
      <c r="O449" s="19">
        <f>'[1]Прод. прилож'!$C$706</f>
        <v>3099982.4</v>
      </c>
      <c r="P449" s="44">
        <f t="shared" si="95"/>
        <v>8244.6340425531907</v>
      </c>
      <c r="Q449" s="50">
        <v>9673</v>
      </c>
      <c r="R449" s="69" t="s">
        <v>95</v>
      </c>
      <c r="S449" s="65"/>
      <c r="T449" s="16"/>
      <c r="U449" s="16"/>
    </row>
    <row r="450" spans="1:21" s="15" customFormat="1" ht="25.15" customHeight="1" x14ac:dyDescent="0.25">
      <c r="A450" s="69" t="s">
        <v>1077</v>
      </c>
      <c r="B450" s="15" t="s">
        <v>291</v>
      </c>
      <c r="C450" s="72">
        <v>1964</v>
      </c>
      <c r="D450" s="72">
        <v>2010</v>
      </c>
      <c r="E450" s="72" t="s">
        <v>20</v>
      </c>
      <c r="F450" s="72">
        <v>2</v>
      </c>
      <c r="G450" s="72">
        <v>2</v>
      </c>
      <c r="H450" s="19">
        <v>376</v>
      </c>
      <c r="I450" s="19">
        <v>24</v>
      </c>
      <c r="J450" s="19">
        <v>352</v>
      </c>
      <c r="K450" s="37">
        <f t="shared" si="94"/>
        <v>3099982.4</v>
      </c>
      <c r="L450" s="44">
        <v>0</v>
      </c>
      <c r="M450" s="44">
        <v>0</v>
      </c>
      <c r="N450" s="44">
        <v>0</v>
      </c>
      <c r="O450" s="19">
        <f>'[1]Прод. прилож'!$C$707</f>
        <v>3099982.4</v>
      </c>
      <c r="P450" s="44">
        <f t="shared" si="95"/>
        <v>8244.6340425531907</v>
      </c>
      <c r="Q450" s="50">
        <v>9673</v>
      </c>
      <c r="R450" s="69" t="s">
        <v>95</v>
      </c>
      <c r="S450" s="65"/>
      <c r="T450" s="16"/>
      <c r="U450" s="16"/>
    </row>
    <row r="451" spans="1:21" s="15" customFormat="1" ht="25.15" customHeight="1" x14ac:dyDescent="0.25">
      <c r="A451" s="69" t="s">
        <v>1078</v>
      </c>
      <c r="B451" s="15" t="s">
        <v>292</v>
      </c>
      <c r="C451" s="72">
        <v>1965</v>
      </c>
      <c r="D451" s="72">
        <v>2010</v>
      </c>
      <c r="E451" s="72" t="s">
        <v>20</v>
      </c>
      <c r="F451" s="72">
        <v>2</v>
      </c>
      <c r="G451" s="72">
        <v>2</v>
      </c>
      <c r="H451" s="19">
        <f>I451+J451</f>
        <v>376</v>
      </c>
      <c r="I451" s="19">
        <v>24</v>
      </c>
      <c r="J451" s="19">
        <v>352</v>
      </c>
      <c r="K451" s="37">
        <f t="shared" si="94"/>
        <v>3099982.4</v>
      </c>
      <c r="L451" s="44">
        <v>0</v>
      </c>
      <c r="M451" s="44">
        <v>0</v>
      </c>
      <c r="N451" s="44">
        <v>0</v>
      </c>
      <c r="O451" s="19">
        <f>'[1]Прод. прилож'!$C$1155</f>
        <v>3099982.4</v>
      </c>
      <c r="P451" s="44">
        <f t="shared" si="95"/>
        <v>8244.6340425531907</v>
      </c>
      <c r="Q451" s="50">
        <v>9673</v>
      </c>
      <c r="R451" s="69" t="s">
        <v>96</v>
      </c>
      <c r="S451" s="65"/>
      <c r="T451" s="16"/>
      <c r="U451" s="16"/>
    </row>
    <row r="452" spans="1:21" s="16" customFormat="1" ht="34.9" customHeight="1" x14ac:dyDescent="0.25">
      <c r="A452" s="214" t="s">
        <v>2621</v>
      </c>
      <c r="B452" s="214"/>
      <c r="C452" s="214"/>
      <c r="D452" s="214"/>
      <c r="E452" s="214"/>
      <c r="F452" s="214"/>
      <c r="G452" s="214"/>
      <c r="H452" s="214"/>
      <c r="I452" s="214"/>
      <c r="J452" s="214"/>
      <c r="K452" s="214"/>
      <c r="L452" s="214"/>
      <c r="M452" s="214"/>
      <c r="N452" s="214"/>
      <c r="O452" s="214"/>
      <c r="P452" s="214"/>
      <c r="Q452" s="214"/>
      <c r="R452" s="214"/>
      <c r="S452" s="65"/>
    </row>
    <row r="453" spans="1:21" ht="34.9" customHeight="1" x14ac:dyDescent="0.25">
      <c r="A453" s="215" t="s">
        <v>803</v>
      </c>
      <c r="B453" s="215"/>
      <c r="C453" s="203" t="s">
        <v>21</v>
      </c>
      <c r="D453" s="203" t="s">
        <v>21</v>
      </c>
      <c r="E453" s="203" t="s">
        <v>21</v>
      </c>
      <c r="F453" s="96" t="s">
        <v>21</v>
      </c>
      <c r="G453" s="96" t="s">
        <v>21</v>
      </c>
      <c r="H453" s="97">
        <f>SUM(H454:H462)</f>
        <v>4584.3999999999996</v>
      </c>
      <c r="I453" s="97">
        <f t="shared" ref="I453:O453" si="97">SUM(I454:I462)</f>
        <v>587.79999999999995</v>
      </c>
      <c r="J453" s="97">
        <f t="shared" si="97"/>
        <v>3996.6000000000004</v>
      </c>
      <c r="K453" s="97">
        <f t="shared" si="97"/>
        <v>50480153.700000003</v>
      </c>
      <c r="L453" s="97">
        <f t="shared" si="97"/>
        <v>0</v>
      </c>
      <c r="M453" s="97">
        <f t="shared" si="97"/>
        <v>0</v>
      </c>
      <c r="N453" s="97">
        <f t="shared" si="97"/>
        <v>0</v>
      </c>
      <c r="O453" s="97">
        <f t="shared" si="97"/>
        <v>50480153.700000003</v>
      </c>
      <c r="P453" s="34">
        <f>K453/H453</f>
        <v>11011.289089084723</v>
      </c>
      <c r="Q453" s="98" t="s">
        <v>21</v>
      </c>
      <c r="R453" s="99" t="s">
        <v>21</v>
      </c>
    </row>
    <row r="454" spans="1:21" ht="25.15" customHeight="1" x14ac:dyDescent="0.25">
      <c r="A454" s="69" t="s">
        <v>1079</v>
      </c>
      <c r="B454" s="100" t="s">
        <v>2089</v>
      </c>
      <c r="C454" s="72">
        <v>1974</v>
      </c>
      <c r="D454" s="182" t="s">
        <v>224</v>
      </c>
      <c r="E454" s="72" t="s">
        <v>20</v>
      </c>
      <c r="F454" s="72">
        <v>2</v>
      </c>
      <c r="G454" s="72">
        <v>3</v>
      </c>
      <c r="H454" s="47">
        <v>949.3</v>
      </c>
      <c r="I454" s="47">
        <v>8.4</v>
      </c>
      <c r="J454" s="47">
        <v>940.9</v>
      </c>
      <c r="K454" s="37">
        <f t="shared" ref="K454:K462" si="98">SUM(L454:O454)</f>
        <v>4401648</v>
      </c>
      <c r="L454" s="44">
        <v>0</v>
      </c>
      <c r="M454" s="44">
        <v>0</v>
      </c>
      <c r="N454" s="44">
        <v>0</v>
      </c>
      <c r="O454" s="47">
        <f>'[1]Прод. прилож'!$C$177</f>
        <v>4401648</v>
      </c>
      <c r="P454" s="44">
        <f>K454/H454</f>
        <v>4636.7302222690405</v>
      </c>
      <c r="Q454" s="50">
        <v>9673</v>
      </c>
      <c r="R454" s="69" t="s">
        <v>94</v>
      </c>
      <c r="S454" s="18"/>
    </row>
    <row r="455" spans="1:21" ht="25.15" customHeight="1" x14ac:dyDescent="0.25">
      <c r="A455" s="69" t="s">
        <v>1080</v>
      </c>
      <c r="B455" s="15" t="s">
        <v>264</v>
      </c>
      <c r="C455" s="72">
        <v>1958</v>
      </c>
      <c r="D455" s="72">
        <v>2019</v>
      </c>
      <c r="E455" s="72" t="s">
        <v>20</v>
      </c>
      <c r="F455" s="72">
        <v>2</v>
      </c>
      <c r="G455" s="72">
        <v>2</v>
      </c>
      <c r="H455" s="47">
        <f t="shared" ref="H455:H462" si="99">I455+J455</f>
        <v>474.4</v>
      </c>
      <c r="I455" s="47">
        <v>108.5</v>
      </c>
      <c r="J455" s="47">
        <v>365.9</v>
      </c>
      <c r="K455" s="37">
        <f t="shared" si="98"/>
        <v>1964247</v>
      </c>
      <c r="L455" s="44">
        <v>0</v>
      </c>
      <c r="M455" s="44">
        <v>0</v>
      </c>
      <c r="N455" s="44">
        <v>0</v>
      </c>
      <c r="O455" s="47">
        <f>'[1]Прод. прилож'!$C$178</f>
        <v>1964247</v>
      </c>
      <c r="P455" s="44">
        <f t="shared" ref="P455:P462" si="100">K455/H455</f>
        <v>4140.4869308600337</v>
      </c>
      <c r="Q455" s="50">
        <v>9673</v>
      </c>
      <c r="R455" s="69" t="s">
        <v>94</v>
      </c>
    </row>
    <row r="456" spans="1:21" ht="25.15" customHeight="1" x14ac:dyDescent="0.25">
      <c r="A456" s="69" t="s">
        <v>1081</v>
      </c>
      <c r="B456" s="15" t="s">
        <v>265</v>
      </c>
      <c r="C456" s="72">
        <v>1958</v>
      </c>
      <c r="D456" s="72">
        <v>2019</v>
      </c>
      <c r="E456" s="72" t="s">
        <v>20</v>
      </c>
      <c r="F456" s="72">
        <v>2</v>
      </c>
      <c r="G456" s="72">
        <v>2</v>
      </c>
      <c r="H456" s="47">
        <f t="shared" si="99"/>
        <v>474.7</v>
      </c>
      <c r="I456" s="47">
        <v>108.5</v>
      </c>
      <c r="J456" s="47">
        <v>366.2</v>
      </c>
      <c r="K456" s="37">
        <f t="shared" si="98"/>
        <v>1964247</v>
      </c>
      <c r="L456" s="44">
        <v>0</v>
      </c>
      <c r="M456" s="44">
        <v>0</v>
      </c>
      <c r="N456" s="44">
        <v>0</v>
      </c>
      <c r="O456" s="47">
        <f>'[1]Прод. прилож'!$C$179</f>
        <v>1964247</v>
      </c>
      <c r="P456" s="44">
        <f t="shared" si="100"/>
        <v>4137.8702338318935</v>
      </c>
      <c r="Q456" s="50">
        <v>9673</v>
      </c>
      <c r="R456" s="69" t="s">
        <v>94</v>
      </c>
    </row>
    <row r="457" spans="1:21" ht="25.15" customHeight="1" x14ac:dyDescent="0.25">
      <c r="A457" s="69" t="s">
        <v>1082</v>
      </c>
      <c r="B457" s="15" t="s">
        <v>266</v>
      </c>
      <c r="C457" s="72">
        <v>1958</v>
      </c>
      <c r="D457" s="72">
        <v>2019</v>
      </c>
      <c r="E457" s="72" t="s">
        <v>20</v>
      </c>
      <c r="F457" s="72">
        <v>2</v>
      </c>
      <c r="G457" s="72">
        <v>2</v>
      </c>
      <c r="H457" s="47">
        <f t="shared" si="99"/>
        <v>471</v>
      </c>
      <c r="I457" s="47">
        <v>108.4</v>
      </c>
      <c r="J457" s="47">
        <v>362.6</v>
      </c>
      <c r="K457" s="37">
        <f t="shared" si="98"/>
        <v>2174096</v>
      </c>
      <c r="L457" s="44">
        <v>0</v>
      </c>
      <c r="M457" s="44">
        <v>0</v>
      </c>
      <c r="N457" s="44">
        <v>0</v>
      </c>
      <c r="O457" s="47">
        <f>'[1]Прод. прилож'!$C$709</f>
        <v>2174096</v>
      </c>
      <c r="P457" s="44">
        <f t="shared" si="100"/>
        <v>4615.915074309979</v>
      </c>
      <c r="Q457" s="50">
        <v>9673</v>
      </c>
      <c r="R457" s="69" t="s">
        <v>95</v>
      </c>
    </row>
    <row r="458" spans="1:21" s="15" customFormat="1" ht="25.15" customHeight="1" x14ac:dyDescent="0.25">
      <c r="A458" s="69" t="s">
        <v>1083</v>
      </c>
      <c r="B458" s="15" t="s">
        <v>273</v>
      </c>
      <c r="C458" s="72">
        <v>1962</v>
      </c>
      <c r="D458" s="182" t="s">
        <v>224</v>
      </c>
      <c r="E458" s="72" t="s">
        <v>20</v>
      </c>
      <c r="F458" s="72">
        <v>2</v>
      </c>
      <c r="G458" s="72">
        <v>2</v>
      </c>
      <c r="H458" s="47">
        <f t="shared" si="99"/>
        <v>439.1</v>
      </c>
      <c r="I458" s="47">
        <v>50.8</v>
      </c>
      <c r="J458" s="47">
        <v>388.3</v>
      </c>
      <c r="K458" s="37">
        <f t="shared" si="98"/>
        <v>6719925.0999999996</v>
      </c>
      <c r="L458" s="44">
        <v>0</v>
      </c>
      <c r="M458" s="44">
        <v>0</v>
      </c>
      <c r="N458" s="44">
        <v>0</v>
      </c>
      <c r="O458" s="47">
        <f>'[1]Прод. прилож'!$C$710</f>
        <v>6719925.0999999996</v>
      </c>
      <c r="P458" s="44">
        <f t="shared" si="100"/>
        <v>15303.860396265087</v>
      </c>
      <c r="Q458" s="50">
        <v>9673</v>
      </c>
      <c r="R458" s="69" t="s">
        <v>95</v>
      </c>
      <c r="S458" s="65"/>
      <c r="T458" s="17"/>
      <c r="U458" s="16"/>
    </row>
    <row r="459" spans="1:21" ht="25.15" customHeight="1" x14ac:dyDescent="0.25">
      <c r="A459" s="69" t="s">
        <v>1084</v>
      </c>
      <c r="B459" s="15" t="s">
        <v>274</v>
      </c>
      <c r="C459" s="72">
        <v>1962</v>
      </c>
      <c r="D459" s="182" t="s">
        <v>224</v>
      </c>
      <c r="E459" s="72" t="s">
        <v>20</v>
      </c>
      <c r="F459" s="72">
        <v>2</v>
      </c>
      <c r="G459" s="72">
        <v>2</v>
      </c>
      <c r="H459" s="47">
        <f t="shared" si="99"/>
        <v>452.8</v>
      </c>
      <c r="I459" s="47">
        <v>50.8</v>
      </c>
      <c r="J459" s="47">
        <v>402</v>
      </c>
      <c r="K459" s="37">
        <f t="shared" si="98"/>
        <v>6742680.7999999998</v>
      </c>
      <c r="L459" s="44">
        <v>0</v>
      </c>
      <c r="M459" s="44">
        <v>0</v>
      </c>
      <c r="N459" s="44">
        <v>0</v>
      </c>
      <c r="O459" s="47">
        <f>'[1]Прод. прилож'!$C$711</f>
        <v>6742680.7999999998</v>
      </c>
      <c r="P459" s="44">
        <f t="shared" si="100"/>
        <v>14891.079505300353</v>
      </c>
      <c r="Q459" s="50">
        <v>9673</v>
      </c>
      <c r="R459" s="69" t="s">
        <v>95</v>
      </c>
      <c r="S459" s="18"/>
      <c r="T459" s="18"/>
    </row>
    <row r="460" spans="1:21" ht="25.15" customHeight="1" x14ac:dyDescent="0.25">
      <c r="A460" s="69" t="s">
        <v>1085</v>
      </c>
      <c r="B460" s="15" t="s">
        <v>275</v>
      </c>
      <c r="C460" s="72">
        <v>1962</v>
      </c>
      <c r="D460" s="72">
        <v>2019</v>
      </c>
      <c r="E460" s="72" t="s">
        <v>20</v>
      </c>
      <c r="F460" s="72">
        <v>2</v>
      </c>
      <c r="G460" s="72">
        <v>2</v>
      </c>
      <c r="H460" s="47">
        <f t="shared" si="99"/>
        <v>448.6</v>
      </c>
      <c r="I460" s="47">
        <v>50.8</v>
      </c>
      <c r="J460" s="47">
        <v>397.8</v>
      </c>
      <c r="K460" s="37">
        <f t="shared" si="98"/>
        <v>16604409.1</v>
      </c>
      <c r="L460" s="44">
        <v>0</v>
      </c>
      <c r="M460" s="44">
        <v>0</v>
      </c>
      <c r="N460" s="44">
        <v>0</v>
      </c>
      <c r="O460" s="47">
        <f>'[1]Прод. прилож'!$C$1157</f>
        <v>16604409.1</v>
      </c>
      <c r="P460" s="44">
        <f t="shared" si="100"/>
        <v>37013.841061078907</v>
      </c>
      <c r="Q460" s="50">
        <v>9673</v>
      </c>
      <c r="R460" s="69" t="s">
        <v>96</v>
      </c>
      <c r="S460" s="18"/>
      <c r="T460" s="18"/>
    </row>
    <row r="461" spans="1:21" ht="25.15" customHeight="1" x14ac:dyDescent="0.25">
      <c r="A461" s="69" t="s">
        <v>1086</v>
      </c>
      <c r="B461" s="15" t="s">
        <v>276</v>
      </c>
      <c r="C461" s="72">
        <v>1962</v>
      </c>
      <c r="D461" s="182" t="s">
        <v>224</v>
      </c>
      <c r="E461" s="72" t="s">
        <v>20</v>
      </c>
      <c r="F461" s="72">
        <v>2</v>
      </c>
      <c r="G461" s="72">
        <v>2</v>
      </c>
      <c r="H461" s="47">
        <f t="shared" si="99"/>
        <v>450.1</v>
      </c>
      <c r="I461" s="47">
        <v>50.8</v>
      </c>
      <c r="J461" s="47">
        <v>399.3</v>
      </c>
      <c r="K461" s="37">
        <f t="shared" si="98"/>
        <v>3170704.6</v>
      </c>
      <c r="L461" s="44">
        <v>0</v>
      </c>
      <c r="M461" s="44">
        <v>0</v>
      </c>
      <c r="N461" s="44">
        <v>0</v>
      </c>
      <c r="O461" s="47">
        <f>'[1]Прод. прилож'!$C$1158</f>
        <v>3170704.6</v>
      </c>
      <c r="P461" s="44">
        <f t="shared" si="100"/>
        <v>7044.4447900466557</v>
      </c>
      <c r="Q461" s="50">
        <v>9673</v>
      </c>
      <c r="R461" s="69" t="s">
        <v>96</v>
      </c>
      <c r="S461" s="18"/>
      <c r="T461" s="18"/>
    </row>
    <row r="462" spans="1:21" ht="25.15" customHeight="1" x14ac:dyDescent="0.25">
      <c r="A462" s="69" t="s">
        <v>1087</v>
      </c>
      <c r="B462" s="15" t="s">
        <v>277</v>
      </c>
      <c r="C462" s="72">
        <v>1962</v>
      </c>
      <c r="D462" s="182" t="s">
        <v>224</v>
      </c>
      <c r="E462" s="72" t="s">
        <v>20</v>
      </c>
      <c r="F462" s="72">
        <v>2</v>
      </c>
      <c r="G462" s="72">
        <v>2</v>
      </c>
      <c r="H462" s="47">
        <f t="shared" si="99"/>
        <v>424.40000000000003</v>
      </c>
      <c r="I462" s="47">
        <v>50.8</v>
      </c>
      <c r="J462" s="47">
        <v>373.6</v>
      </c>
      <c r="K462" s="37">
        <f t="shared" si="98"/>
        <v>6738196.0999999996</v>
      </c>
      <c r="L462" s="44">
        <v>0</v>
      </c>
      <c r="M462" s="44">
        <v>0</v>
      </c>
      <c r="N462" s="44">
        <v>0</v>
      </c>
      <c r="O462" s="47">
        <f>'[1]Прод. прилож'!$C$1159</f>
        <v>6738196.0999999996</v>
      </c>
      <c r="P462" s="44">
        <f t="shared" si="100"/>
        <v>15876.993638077283</v>
      </c>
      <c r="Q462" s="50">
        <v>9673</v>
      </c>
      <c r="R462" s="69" t="s">
        <v>96</v>
      </c>
      <c r="S462" s="18"/>
      <c r="T462" s="18"/>
    </row>
    <row r="463" spans="1:21" s="16" customFormat="1" ht="34.9" customHeight="1" x14ac:dyDescent="0.25">
      <c r="A463" s="214" t="s">
        <v>2268</v>
      </c>
      <c r="B463" s="214"/>
      <c r="C463" s="214"/>
      <c r="D463" s="214"/>
      <c r="E463" s="214"/>
      <c r="F463" s="214"/>
      <c r="G463" s="214"/>
      <c r="H463" s="214"/>
      <c r="I463" s="214"/>
      <c r="J463" s="214"/>
      <c r="K463" s="214"/>
      <c r="L463" s="214"/>
      <c r="M463" s="214"/>
      <c r="N463" s="214"/>
      <c r="O463" s="214"/>
      <c r="P463" s="214"/>
      <c r="Q463" s="214"/>
      <c r="R463" s="214"/>
      <c r="S463" s="65"/>
    </row>
    <row r="464" spans="1:21" ht="34.9" customHeight="1" x14ac:dyDescent="0.25">
      <c r="A464" s="215" t="s">
        <v>804</v>
      </c>
      <c r="B464" s="215"/>
      <c r="C464" s="159" t="s">
        <v>21</v>
      </c>
      <c r="D464" s="159" t="s">
        <v>21</v>
      </c>
      <c r="E464" s="159" t="s">
        <v>21</v>
      </c>
      <c r="F464" s="96" t="s">
        <v>21</v>
      </c>
      <c r="G464" s="96" t="s">
        <v>21</v>
      </c>
      <c r="H464" s="97">
        <f>SUM(H465:H467)</f>
        <v>4434.0999999999995</v>
      </c>
      <c r="I464" s="97">
        <f t="shared" ref="I464:O464" si="101">SUM(I465:I467)</f>
        <v>645.97</v>
      </c>
      <c r="J464" s="97">
        <f t="shared" si="101"/>
        <v>3788.13</v>
      </c>
      <c r="K464" s="97">
        <f t="shared" si="101"/>
        <v>16806060.010000002</v>
      </c>
      <c r="L464" s="97">
        <f t="shared" si="101"/>
        <v>0</v>
      </c>
      <c r="M464" s="97">
        <f t="shared" si="101"/>
        <v>0</v>
      </c>
      <c r="N464" s="97">
        <f t="shared" si="101"/>
        <v>0</v>
      </c>
      <c r="O464" s="97">
        <f t="shared" si="101"/>
        <v>16806060.010000002</v>
      </c>
      <c r="P464" s="34">
        <f>K464/H464</f>
        <v>3790.1851582057247</v>
      </c>
      <c r="Q464" s="98" t="s">
        <v>21</v>
      </c>
      <c r="R464" s="99" t="s">
        <v>21</v>
      </c>
    </row>
    <row r="465" spans="1:207" s="15" customFormat="1" ht="25.15" customHeight="1" x14ac:dyDescent="0.25">
      <c r="A465" s="220" t="s">
        <v>1088</v>
      </c>
      <c r="B465" s="259" t="s">
        <v>278</v>
      </c>
      <c r="C465" s="232">
        <v>1958</v>
      </c>
      <c r="D465" s="212" t="s">
        <v>224</v>
      </c>
      <c r="E465" s="232" t="s">
        <v>20</v>
      </c>
      <c r="F465" s="232">
        <v>2</v>
      </c>
      <c r="G465" s="232">
        <v>1</v>
      </c>
      <c r="H465" s="230">
        <f>I465+J465</f>
        <v>519.20000000000005</v>
      </c>
      <c r="I465" s="230">
        <v>0</v>
      </c>
      <c r="J465" s="230">
        <v>519.20000000000005</v>
      </c>
      <c r="K465" s="37">
        <f>SUM(L465:O465)</f>
        <v>300000</v>
      </c>
      <c r="L465" s="44">
        <v>0</v>
      </c>
      <c r="M465" s="44">
        <v>0</v>
      </c>
      <c r="N465" s="44">
        <v>0</v>
      </c>
      <c r="O465" s="47">
        <f>'[1]Прод. прилож'!$C$181</f>
        <v>300000</v>
      </c>
      <c r="P465" s="44">
        <f>K465/H465</f>
        <v>577.81201848998455</v>
      </c>
      <c r="Q465" s="50">
        <v>9673</v>
      </c>
      <c r="R465" s="69" t="s">
        <v>94</v>
      </c>
      <c r="S465" s="57"/>
      <c r="T465" s="16"/>
      <c r="U465" s="16"/>
    </row>
    <row r="466" spans="1:207" s="15" customFormat="1" ht="25.15" customHeight="1" x14ac:dyDescent="0.25">
      <c r="A466" s="221"/>
      <c r="B466" s="260"/>
      <c r="C466" s="233"/>
      <c r="D466" s="213"/>
      <c r="E466" s="233"/>
      <c r="F466" s="233"/>
      <c r="G466" s="233"/>
      <c r="H466" s="231"/>
      <c r="I466" s="231"/>
      <c r="J466" s="231"/>
      <c r="K466" s="37">
        <f>SUM(L466:O466)</f>
        <v>3275485.41</v>
      </c>
      <c r="L466" s="44">
        <v>0</v>
      </c>
      <c r="M466" s="44">
        <v>0</v>
      </c>
      <c r="N466" s="44">
        <v>0</v>
      </c>
      <c r="O466" s="47">
        <f>'[1]Прод. прилож'!$C$713</f>
        <v>3275485.41</v>
      </c>
      <c r="P466" s="44">
        <f>K466/H465</f>
        <v>6308.716120955316</v>
      </c>
      <c r="Q466" s="50">
        <v>9673</v>
      </c>
      <c r="R466" s="69" t="s">
        <v>95</v>
      </c>
      <c r="S466" s="57"/>
      <c r="T466" s="16"/>
      <c r="U466" s="16"/>
    </row>
    <row r="467" spans="1:207" s="15" customFormat="1" ht="25.15" customHeight="1" x14ac:dyDescent="0.25">
      <c r="A467" s="69" t="s">
        <v>1089</v>
      </c>
      <c r="B467" s="15" t="s">
        <v>279</v>
      </c>
      <c r="C467" s="72">
        <v>1982</v>
      </c>
      <c r="D467" s="182" t="s">
        <v>224</v>
      </c>
      <c r="E467" s="72" t="s">
        <v>22</v>
      </c>
      <c r="F467" s="72">
        <v>5</v>
      </c>
      <c r="G467" s="72">
        <v>3</v>
      </c>
      <c r="H467" s="47">
        <f>I467+J467</f>
        <v>3914.8999999999996</v>
      </c>
      <c r="I467" s="47">
        <v>645.97</v>
      </c>
      <c r="J467" s="47">
        <v>3268.93</v>
      </c>
      <c r="K467" s="37">
        <f>SUM(L467:O467)</f>
        <v>13230574.600000001</v>
      </c>
      <c r="L467" s="44">
        <v>0</v>
      </c>
      <c r="M467" s="44">
        <v>0</v>
      </c>
      <c r="N467" s="44">
        <v>0</v>
      </c>
      <c r="O467" s="47">
        <f>'[1]Прод. прилож'!$C$1161</f>
        <v>13230574.600000001</v>
      </c>
      <c r="P467" s="44">
        <f>K467/H467</f>
        <v>3379.5434366139625</v>
      </c>
      <c r="Q467" s="50">
        <v>9673</v>
      </c>
      <c r="R467" s="69" t="s">
        <v>96</v>
      </c>
      <c r="S467" s="57"/>
      <c r="T467" s="16"/>
      <c r="U467" s="16"/>
    </row>
    <row r="468" spans="1:207" s="16" customFormat="1" ht="34.9" customHeight="1" x14ac:dyDescent="0.25">
      <c r="A468" s="214" t="s">
        <v>2269</v>
      </c>
      <c r="B468" s="214"/>
      <c r="C468" s="214"/>
      <c r="D468" s="214"/>
      <c r="E468" s="214"/>
      <c r="F468" s="214"/>
      <c r="G468" s="214"/>
      <c r="H468" s="214"/>
      <c r="I468" s="214"/>
      <c r="J468" s="214"/>
      <c r="K468" s="214"/>
      <c r="L468" s="214"/>
      <c r="M468" s="214"/>
      <c r="N468" s="214"/>
      <c r="O468" s="214"/>
      <c r="P468" s="214"/>
      <c r="Q468" s="214"/>
      <c r="R468" s="214"/>
      <c r="S468" s="57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  <c r="AQ468" s="15"/>
      <c r="AR468" s="15"/>
      <c r="AS468" s="15"/>
      <c r="AT468" s="15"/>
      <c r="AU468" s="15"/>
      <c r="AV468" s="15"/>
      <c r="AW468" s="15"/>
      <c r="AX468" s="15"/>
      <c r="AY468" s="15"/>
      <c r="AZ468" s="15"/>
      <c r="BA468" s="15"/>
      <c r="BB468" s="15"/>
      <c r="BC468" s="15"/>
      <c r="BD468" s="15"/>
      <c r="BE468" s="15"/>
      <c r="BF468" s="15"/>
      <c r="BG468" s="15"/>
      <c r="BH468" s="15"/>
      <c r="BI468" s="15"/>
      <c r="BJ468" s="15"/>
      <c r="BK468" s="15"/>
      <c r="BL468" s="15"/>
      <c r="BM468" s="15"/>
      <c r="BN468" s="15"/>
      <c r="BO468" s="15"/>
      <c r="BP468" s="15"/>
      <c r="BQ468" s="15"/>
      <c r="BR468" s="15"/>
      <c r="BS468" s="15"/>
      <c r="BT468" s="15"/>
      <c r="BU468" s="15"/>
      <c r="BV468" s="15"/>
      <c r="BW468" s="15"/>
      <c r="BX468" s="15"/>
      <c r="BY468" s="15"/>
      <c r="BZ468" s="15"/>
      <c r="CA468" s="15"/>
      <c r="CB468" s="15"/>
      <c r="CC468" s="15"/>
      <c r="CD468" s="15"/>
      <c r="CE468" s="15"/>
      <c r="CF468" s="15"/>
      <c r="CG468" s="15"/>
      <c r="CH468" s="15"/>
      <c r="CI468" s="15"/>
      <c r="CJ468" s="15"/>
      <c r="CK468" s="15"/>
      <c r="CL468" s="15"/>
      <c r="CM468" s="15"/>
      <c r="CN468" s="15"/>
      <c r="CO468" s="15"/>
      <c r="CP468" s="15"/>
      <c r="CQ468" s="15"/>
      <c r="CR468" s="15"/>
      <c r="CS468" s="15"/>
      <c r="CT468" s="15"/>
      <c r="CU468" s="15"/>
      <c r="CV468" s="15"/>
      <c r="CW468" s="15"/>
      <c r="CX468" s="15"/>
      <c r="CY468" s="15"/>
      <c r="CZ468" s="15"/>
      <c r="DA468" s="15"/>
      <c r="DB468" s="15"/>
      <c r="DC468" s="15"/>
      <c r="DD468" s="15"/>
      <c r="DE468" s="15"/>
      <c r="DF468" s="15"/>
      <c r="DG468" s="15"/>
      <c r="DH468" s="15"/>
      <c r="DI468" s="15"/>
      <c r="DJ468" s="15"/>
      <c r="DK468" s="15"/>
      <c r="DL468" s="15"/>
      <c r="DM468" s="15"/>
      <c r="DN468" s="15"/>
      <c r="DO468" s="15"/>
      <c r="DP468" s="15"/>
      <c r="DQ468" s="15"/>
      <c r="DR468" s="15"/>
      <c r="DS468" s="15"/>
      <c r="DT468" s="15"/>
      <c r="DU468" s="15"/>
      <c r="DV468" s="15"/>
      <c r="DW468" s="15"/>
      <c r="DX468" s="15"/>
      <c r="DY468" s="15"/>
      <c r="DZ468" s="15"/>
      <c r="EA468" s="15"/>
      <c r="EB468" s="15"/>
      <c r="EC468" s="15"/>
      <c r="ED468" s="15"/>
      <c r="EE468" s="15"/>
      <c r="EF468" s="15"/>
      <c r="EG468" s="15"/>
      <c r="EH468" s="15"/>
      <c r="EI468" s="15"/>
      <c r="EJ468" s="15"/>
      <c r="EK468" s="15"/>
      <c r="EL468" s="15"/>
      <c r="EM468" s="15"/>
      <c r="EN468" s="15"/>
      <c r="EO468" s="15"/>
      <c r="EP468" s="15"/>
      <c r="EQ468" s="15"/>
      <c r="ER468" s="15"/>
      <c r="ES468" s="15"/>
      <c r="ET468" s="15"/>
      <c r="EU468" s="15"/>
      <c r="EV468" s="15"/>
      <c r="EW468" s="15"/>
      <c r="EX468" s="15"/>
      <c r="EY468" s="15"/>
      <c r="EZ468" s="15"/>
      <c r="FA468" s="15"/>
      <c r="FB468" s="15"/>
      <c r="FC468" s="15"/>
      <c r="FD468" s="15"/>
      <c r="FE468" s="15"/>
      <c r="FF468" s="15"/>
      <c r="FG468" s="15"/>
      <c r="FH468" s="15"/>
      <c r="FI468" s="15"/>
      <c r="FJ468" s="15"/>
      <c r="FK468" s="15"/>
      <c r="FL468" s="15"/>
      <c r="FM468" s="15"/>
      <c r="FN468" s="15"/>
      <c r="FO468" s="15"/>
      <c r="FP468" s="15"/>
      <c r="FQ468" s="15"/>
      <c r="FR468" s="15"/>
      <c r="FS468" s="15"/>
      <c r="FT468" s="15"/>
      <c r="FU468" s="15"/>
      <c r="FV468" s="15"/>
      <c r="FW468" s="15"/>
      <c r="FX468" s="15"/>
      <c r="FY468" s="15"/>
      <c r="FZ468" s="15"/>
      <c r="GA468" s="15"/>
      <c r="GB468" s="15"/>
      <c r="GC468" s="15"/>
      <c r="GD468" s="15"/>
      <c r="GE468" s="15"/>
      <c r="GF468" s="15"/>
      <c r="GG468" s="15"/>
      <c r="GH468" s="15"/>
      <c r="GI468" s="15"/>
      <c r="GJ468" s="15"/>
      <c r="GK468" s="15"/>
      <c r="GL468" s="15"/>
      <c r="GM468" s="15"/>
      <c r="GN468" s="15"/>
      <c r="GO468" s="15"/>
      <c r="GP468" s="15"/>
      <c r="GQ468" s="15"/>
      <c r="GR468" s="15"/>
      <c r="GS468" s="15"/>
      <c r="GT468" s="15"/>
      <c r="GU468" s="15"/>
      <c r="GV468" s="15"/>
      <c r="GW468" s="15"/>
      <c r="GX468" s="15"/>
      <c r="GY468" s="15"/>
    </row>
    <row r="469" spans="1:207" s="182" customFormat="1" ht="34.9" customHeight="1" x14ac:dyDescent="0.25">
      <c r="A469" s="215" t="s">
        <v>45</v>
      </c>
      <c r="B469" s="215"/>
      <c r="C469" s="159" t="s">
        <v>21</v>
      </c>
      <c r="D469" s="159" t="s">
        <v>21</v>
      </c>
      <c r="E469" s="159" t="s">
        <v>21</v>
      </c>
      <c r="F469" s="96" t="s">
        <v>21</v>
      </c>
      <c r="G469" s="96" t="s">
        <v>21</v>
      </c>
      <c r="H469" s="97">
        <f t="shared" ref="H469:O469" si="102">SUM(H470:H475)</f>
        <v>3720.6999999999994</v>
      </c>
      <c r="I469" s="97">
        <f t="shared" si="102"/>
        <v>1343</v>
      </c>
      <c r="J469" s="97">
        <f t="shared" si="102"/>
        <v>1973.3000000000002</v>
      </c>
      <c r="K469" s="97">
        <f t="shared" si="102"/>
        <v>30806999.43</v>
      </c>
      <c r="L469" s="97">
        <f t="shared" si="102"/>
        <v>0</v>
      </c>
      <c r="M469" s="97">
        <f t="shared" si="102"/>
        <v>0</v>
      </c>
      <c r="N469" s="97">
        <f t="shared" si="102"/>
        <v>0</v>
      </c>
      <c r="O469" s="97">
        <f t="shared" si="102"/>
        <v>30806999.43</v>
      </c>
      <c r="P469" s="34">
        <f>K469/H469</f>
        <v>8279.893415217568</v>
      </c>
      <c r="Q469" s="98" t="s">
        <v>21</v>
      </c>
      <c r="R469" s="99" t="s">
        <v>21</v>
      </c>
      <c r="S469" s="103"/>
      <c r="T469" s="104"/>
      <c r="U469" s="104"/>
      <c r="V469" s="54"/>
      <c r="W469" s="54"/>
      <c r="X469" s="54"/>
      <c r="Y469" s="54"/>
      <c r="Z469" s="54"/>
      <c r="AA469" s="54"/>
      <c r="AB469" s="54"/>
      <c r="AC469" s="54"/>
      <c r="AD469" s="54"/>
      <c r="AE469" s="54"/>
      <c r="AF469" s="54"/>
      <c r="AG469" s="54"/>
      <c r="AH469" s="54"/>
      <c r="AI469" s="54"/>
      <c r="AJ469" s="54"/>
      <c r="AK469" s="54"/>
      <c r="AL469" s="54"/>
      <c r="AM469" s="54"/>
      <c r="AN469" s="54"/>
      <c r="AO469" s="54"/>
      <c r="AP469" s="54"/>
      <c r="AQ469" s="54"/>
      <c r="AR469" s="54"/>
      <c r="AS469" s="54"/>
      <c r="AT469" s="54"/>
      <c r="AU469" s="54"/>
      <c r="AV469" s="54"/>
      <c r="AW469" s="54"/>
      <c r="AX469" s="54"/>
      <c r="AY469" s="54"/>
      <c r="AZ469" s="54"/>
      <c r="BA469" s="54"/>
      <c r="BB469" s="54"/>
      <c r="BC469" s="54"/>
      <c r="BD469" s="54"/>
      <c r="BE469" s="54"/>
      <c r="BF469" s="54"/>
      <c r="BG469" s="54"/>
      <c r="BH469" s="54"/>
      <c r="BI469" s="54"/>
      <c r="BJ469" s="54"/>
      <c r="BK469" s="54"/>
      <c r="BL469" s="54"/>
      <c r="BM469" s="54"/>
      <c r="BN469" s="54"/>
      <c r="BO469" s="54"/>
      <c r="BP469" s="54"/>
      <c r="BQ469" s="54"/>
      <c r="BR469" s="54"/>
      <c r="BS469" s="54"/>
      <c r="BT469" s="54"/>
      <c r="BU469" s="54"/>
      <c r="BV469" s="54"/>
      <c r="BW469" s="54"/>
      <c r="BX469" s="54"/>
      <c r="BY469" s="54"/>
      <c r="BZ469" s="54"/>
      <c r="CA469" s="54"/>
      <c r="CB469" s="54"/>
      <c r="CC469" s="54"/>
      <c r="CD469" s="54"/>
      <c r="CE469" s="54"/>
      <c r="CF469" s="54"/>
      <c r="CG469" s="54"/>
      <c r="CH469" s="54"/>
      <c r="CI469" s="54"/>
      <c r="CJ469" s="54"/>
      <c r="CK469" s="54"/>
      <c r="CL469" s="54"/>
      <c r="CM469" s="54"/>
      <c r="CN469" s="54"/>
      <c r="CO469" s="54"/>
      <c r="CP469" s="54"/>
      <c r="CQ469" s="54"/>
      <c r="CR469" s="54"/>
      <c r="CS469" s="54"/>
      <c r="CT469" s="54"/>
      <c r="CU469" s="54"/>
      <c r="CV469" s="54"/>
      <c r="CW469" s="54"/>
      <c r="CX469" s="54"/>
      <c r="CY469" s="54"/>
      <c r="CZ469" s="54"/>
      <c r="DA469" s="54"/>
      <c r="DB469" s="54"/>
      <c r="DC469" s="54"/>
      <c r="DD469" s="54"/>
      <c r="DE469" s="54"/>
      <c r="DF469" s="54"/>
      <c r="DG469" s="54"/>
      <c r="DH469" s="54"/>
      <c r="DI469" s="54"/>
      <c r="DJ469" s="54"/>
      <c r="DK469" s="54"/>
      <c r="DL469" s="54"/>
      <c r="DM469" s="54"/>
      <c r="DN469" s="54"/>
      <c r="DO469" s="54"/>
      <c r="DP469" s="54"/>
      <c r="DQ469" s="54"/>
      <c r="DR469" s="54"/>
      <c r="DS469" s="54"/>
      <c r="DT469" s="54"/>
      <c r="DU469" s="54"/>
      <c r="DV469" s="54"/>
      <c r="DW469" s="54"/>
      <c r="DX469" s="54"/>
      <c r="DY469" s="54"/>
      <c r="DZ469" s="54"/>
      <c r="EA469" s="54"/>
      <c r="EB469" s="54"/>
      <c r="EC469" s="54"/>
      <c r="ED469" s="54"/>
      <c r="EE469" s="54"/>
      <c r="EF469" s="54"/>
      <c r="EG469" s="54"/>
      <c r="EH469" s="54"/>
      <c r="EI469" s="54"/>
      <c r="EJ469" s="54"/>
      <c r="EK469" s="54"/>
      <c r="EL469" s="54"/>
      <c r="EM469" s="54"/>
      <c r="EN469" s="54"/>
      <c r="EO469" s="54"/>
      <c r="EP469" s="54"/>
      <c r="EQ469" s="54"/>
      <c r="ER469" s="54"/>
      <c r="ES469" s="54"/>
      <c r="ET469" s="54"/>
      <c r="EU469" s="54"/>
      <c r="EV469" s="54"/>
      <c r="EW469" s="54"/>
      <c r="EX469" s="54"/>
      <c r="EY469" s="54"/>
      <c r="EZ469" s="54"/>
      <c r="FA469" s="54"/>
      <c r="FB469" s="54"/>
      <c r="FC469" s="54"/>
      <c r="FD469" s="54"/>
      <c r="FE469" s="54"/>
      <c r="FF469" s="54"/>
      <c r="FG469" s="54"/>
      <c r="FH469" s="54"/>
      <c r="FI469" s="54"/>
      <c r="FJ469" s="54"/>
      <c r="FK469" s="54"/>
      <c r="FL469" s="54"/>
      <c r="FM469" s="54"/>
      <c r="FN469" s="54"/>
      <c r="FO469" s="54"/>
      <c r="FP469" s="54"/>
      <c r="FQ469" s="54"/>
      <c r="FR469" s="54"/>
      <c r="FS469" s="54"/>
      <c r="FT469" s="54"/>
      <c r="FU469" s="54"/>
      <c r="FV469" s="54"/>
      <c r="FW469" s="54"/>
      <c r="FX469" s="54"/>
      <c r="FY469" s="54"/>
      <c r="FZ469" s="54"/>
      <c r="GA469" s="54"/>
      <c r="GB469" s="54"/>
      <c r="GC469" s="54"/>
      <c r="GD469" s="54"/>
      <c r="GE469" s="54"/>
      <c r="GF469" s="54"/>
      <c r="GG469" s="54"/>
      <c r="GH469" s="54"/>
      <c r="GI469" s="54"/>
      <c r="GJ469" s="54"/>
      <c r="GK469" s="54"/>
      <c r="GL469" s="54"/>
      <c r="GM469" s="54"/>
      <c r="GN469" s="54"/>
      <c r="GO469" s="54"/>
      <c r="GP469" s="54"/>
      <c r="GQ469" s="54"/>
      <c r="GR469" s="54"/>
      <c r="GS469" s="54"/>
      <c r="GT469" s="54"/>
      <c r="GU469" s="54"/>
      <c r="GV469" s="54"/>
      <c r="GW469" s="54"/>
      <c r="GX469" s="54"/>
      <c r="GY469" s="54"/>
    </row>
    <row r="470" spans="1:207" s="15" customFormat="1" ht="25.15" customHeight="1" x14ac:dyDescent="0.25">
      <c r="A470" s="69" t="s">
        <v>1090</v>
      </c>
      <c r="B470" s="15" t="s">
        <v>294</v>
      </c>
      <c r="C470" s="72">
        <v>1967</v>
      </c>
      <c r="D470" s="182" t="s">
        <v>224</v>
      </c>
      <c r="E470" s="72" t="s">
        <v>20</v>
      </c>
      <c r="F470" s="72">
        <v>2</v>
      </c>
      <c r="G470" s="72">
        <v>2</v>
      </c>
      <c r="H470" s="47">
        <v>919.6</v>
      </c>
      <c r="I470" s="47">
        <v>254.9</v>
      </c>
      <c r="J470" s="47">
        <v>457.1</v>
      </c>
      <c r="K470" s="37">
        <f t="shared" ref="K470:K475" si="103">SUM(L470:O470)</f>
        <v>6013612.6600000001</v>
      </c>
      <c r="L470" s="44">
        <v>0</v>
      </c>
      <c r="M470" s="44">
        <v>0</v>
      </c>
      <c r="N470" s="44">
        <v>0</v>
      </c>
      <c r="O470" s="47">
        <f>'[1]Прод. прилож'!$C$183</f>
        <v>6013612.6600000001</v>
      </c>
      <c r="P470" s="44">
        <f t="shared" ref="P470:P475" si="104">K470/H470</f>
        <v>6539.3787081339715</v>
      </c>
      <c r="Q470" s="50">
        <v>9673</v>
      </c>
      <c r="R470" s="69" t="s">
        <v>94</v>
      </c>
      <c r="S470" s="65"/>
      <c r="T470" s="16"/>
      <c r="U470" s="16"/>
    </row>
    <row r="471" spans="1:207" s="15" customFormat="1" ht="25.15" customHeight="1" x14ac:dyDescent="0.25">
      <c r="A471" s="69" t="s">
        <v>1091</v>
      </c>
      <c r="B471" s="15" t="s">
        <v>295</v>
      </c>
      <c r="C471" s="72">
        <v>1966</v>
      </c>
      <c r="D471" s="182" t="s">
        <v>224</v>
      </c>
      <c r="E471" s="72" t="s">
        <v>20</v>
      </c>
      <c r="F471" s="72">
        <v>3</v>
      </c>
      <c r="G471" s="72">
        <v>2</v>
      </c>
      <c r="H471" s="47">
        <v>1176</v>
      </c>
      <c r="I471" s="47">
        <v>517.70000000000005</v>
      </c>
      <c r="J471" s="47">
        <v>461.5</v>
      </c>
      <c r="K471" s="37">
        <f t="shared" si="103"/>
        <v>7792475.1699999999</v>
      </c>
      <c r="L471" s="44">
        <v>0</v>
      </c>
      <c r="M471" s="44">
        <v>0</v>
      </c>
      <c r="N471" s="44">
        <v>0</v>
      </c>
      <c r="O471" s="47">
        <f>'[1]Прод. прилож'!$C$184</f>
        <v>7792475.1699999999</v>
      </c>
      <c r="P471" s="44">
        <f t="shared" si="104"/>
        <v>6626.2543962585032</v>
      </c>
      <c r="Q471" s="50">
        <v>9673</v>
      </c>
      <c r="R471" s="69" t="s">
        <v>94</v>
      </c>
      <c r="S471" s="65"/>
      <c r="T471" s="16"/>
      <c r="U471" s="16"/>
    </row>
    <row r="472" spans="1:207" s="15" customFormat="1" ht="25.15" customHeight="1" x14ac:dyDescent="0.25">
      <c r="A472" s="69" t="s">
        <v>1092</v>
      </c>
      <c r="B472" s="15" t="s">
        <v>296</v>
      </c>
      <c r="C472" s="72">
        <v>1964</v>
      </c>
      <c r="D472" s="182" t="s">
        <v>224</v>
      </c>
      <c r="E472" s="72" t="s">
        <v>20</v>
      </c>
      <c r="F472" s="72">
        <v>2</v>
      </c>
      <c r="G472" s="72">
        <v>2</v>
      </c>
      <c r="H472" s="47">
        <f t="shared" ref="H472:H475" si="105">I472+J472</f>
        <v>394.79999999999995</v>
      </c>
      <c r="I472" s="47">
        <v>136.9</v>
      </c>
      <c r="J472" s="47">
        <v>257.89999999999998</v>
      </c>
      <c r="K472" s="37">
        <f t="shared" si="103"/>
        <v>2905054</v>
      </c>
      <c r="L472" s="44">
        <v>0</v>
      </c>
      <c r="M472" s="44">
        <v>0</v>
      </c>
      <c r="N472" s="44">
        <v>0</v>
      </c>
      <c r="O472" s="47">
        <f>'[1]Прод. прилож'!$C$715</f>
        <v>2905054</v>
      </c>
      <c r="P472" s="44">
        <f t="shared" si="104"/>
        <v>7358.2928064842963</v>
      </c>
      <c r="Q472" s="50">
        <v>9673</v>
      </c>
      <c r="R472" s="69" t="s">
        <v>95</v>
      </c>
      <c r="S472" s="65"/>
      <c r="T472" s="16"/>
      <c r="U472" s="16"/>
    </row>
    <row r="473" spans="1:207" s="15" customFormat="1" ht="25.15" customHeight="1" x14ac:dyDescent="0.25">
      <c r="A473" s="69" t="s">
        <v>1093</v>
      </c>
      <c r="B473" s="15" t="s">
        <v>297</v>
      </c>
      <c r="C473" s="72">
        <v>1962</v>
      </c>
      <c r="D473" s="182" t="s">
        <v>224</v>
      </c>
      <c r="E473" s="72" t="s">
        <v>20</v>
      </c>
      <c r="F473" s="72">
        <v>2</v>
      </c>
      <c r="G473" s="72">
        <v>2</v>
      </c>
      <c r="H473" s="47">
        <f t="shared" si="105"/>
        <v>398.7</v>
      </c>
      <c r="I473" s="47">
        <v>140.5</v>
      </c>
      <c r="J473" s="47">
        <v>258.2</v>
      </c>
      <c r="K473" s="37">
        <f t="shared" si="103"/>
        <v>5110219</v>
      </c>
      <c r="L473" s="44">
        <v>0</v>
      </c>
      <c r="M473" s="44">
        <v>0</v>
      </c>
      <c r="N473" s="44">
        <v>0</v>
      </c>
      <c r="O473" s="47">
        <f>'[1]Прод. прилож'!$C$716</f>
        <v>5110219</v>
      </c>
      <c r="P473" s="44">
        <f t="shared" si="104"/>
        <v>12817.20341108603</v>
      </c>
      <c r="Q473" s="50">
        <v>9673</v>
      </c>
      <c r="R473" s="69" t="s">
        <v>95</v>
      </c>
      <c r="S473" s="65"/>
      <c r="T473" s="16"/>
      <c r="U473" s="16"/>
    </row>
    <row r="474" spans="1:207" s="15" customFormat="1" ht="25.15" customHeight="1" x14ac:dyDescent="0.25">
      <c r="A474" s="69" t="s">
        <v>1094</v>
      </c>
      <c r="B474" s="15" t="s">
        <v>298</v>
      </c>
      <c r="C474" s="72">
        <v>1964</v>
      </c>
      <c r="D474" s="72">
        <v>2009</v>
      </c>
      <c r="E474" s="72" t="s">
        <v>20</v>
      </c>
      <c r="F474" s="72">
        <v>2</v>
      </c>
      <c r="G474" s="72">
        <v>2</v>
      </c>
      <c r="H474" s="47">
        <f t="shared" si="105"/>
        <v>450.20000000000005</v>
      </c>
      <c r="I474" s="47">
        <v>178.6</v>
      </c>
      <c r="J474" s="47">
        <v>271.60000000000002</v>
      </c>
      <c r="K474" s="37">
        <f t="shared" si="103"/>
        <v>7375667.7999999998</v>
      </c>
      <c r="L474" s="44">
        <v>0</v>
      </c>
      <c r="M474" s="44">
        <v>0</v>
      </c>
      <c r="N474" s="44">
        <v>0</v>
      </c>
      <c r="O474" s="47">
        <f>'[1]Прод. прилож'!$C$1163</f>
        <v>7375667.7999999998</v>
      </c>
      <c r="P474" s="44">
        <f t="shared" si="104"/>
        <v>16383.091514882273</v>
      </c>
      <c r="Q474" s="50">
        <v>9673</v>
      </c>
      <c r="R474" s="69" t="s">
        <v>96</v>
      </c>
      <c r="S474" s="65"/>
      <c r="T474" s="16"/>
      <c r="U474" s="16"/>
    </row>
    <row r="475" spans="1:207" s="15" customFormat="1" ht="25.15" customHeight="1" x14ac:dyDescent="0.25">
      <c r="A475" s="69" t="s">
        <v>1095</v>
      </c>
      <c r="B475" s="15" t="s">
        <v>299</v>
      </c>
      <c r="C475" s="72">
        <v>1965</v>
      </c>
      <c r="D475" s="182" t="s">
        <v>224</v>
      </c>
      <c r="E475" s="72" t="s">
        <v>20</v>
      </c>
      <c r="F475" s="72">
        <v>2</v>
      </c>
      <c r="G475" s="72">
        <v>2</v>
      </c>
      <c r="H475" s="47">
        <f t="shared" si="105"/>
        <v>381.4</v>
      </c>
      <c r="I475" s="47">
        <v>114.4</v>
      </c>
      <c r="J475" s="47">
        <v>267</v>
      </c>
      <c r="K475" s="37">
        <f t="shared" si="103"/>
        <v>1609970.7999999998</v>
      </c>
      <c r="L475" s="44">
        <v>0</v>
      </c>
      <c r="M475" s="44">
        <v>0</v>
      </c>
      <c r="N475" s="44">
        <v>0</v>
      </c>
      <c r="O475" s="47">
        <f>'[1]Прод. прилож'!$C$1164</f>
        <v>1609970.7999999998</v>
      </c>
      <c r="P475" s="44">
        <f t="shared" si="104"/>
        <v>4221.2134242265338</v>
      </c>
      <c r="Q475" s="50">
        <v>9673</v>
      </c>
      <c r="R475" s="69" t="s">
        <v>96</v>
      </c>
      <c r="S475" s="65"/>
      <c r="T475" s="16"/>
      <c r="U475" s="16"/>
    </row>
    <row r="476" spans="1:207" s="16" customFormat="1" ht="34.9" customHeight="1" x14ac:dyDescent="0.25">
      <c r="A476" s="214" t="s">
        <v>2622</v>
      </c>
      <c r="B476" s="214"/>
      <c r="C476" s="214"/>
      <c r="D476" s="214"/>
      <c r="E476" s="214"/>
      <c r="F476" s="214"/>
      <c r="G476" s="214"/>
      <c r="H476" s="214"/>
      <c r="I476" s="214"/>
      <c r="J476" s="214"/>
      <c r="K476" s="214"/>
      <c r="L476" s="214"/>
      <c r="M476" s="214"/>
      <c r="N476" s="214"/>
      <c r="O476" s="214"/>
      <c r="P476" s="214"/>
      <c r="Q476" s="214"/>
      <c r="R476" s="214"/>
      <c r="S476" s="65"/>
    </row>
    <row r="477" spans="1:207" ht="34.9" customHeight="1" x14ac:dyDescent="0.25">
      <c r="A477" s="215" t="s">
        <v>802</v>
      </c>
      <c r="B477" s="215"/>
      <c r="C477" s="203" t="s">
        <v>21</v>
      </c>
      <c r="D477" s="203" t="s">
        <v>21</v>
      </c>
      <c r="E477" s="203" t="s">
        <v>21</v>
      </c>
      <c r="F477" s="96" t="s">
        <v>21</v>
      </c>
      <c r="G477" s="96" t="s">
        <v>21</v>
      </c>
      <c r="H477" s="97">
        <f>SUM(H478:H484)</f>
        <v>3037</v>
      </c>
      <c r="I477" s="97">
        <f t="shared" ref="I477:O477" si="106">SUM(I478:I484)</f>
        <v>1057.4000000000001</v>
      </c>
      <c r="J477" s="97">
        <f t="shared" si="106"/>
        <v>1832.6999999999998</v>
      </c>
      <c r="K477" s="97">
        <f t="shared" si="106"/>
        <v>51023245.200000003</v>
      </c>
      <c r="L477" s="97">
        <f t="shared" si="106"/>
        <v>0</v>
      </c>
      <c r="M477" s="97">
        <f t="shared" si="106"/>
        <v>0</v>
      </c>
      <c r="N477" s="97">
        <f t="shared" si="106"/>
        <v>0</v>
      </c>
      <c r="O477" s="97">
        <f t="shared" si="106"/>
        <v>51023245.200000003</v>
      </c>
      <c r="P477" s="34">
        <f>K477/H477</f>
        <v>16800.541718801451</v>
      </c>
      <c r="Q477" s="98" t="s">
        <v>21</v>
      </c>
      <c r="R477" s="99" t="s">
        <v>21</v>
      </c>
    </row>
    <row r="478" spans="1:207" ht="25.15" customHeight="1" x14ac:dyDescent="0.25">
      <c r="A478" s="69" t="s">
        <v>1096</v>
      </c>
      <c r="B478" s="15" t="s">
        <v>268</v>
      </c>
      <c r="C478" s="72">
        <v>1965</v>
      </c>
      <c r="D478" s="182" t="s">
        <v>224</v>
      </c>
      <c r="E478" s="72" t="s">
        <v>20</v>
      </c>
      <c r="F478" s="72">
        <v>2</v>
      </c>
      <c r="G478" s="72">
        <v>2</v>
      </c>
      <c r="H478" s="47">
        <f t="shared" ref="H478:H484" si="107">I478+J478</f>
        <v>375.6</v>
      </c>
      <c r="I478" s="47">
        <v>117.8</v>
      </c>
      <c r="J478" s="47">
        <v>257.8</v>
      </c>
      <c r="K478" s="37">
        <f t="shared" ref="K478:K484" si="108">SUM(L478:O478)</f>
        <v>16667360</v>
      </c>
      <c r="L478" s="44">
        <v>0</v>
      </c>
      <c r="M478" s="44">
        <v>0</v>
      </c>
      <c r="N478" s="44">
        <v>0</v>
      </c>
      <c r="O478" s="47">
        <f>'[1]Прод. прилож'!$C$1166</f>
        <v>16667360</v>
      </c>
      <c r="P478" s="44">
        <f t="shared" ref="P478:P484" si="109">K478/H478</f>
        <v>44375.292864749732</v>
      </c>
      <c r="Q478" s="50">
        <v>9673</v>
      </c>
      <c r="R478" s="69" t="s">
        <v>96</v>
      </c>
    </row>
    <row r="479" spans="1:207" s="15" customFormat="1" ht="25.15" customHeight="1" x14ac:dyDescent="0.25">
      <c r="A479" s="69" t="s">
        <v>1097</v>
      </c>
      <c r="B479" s="15" t="s">
        <v>269</v>
      </c>
      <c r="C479" s="72">
        <v>1963</v>
      </c>
      <c r="D479" s="182" t="s">
        <v>224</v>
      </c>
      <c r="E479" s="72" t="s">
        <v>20</v>
      </c>
      <c r="F479" s="72">
        <v>2</v>
      </c>
      <c r="G479" s="72">
        <v>2</v>
      </c>
      <c r="H479" s="47">
        <f t="shared" si="107"/>
        <v>436.4</v>
      </c>
      <c r="I479" s="47">
        <v>174</v>
      </c>
      <c r="J479" s="47">
        <v>262.39999999999998</v>
      </c>
      <c r="K479" s="37">
        <f t="shared" si="108"/>
        <v>7717168</v>
      </c>
      <c r="L479" s="44">
        <v>0</v>
      </c>
      <c r="M479" s="44">
        <v>0</v>
      </c>
      <c r="N479" s="44">
        <v>0</v>
      </c>
      <c r="O479" s="47">
        <f>'[1]Прод. прилож'!$C$1167</f>
        <v>7717168</v>
      </c>
      <c r="P479" s="44">
        <f t="shared" si="109"/>
        <v>17683.703024747938</v>
      </c>
      <c r="Q479" s="50">
        <v>9673</v>
      </c>
      <c r="R479" s="69" t="s">
        <v>96</v>
      </c>
      <c r="S479" s="65"/>
      <c r="T479" s="17"/>
      <c r="U479" s="16"/>
    </row>
    <row r="480" spans="1:207" ht="25.15" customHeight="1" x14ac:dyDescent="0.25">
      <c r="A480" s="69" t="s">
        <v>1098</v>
      </c>
      <c r="B480" s="15" t="s">
        <v>270</v>
      </c>
      <c r="C480" s="72">
        <v>1962</v>
      </c>
      <c r="D480" s="182" t="s">
        <v>224</v>
      </c>
      <c r="E480" s="72" t="s">
        <v>20</v>
      </c>
      <c r="F480" s="72">
        <v>2</v>
      </c>
      <c r="G480" s="72">
        <v>2</v>
      </c>
      <c r="H480" s="47">
        <f t="shared" si="107"/>
        <v>514</v>
      </c>
      <c r="I480" s="47">
        <v>257</v>
      </c>
      <c r="J480" s="47">
        <v>257</v>
      </c>
      <c r="K480" s="37">
        <f t="shared" si="108"/>
        <v>7223455.5999999996</v>
      </c>
      <c r="L480" s="44">
        <v>0</v>
      </c>
      <c r="M480" s="44">
        <v>0</v>
      </c>
      <c r="N480" s="44">
        <v>0</v>
      </c>
      <c r="O480" s="47">
        <f>'[1]Прод. прилож'!$C$718</f>
        <v>7223455.5999999996</v>
      </c>
      <c r="P480" s="44">
        <f t="shared" si="109"/>
        <v>14053.415564202334</v>
      </c>
      <c r="Q480" s="50">
        <v>9673</v>
      </c>
      <c r="R480" s="69" t="s">
        <v>95</v>
      </c>
      <c r="S480" s="18"/>
      <c r="T480" s="18"/>
    </row>
    <row r="481" spans="1:207" ht="25.15" customHeight="1" x14ac:dyDescent="0.25">
      <c r="A481" s="69" t="s">
        <v>1099</v>
      </c>
      <c r="B481" s="15" t="s">
        <v>271</v>
      </c>
      <c r="C481" s="72">
        <v>1962</v>
      </c>
      <c r="D481" s="182" t="s">
        <v>224</v>
      </c>
      <c r="E481" s="72" t="s">
        <v>20</v>
      </c>
      <c r="F481" s="72">
        <v>2</v>
      </c>
      <c r="G481" s="72">
        <v>2</v>
      </c>
      <c r="H481" s="47">
        <f t="shared" si="107"/>
        <v>281.60000000000002</v>
      </c>
      <c r="I481" s="47">
        <v>90.6</v>
      </c>
      <c r="J481" s="47">
        <v>191</v>
      </c>
      <c r="K481" s="37">
        <f t="shared" si="108"/>
        <v>5202592</v>
      </c>
      <c r="L481" s="44">
        <v>0</v>
      </c>
      <c r="M481" s="44">
        <v>0</v>
      </c>
      <c r="N481" s="44">
        <v>0</v>
      </c>
      <c r="O481" s="47">
        <f>'[1]Прод. прилож'!$C$719</f>
        <v>5202592</v>
      </c>
      <c r="P481" s="44">
        <f t="shared" si="109"/>
        <v>18475.113636363636</v>
      </c>
      <c r="Q481" s="50">
        <v>9673</v>
      </c>
      <c r="R481" s="69" t="s">
        <v>95</v>
      </c>
      <c r="S481" s="18"/>
      <c r="T481" s="18"/>
    </row>
    <row r="482" spans="1:207" ht="25.15" customHeight="1" x14ac:dyDescent="0.25">
      <c r="A482" s="69" t="s">
        <v>1100</v>
      </c>
      <c r="B482" s="15" t="s">
        <v>272</v>
      </c>
      <c r="C482" s="72">
        <v>1961</v>
      </c>
      <c r="D482" s="182" t="s">
        <v>224</v>
      </c>
      <c r="E482" s="72" t="s">
        <v>20</v>
      </c>
      <c r="F482" s="72">
        <v>2</v>
      </c>
      <c r="G482" s="72">
        <v>2</v>
      </c>
      <c r="H482" s="47">
        <f t="shared" si="107"/>
        <v>281.60000000000002</v>
      </c>
      <c r="I482" s="47">
        <v>91.5</v>
      </c>
      <c r="J482" s="47">
        <v>190.1</v>
      </c>
      <c r="K482" s="37">
        <f t="shared" si="108"/>
        <v>5202592</v>
      </c>
      <c r="L482" s="44">
        <v>0</v>
      </c>
      <c r="M482" s="44">
        <v>0</v>
      </c>
      <c r="N482" s="44">
        <v>0</v>
      </c>
      <c r="O482" s="47">
        <f>'[1]Прод. прилож'!$C$720</f>
        <v>5202592</v>
      </c>
      <c r="P482" s="44">
        <f t="shared" si="109"/>
        <v>18475.113636363636</v>
      </c>
      <c r="Q482" s="50">
        <v>9673</v>
      </c>
      <c r="R482" s="69" t="s">
        <v>95</v>
      </c>
      <c r="S482" s="18"/>
      <c r="T482" s="18"/>
    </row>
    <row r="483" spans="1:207" s="15" customFormat="1" ht="25.15" customHeight="1" x14ac:dyDescent="0.25">
      <c r="A483" s="69" t="s">
        <v>1101</v>
      </c>
      <c r="B483" s="15" t="s">
        <v>293</v>
      </c>
      <c r="C483" s="72">
        <v>1960</v>
      </c>
      <c r="D483" s="72">
        <v>2019</v>
      </c>
      <c r="E483" s="72" t="s">
        <v>20</v>
      </c>
      <c r="F483" s="72">
        <v>2</v>
      </c>
      <c r="G483" s="72">
        <v>2</v>
      </c>
      <c r="H483" s="47">
        <v>783.9</v>
      </c>
      <c r="I483" s="47">
        <v>220.6</v>
      </c>
      <c r="J483" s="47">
        <v>416.4</v>
      </c>
      <c r="K483" s="37">
        <f t="shared" si="108"/>
        <v>6636974</v>
      </c>
      <c r="L483" s="44">
        <v>0</v>
      </c>
      <c r="M483" s="44">
        <v>0</v>
      </c>
      <c r="N483" s="44">
        <v>0</v>
      </c>
      <c r="O483" s="47">
        <f>'[1]Прод. прилож'!$C$186</f>
        <v>6636974</v>
      </c>
      <c r="P483" s="44">
        <f t="shared" si="109"/>
        <v>8466.6079857124641</v>
      </c>
      <c r="Q483" s="50">
        <v>9673</v>
      </c>
      <c r="R483" s="69" t="s">
        <v>94</v>
      </c>
      <c r="S483" s="65"/>
      <c r="T483" s="16"/>
      <c r="U483" s="16"/>
    </row>
    <row r="484" spans="1:207" ht="25.15" customHeight="1" x14ac:dyDescent="0.25">
      <c r="A484" s="69" t="s">
        <v>1102</v>
      </c>
      <c r="B484" s="15" t="s">
        <v>262</v>
      </c>
      <c r="C484" s="72">
        <v>1962</v>
      </c>
      <c r="D484" s="72">
        <v>2017</v>
      </c>
      <c r="E484" s="72" t="s">
        <v>263</v>
      </c>
      <c r="F484" s="72">
        <v>1</v>
      </c>
      <c r="G484" s="72">
        <v>1</v>
      </c>
      <c r="H484" s="47">
        <f t="shared" si="107"/>
        <v>363.9</v>
      </c>
      <c r="I484" s="47">
        <v>105.9</v>
      </c>
      <c r="J484" s="47">
        <v>258</v>
      </c>
      <c r="K484" s="37">
        <f t="shared" si="108"/>
        <v>2373103.6</v>
      </c>
      <c r="L484" s="44">
        <v>0</v>
      </c>
      <c r="M484" s="44">
        <v>0</v>
      </c>
      <c r="N484" s="44">
        <v>0</v>
      </c>
      <c r="O484" s="47">
        <f>'[1]Прод. прилож'!$C$187</f>
        <v>2373103.6</v>
      </c>
      <c r="P484" s="44">
        <f t="shared" si="109"/>
        <v>6521.3069524594675</v>
      </c>
      <c r="Q484" s="50">
        <v>9673</v>
      </c>
      <c r="R484" s="69" t="s">
        <v>94</v>
      </c>
    </row>
    <row r="485" spans="1:207" s="182" customFormat="1" ht="34.9" customHeight="1" x14ac:dyDescent="0.25">
      <c r="A485" s="214" t="s">
        <v>2270</v>
      </c>
      <c r="B485" s="214"/>
      <c r="C485" s="214"/>
      <c r="D485" s="214"/>
      <c r="E485" s="214"/>
      <c r="F485" s="214"/>
      <c r="G485" s="214"/>
      <c r="H485" s="214"/>
      <c r="I485" s="214"/>
      <c r="J485" s="214"/>
      <c r="K485" s="214"/>
      <c r="L485" s="214"/>
      <c r="M485" s="214"/>
      <c r="N485" s="214"/>
      <c r="O485" s="214"/>
      <c r="P485" s="214"/>
      <c r="Q485" s="214"/>
      <c r="R485" s="214"/>
      <c r="S485" s="57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  <c r="AZ485" s="16"/>
      <c r="BA485" s="16"/>
      <c r="BB485" s="16"/>
      <c r="BC485" s="16"/>
      <c r="BD485" s="16"/>
      <c r="BE485" s="16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6"/>
      <c r="BR485" s="16"/>
      <c r="BS485" s="16"/>
      <c r="BT485" s="16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6"/>
      <c r="CK485" s="16"/>
      <c r="CL485" s="16"/>
      <c r="CM485" s="16"/>
      <c r="CN485" s="16"/>
      <c r="CO485" s="16"/>
      <c r="CP485" s="16"/>
      <c r="CQ485" s="16"/>
      <c r="CR485" s="16"/>
      <c r="CS485" s="16"/>
      <c r="CT485" s="16"/>
      <c r="CU485" s="16"/>
      <c r="CV485" s="16"/>
      <c r="CW485" s="16"/>
      <c r="CX485" s="16"/>
      <c r="CY485" s="16"/>
      <c r="CZ485" s="16"/>
      <c r="DA485" s="16"/>
      <c r="DB485" s="16"/>
      <c r="DC485" s="16"/>
      <c r="DD485" s="16"/>
      <c r="DE485" s="16"/>
      <c r="DF485" s="16"/>
      <c r="DG485" s="16"/>
      <c r="DH485" s="16"/>
      <c r="DI485" s="16"/>
      <c r="DJ485" s="16"/>
      <c r="DK485" s="16"/>
      <c r="DL485" s="16"/>
      <c r="DM485" s="16"/>
      <c r="DN485" s="16"/>
      <c r="DO485" s="16"/>
      <c r="DP485" s="16"/>
      <c r="DQ485" s="16"/>
      <c r="DR485" s="16"/>
      <c r="DS485" s="16"/>
      <c r="DT485" s="16"/>
      <c r="DU485" s="16"/>
      <c r="DV485" s="16"/>
      <c r="DW485" s="16"/>
      <c r="DX485" s="16"/>
      <c r="DY485" s="16"/>
      <c r="DZ485" s="16"/>
      <c r="EA485" s="16"/>
      <c r="EB485" s="16"/>
      <c r="EC485" s="16"/>
      <c r="ED485" s="16"/>
      <c r="EE485" s="16"/>
      <c r="EF485" s="16"/>
      <c r="EG485" s="16"/>
      <c r="EH485" s="16"/>
      <c r="EI485" s="16"/>
      <c r="EJ485" s="16"/>
      <c r="EK485" s="16"/>
      <c r="EL485" s="16"/>
      <c r="EM485" s="16"/>
      <c r="EN485" s="16"/>
      <c r="EO485" s="16"/>
      <c r="EP485" s="16"/>
      <c r="EQ485" s="16"/>
      <c r="ER485" s="16"/>
      <c r="ES485" s="16"/>
      <c r="ET485" s="16"/>
      <c r="EU485" s="16"/>
      <c r="EV485" s="16"/>
      <c r="EW485" s="16"/>
      <c r="EX485" s="16"/>
      <c r="EY485" s="16"/>
      <c r="EZ485" s="16"/>
      <c r="FA485" s="16"/>
      <c r="FB485" s="16"/>
      <c r="FC485" s="16"/>
      <c r="FD485" s="16"/>
      <c r="FE485" s="16"/>
      <c r="FF485" s="16"/>
      <c r="FG485" s="16"/>
      <c r="FH485" s="16"/>
      <c r="FI485" s="16"/>
      <c r="FJ485" s="16"/>
      <c r="FK485" s="16"/>
      <c r="FL485" s="16"/>
      <c r="FM485" s="16"/>
      <c r="FN485" s="16"/>
      <c r="FO485" s="16"/>
      <c r="FP485" s="16"/>
      <c r="FQ485" s="16"/>
      <c r="FR485" s="16"/>
      <c r="FS485" s="16"/>
      <c r="FT485" s="16"/>
      <c r="FU485" s="16"/>
      <c r="FV485" s="16"/>
      <c r="FW485" s="16"/>
      <c r="FX485" s="16"/>
      <c r="FY485" s="16"/>
      <c r="FZ485" s="16"/>
      <c r="GA485" s="16"/>
      <c r="GB485" s="16"/>
      <c r="GC485" s="16"/>
      <c r="GD485" s="16"/>
      <c r="GE485" s="16"/>
      <c r="GF485" s="16"/>
      <c r="GG485" s="16"/>
      <c r="GH485" s="16"/>
      <c r="GI485" s="16"/>
      <c r="GJ485" s="16"/>
      <c r="GK485" s="16"/>
      <c r="GL485" s="16"/>
      <c r="GM485" s="16"/>
      <c r="GN485" s="16"/>
      <c r="GO485" s="16"/>
      <c r="GP485" s="16"/>
      <c r="GQ485" s="16"/>
      <c r="GR485" s="16"/>
      <c r="GS485" s="16"/>
      <c r="GT485" s="16"/>
      <c r="GU485" s="16"/>
      <c r="GV485" s="16"/>
      <c r="GW485" s="16"/>
      <c r="GX485" s="16"/>
      <c r="GY485" s="16"/>
    </row>
    <row r="486" spans="1:207" s="182" customFormat="1" ht="34.9" customHeight="1" x14ac:dyDescent="0.25">
      <c r="A486" s="215" t="s">
        <v>47</v>
      </c>
      <c r="B486" s="215"/>
      <c r="C486" s="159" t="s">
        <v>21</v>
      </c>
      <c r="D486" s="159" t="s">
        <v>21</v>
      </c>
      <c r="E486" s="159" t="s">
        <v>21</v>
      </c>
      <c r="F486" s="96" t="s">
        <v>21</v>
      </c>
      <c r="G486" s="96" t="s">
        <v>21</v>
      </c>
      <c r="H486" s="97">
        <f t="shared" ref="H486:O486" si="110">SUM(H487:H554)</f>
        <v>179078.90000000005</v>
      </c>
      <c r="I486" s="97">
        <f t="shared" si="110"/>
        <v>7732.3</v>
      </c>
      <c r="J486" s="97">
        <f t="shared" si="110"/>
        <v>108863.10000000003</v>
      </c>
      <c r="K486" s="97">
        <f t="shared" si="110"/>
        <v>1062295208.1700001</v>
      </c>
      <c r="L486" s="97">
        <f t="shared" si="110"/>
        <v>0</v>
      </c>
      <c r="M486" s="97">
        <f t="shared" si="110"/>
        <v>0</v>
      </c>
      <c r="N486" s="97">
        <f t="shared" si="110"/>
        <v>0</v>
      </c>
      <c r="O486" s="97">
        <f t="shared" si="110"/>
        <v>1062295208.1700001</v>
      </c>
      <c r="P486" s="34">
        <f t="shared" ref="P486:P518" si="111">K486/H486</f>
        <v>5931.9953839899608</v>
      </c>
      <c r="Q486" s="98" t="s">
        <v>21</v>
      </c>
      <c r="R486" s="99" t="s">
        <v>21</v>
      </c>
      <c r="S486" s="66"/>
      <c r="T486" s="38"/>
      <c r="U486" s="38"/>
    </row>
    <row r="487" spans="1:207" s="182" customFormat="1" ht="22.9" customHeight="1" x14ac:dyDescent="0.25">
      <c r="A487" s="69" t="s">
        <v>1103</v>
      </c>
      <c r="B487" s="15" t="s">
        <v>303</v>
      </c>
      <c r="C487" s="182">
        <v>1966</v>
      </c>
      <c r="D487" s="182" t="s">
        <v>224</v>
      </c>
      <c r="E487" s="72" t="s">
        <v>20</v>
      </c>
      <c r="F487" s="71">
        <v>5</v>
      </c>
      <c r="G487" s="71">
        <v>4</v>
      </c>
      <c r="H487" s="47">
        <v>3962.3</v>
      </c>
      <c r="I487" s="48">
        <v>0</v>
      </c>
      <c r="J487" s="47">
        <v>2424.3000000000002</v>
      </c>
      <c r="K487" s="37">
        <f t="shared" ref="K487:K519" si="112">SUM(L487:O487)</f>
        <v>22058937.960000001</v>
      </c>
      <c r="L487" s="44">
        <v>0</v>
      </c>
      <c r="M487" s="44">
        <v>0</v>
      </c>
      <c r="N487" s="44">
        <v>0</v>
      </c>
      <c r="O487" s="44">
        <f>'[1]Прод. прилож'!$C$189</f>
        <v>22058937.960000001</v>
      </c>
      <c r="P487" s="44">
        <f t="shared" si="111"/>
        <v>5567.2054009035155</v>
      </c>
      <c r="Q487" s="50">
        <v>9673</v>
      </c>
      <c r="R487" s="69" t="s">
        <v>94</v>
      </c>
      <c r="S487" s="66"/>
      <c r="T487" s="38"/>
      <c r="U487" s="38"/>
    </row>
    <row r="488" spans="1:207" s="182" customFormat="1" ht="22.9" customHeight="1" x14ac:dyDescent="0.25">
      <c r="A488" s="69" t="s">
        <v>1104</v>
      </c>
      <c r="B488" s="15" t="s">
        <v>304</v>
      </c>
      <c r="C488" s="182">
        <v>1966</v>
      </c>
      <c r="D488" s="182" t="s">
        <v>224</v>
      </c>
      <c r="E488" s="72" t="s">
        <v>20</v>
      </c>
      <c r="F488" s="71">
        <v>5</v>
      </c>
      <c r="G488" s="71">
        <v>3</v>
      </c>
      <c r="H488" s="47">
        <v>2915.6</v>
      </c>
      <c r="I488" s="48">
        <v>0</v>
      </c>
      <c r="J488" s="47">
        <v>1615.1</v>
      </c>
      <c r="K488" s="37">
        <f t="shared" si="112"/>
        <v>15859569.869999999</v>
      </c>
      <c r="L488" s="44">
        <v>0</v>
      </c>
      <c r="M488" s="44">
        <v>0</v>
      </c>
      <c r="N488" s="44">
        <v>0</v>
      </c>
      <c r="O488" s="44">
        <f>'[1]Прод. прилож'!$C$190</f>
        <v>15859569.869999999</v>
      </c>
      <c r="P488" s="44">
        <f t="shared" si="111"/>
        <v>5439.5561359582935</v>
      </c>
      <c r="Q488" s="50">
        <v>9673</v>
      </c>
      <c r="R488" s="69" t="s">
        <v>94</v>
      </c>
      <c r="S488" s="66"/>
      <c r="T488" s="38"/>
      <c r="U488" s="38"/>
    </row>
    <row r="489" spans="1:207" s="182" customFormat="1" ht="22.9" customHeight="1" x14ac:dyDescent="0.25">
      <c r="A489" s="69" t="s">
        <v>1105</v>
      </c>
      <c r="B489" s="101" t="s">
        <v>342</v>
      </c>
      <c r="C489" s="72">
        <v>1981</v>
      </c>
      <c r="D489" s="72" t="s">
        <v>224</v>
      </c>
      <c r="E489" s="72" t="s">
        <v>22</v>
      </c>
      <c r="F489" s="71">
        <v>9</v>
      </c>
      <c r="G489" s="71">
        <v>2</v>
      </c>
      <c r="H489" s="47">
        <v>9491.6</v>
      </c>
      <c r="I489" s="47">
        <v>0</v>
      </c>
      <c r="J489" s="47">
        <v>5661.6</v>
      </c>
      <c r="K489" s="37">
        <f t="shared" si="112"/>
        <v>259745271.19999993</v>
      </c>
      <c r="L489" s="44">
        <v>0</v>
      </c>
      <c r="M489" s="44">
        <v>0</v>
      </c>
      <c r="N489" s="44">
        <v>0</v>
      </c>
      <c r="O489" s="44">
        <f>'[1]Прод. прилож'!$C$1169</f>
        <v>259745271.19999993</v>
      </c>
      <c r="P489" s="44">
        <f t="shared" si="111"/>
        <v>27365.804627249348</v>
      </c>
      <c r="Q489" s="50">
        <v>9673</v>
      </c>
      <c r="R489" s="69" t="s">
        <v>96</v>
      </c>
      <c r="S489" s="57"/>
      <c r="T489" s="16"/>
      <c r="U489" s="16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  <c r="AQ489" s="15"/>
      <c r="AR489" s="15"/>
      <c r="AS489" s="15"/>
      <c r="AT489" s="15"/>
      <c r="AU489" s="15"/>
      <c r="AV489" s="15"/>
      <c r="AW489" s="15"/>
      <c r="AX489" s="15"/>
      <c r="AY489" s="15"/>
      <c r="AZ489" s="15"/>
      <c r="BA489" s="15"/>
      <c r="BB489" s="15"/>
      <c r="BC489" s="15"/>
      <c r="BD489" s="15"/>
      <c r="BE489" s="15"/>
      <c r="BF489" s="15"/>
      <c r="BG489" s="15"/>
      <c r="BH489" s="15"/>
      <c r="BI489" s="15"/>
      <c r="BJ489" s="15"/>
      <c r="BK489" s="15"/>
      <c r="BL489" s="15"/>
      <c r="BM489" s="15"/>
      <c r="BN489" s="15"/>
      <c r="BO489" s="15"/>
      <c r="BP489" s="15"/>
      <c r="BQ489" s="15"/>
      <c r="BR489" s="15"/>
      <c r="BS489" s="15"/>
      <c r="BT489" s="15"/>
      <c r="BU489" s="15"/>
      <c r="BV489" s="15"/>
      <c r="BW489" s="15"/>
      <c r="BX489" s="15"/>
      <c r="BY489" s="15"/>
      <c r="BZ489" s="15"/>
      <c r="CA489" s="15"/>
      <c r="CB489" s="15"/>
      <c r="CC489" s="15"/>
      <c r="CD489" s="15"/>
      <c r="CE489" s="15"/>
      <c r="CF489" s="15"/>
      <c r="CG489" s="15"/>
      <c r="CH489" s="15"/>
      <c r="CI489" s="15"/>
      <c r="CJ489" s="15"/>
      <c r="CK489" s="15"/>
      <c r="CL489" s="15"/>
      <c r="CM489" s="15"/>
      <c r="CN489" s="15"/>
      <c r="CO489" s="15"/>
      <c r="CP489" s="15"/>
      <c r="CQ489" s="15"/>
      <c r="CR489" s="15"/>
      <c r="CS489" s="15"/>
      <c r="CT489" s="15"/>
      <c r="CU489" s="15"/>
      <c r="CV489" s="15"/>
      <c r="CW489" s="15"/>
      <c r="CX489" s="15"/>
      <c r="CY489" s="15"/>
      <c r="CZ489" s="15"/>
      <c r="DA489" s="15"/>
      <c r="DB489" s="15"/>
      <c r="DC489" s="15"/>
      <c r="DD489" s="15"/>
      <c r="DE489" s="15"/>
      <c r="DF489" s="15"/>
      <c r="DG489" s="15"/>
      <c r="DH489" s="15"/>
      <c r="DI489" s="15"/>
      <c r="DJ489" s="15"/>
      <c r="DK489" s="15"/>
      <c r="DL489" s="15"/>
      <c r="DM489" s="15"/>
      <c r="DN489" s="15"/>
      <c r="DO489" s="15"/>
      <c r="DP489" s="15"/>
      <c r="DQ489" s="15"/>
      <c r="DR489" s="15"/>
      <c r="DS489" s="15"/>
      <c r="DT489" s="15"/>
      <c r="DU489" s="15"/>
      <c r="DV489" s="15"/>
      <c r="DW489" s="15"/>
      <c r="DX489" s="15"/>
      <c r="DY489" s="15"/>
      <c r="DZ489" s="15"/>
      <c r="EA489" s="15"/>
      <c r="EB489" s="15"/>
      <c r="EC489" s="15"/>
      <c r="ED489" s="15"/>
      <c r="EE489" s="15"/>
      <c r="EF489" s="15"/>
      <c r="EG489" s="15"/>
      <c r="EH489" s="15"/>
      <c r="EI489" s="15"/>
      <c r="EJ489" s="15"/>
      <c r="EK489" s="15"/>
      <c r="EL489" s="15"/>
      <c r="EM489" s="15"/>
      <c r="EN489" s="15"/>
      <c r="EO489" s="15"/>
      <c r="EP489" s="15"/>
      <c r="EQ489" s="15"/>
      <c r="ER489" s="15"/>
      <c r="ES489" s="15"/>
      <c r="ET489" s="15"/>
      <c r="EU489" s="15"/>
      <c r="EV489" s="15"/>
      <c r="EW489" s="15"/>
      <c r="EX489" s="15"/>
      <c r="EY489" s="15"/>
      <c r="EZ489" s="15"/>
      <c r="FA489" s="15"/>
      <c r="FB489" s="15"/>
      <c r="FC489" s="15"/>
      <c r="FD489" s="15"/>
      <c r="FE489" s="15"/>
      <c r="FF489" s="15"/>
      <c r="FG489" s="15"/>
      <c r="FH489" s="15"/>
      <c r="FI489" s="15"/>
      <c r="FJ489" s="15"/>
      <c r="FK489" s="15"/>
      <c r="FL489" s="15"/>
      <c r="FM489" s="15"/>
      <c r="FN489" s="15"/>
      <c r="FO489" s="15"/>
      <c r="FP489" s="15"/>
      <c r="FQ489" s="15"/>
      <c r="FR489" s="15"/>
      <c r="FS489" s="15"/>
      <c r="FT489" s="15"/>
      <c r="FU489" s="15"/>
      <c r="FV489" s="15"/>
      <c r="FW489" s="15"/>
      <c r="FX489" s="15"/>
      <c r="FY489" s="15"/>
      <c r="FZ489" s="15"/>
      <c r="GA489" s="15"/>
      <c r="GB489" s="15"/>
      <c r="GC489" s="15"/>
      <c r="GD489" s="15"/>
      <c r="GE489" s="15"/>
      <c r="GF489" s="15"/>
      <c r="GG489" s="15"/>
      <c r="GH489" s="15"/>
      <c r="GI489" s="15"/>
      <c r="GJ489" s="15"/>
      <c r="GK489" s="15"/>
      <c r="GL489" s="15"/>
      <c r="GM489" s="15"/>
      <c r="GN489" s="15"/>
      <c r="GO489" s="15"/>
      <c r="GP489" s="15"/>
      <c r="GQ489" s="15"/>
      <c r="GR489" s="15"/>
      <c r="GS489" s="15"/>
      <c r="GT489" s="15"/>
      <c r="GU489" s="15"/>
      <c r="GV489" s="15"/>
      <c r="GW489" s="15"/>
      <c r="GX489" s="15"/>
      <c r="GY489" s="15"/>
    </row>
    <row r="490" spans="1:207" s="182" customFormat="1" ht="22.9" customHeight="1" x14ac:dyDescent="0.25">
      <c r="A490" s="69" t="s">
        <v>1106</v>
      </c>
      <c r="B490" s="101" t="s">
        <v>2027</v>
      </c>
      <c r="C490" s="72">
        <v>1982</v>
      </c>
      <c r="D490" s="72" t="s">
        <v>224</v>
      </c>
      <c r="E490" s="72" t="s">
        <v>20</v>
      </c>
      <c r="F490" s="71">
        <v>5</v>
      </c>
      <c r="G490" s="71">
        <v>6</v>
      </c>
      <c r="H490" s="47">
        <v>5275.8</v>
      </c>
      <c r="I490" s="47">
        <v>0</v>
      </c>
      <c r="J490" s="47">
        <v>3757.3</v>
      </c>
      <c r="K490" s="37">
        <f t="shared" ref="K490:K491" si="113">SUM(L490:O490)</f>
        <v>5313276</v>
      </c>
      <c r="L490" s="44">
        <v>0</v>
      </c>
      <c r="M490" s="44">
        <v>0</v>
      </c>
      <c r="N490" s="44">
        <v>0</v>
      </c>
      <c r="O490" s="44">
        <f>'[1]Прод. прилож'!$C$191</f>
        <v>5313276</v>
      </c>
      <c r="P490" s="44">
        <f t="shared" ref="P490:P491" si="114">K490/H490</f>
        <v>1007.1033776867963</v>
      </c>
      <c r="Q490" s="50">
        <v>9673</v>
      </c>
      <c r="R490" s="69" t="s">
        <v>94</v>
      </c>
      <c r="S490" s="57"/>
      <c r="T490" s="16"/>
      <c r="U490" s="16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  <c r="AQ490" s="15"/>
      <c r="AR490" s="15"/>
      <c r="AS490" s="15"/>
      <c r="AT490" s="15"/>
      <c r="AU490" s="15"/>
      <c r="AV490" s="15"/>
      <c r="AW490" s="15"/>
      <c r="AX490" s="15"/>
      <c r="AY490" s="15"/>
      <c r="AZ490" s="15"/>
      <c r="BA490" s="15"/>
      <c r="BB490" s="15"/>
      <c r="BC490" s="15"/>
      <c r="BD490" s="15"/>
      <c r="BE490" s="15"/>
      <c r="BF490" s="15"/>
      <c r="BG490" s="15"/>
      <c r="BH490" s="15"/>
      <c r="BI490" s="15"/>
      <c r="BJ490" s="15"/>
      <c r="BK490" s="15"/>
      <c r="BL490" s="15"/>
      <c r="BM490" s="15"/>
      <c r="BN490" s="15"/>
      <c r="BO490" s="15"/>
      <c r="BP490" s="15"/>
      <c r="BQ490" s="15"/>
      <c r="BR490" s="15"/>
      <c r="BS490" s="15"/>
      <c r="BT490" s="15"/>
      <c r="BU490" s="15"/>
      <c r="BV490" s="15"/>
      <c r="BW490" s="15"/>
      <c r="BX490" s="15"/>
      <c r="BY490" s="15"/>
      <c r="BZ490" s="15"/>
      <c r="CA490" s="15"/>
      <c r="CB490" s="15"/>
      <c r="CC490" s="15"/>
      <c r="CD490" s="15"/>
      <c r="CE490" s="15"/>
      <c r="CF490" s="15"/>
      <c r="CG490" s="15"/>
      <c r="CH490" s="15"/>
      <c r="CI490" s="15"/>
      <c r="CJ490" s="15"/>
      <c r="CK490" s="15"/>
      <c r="CL490" s="15"/>
      <c r="CM490" s="15"/>
      <c r="CN490" s="15"/>
      <c r="CO490" s="15"/>
      <c r="CP490" s="15"/>
      <c r="CQ490" s="15"/>
      <c r="CR490" s="15"/>
      <c r="CS490" s="15"/>
      <c r="CT490" s="15"/>
      <c r="CU490" s="15"/>
      <c r="CV490" s="15"/>
      <c r="CW490" s="15"/>
      <c r="CX490" s="15"/>
      <c r="CY490" s="15"/>
      <c r="CZ490" s="15"/>
      <c r="DA490" s="15"/>
      <c r="DB490" s="15"/>
      <c r="DC490" s="15"/>
      <c r="DD490" s="15"/>
      <c r="DE490" s="15"/>
      <c r="DF490" s="15"/>
      <c r="DG490" s="15"/>
      <c r="DH490" s="15"/>
      <c r="DI490" s="15"/>
      <c r="DJ490" s="15"/>
      <c r="DK490" s="15"/>
      <c r="DL490" s="15"/>
      <c r="DM490" s="15"/>
      <c r="DN490" s="15"/>
      <c r="DO490" s="15"/>
      <c r="DP490" s="15"/>
      <c r="DQ490" s="15"/>
      <c r="DR490" s="15"/>
      <c r="DS490" s="15"/>
      <c r="DT490" s="15"/>
      <c r="DU490" s="15"/>
      <c r="DV490" s="15"/>
      <c r="DW490" s="15"/>
      <c r="DX490" s="15"/>
      <c r="DY490" s="15"/>
      <c r="DZ490" s="15"/>
      <c r="EA490" s="15"/>
      <c r="EB490" s="15"/>
      <c r="EC490" s="15"/>
      <c r="ED490" s="15"/>
      <c r="EE490" s="15"/>
      <c r="EF490" s="15"/>
      <c r="EG490" s="15"/>
      <c r="EH490" s="15"/>
      <c r="EI490" s="15"/>
      <c r="EJ490" s="15"/>
      <c r="EK490" s="15"/>
      <c r="EL490" s="15"/>
      <c r="EM490" s="15"/>
      <c r="EN490" s="15"/>
      <c r="EO490" s="15"/>
      <c r="EP490" s="15"/>
      <c r="EQ490" s="15"/>
      <c r="ER490" s="15"/>
      <c r="ES490" s="15"/>
      <c r="ET490" s="15"/>
      <c r="EU490" s="15"/>
      <c r="EV490" s="15"/>
      <c r="EW490" s="15"/>
      <c r="EX490" s="15"/>
      <c r="EY490" s="15"/>
      <c r="EZ490" s="15"/>
      <c r="FA490" s="15"/>
      <c r="FB490" s="15"/>
      <c r="FC490" s="15"/>
      <c r="FD490" s="15"/>
      <c r="FE490" s="15"/>
      <c r="FF490" s="15"/>
      <c r="FG490" s="15"/>
      <c r="FH490" s="15"/>
      <c r="FI490" s="15"/>
      <c r="FJ490" s="15"/>
      <c r="FK490" s="15"/>
      <c r="FL490" s="15"/>
      <c r="FM490" s="15"/>
      <c r="FN490" s="15"/>
      <c r="FO490" s="15"/>
      <c r="FP490" s="15"/>
      <c r="FQ490" s="15"/>
      <c r="FR490" s="15"/>
      <c r="FS490" s="15"/>
      <c r="FT490" s="15"/>
      <c r="FU490" s="15"/>
      <c r="FV490" s="15"/>
      <c r="FW490" s="15"/>
      <c r="FX490" s="15"/>
      <c r="FY490" s="15"/>
      <c r="FZ490" s="15"/>
      <c r="GA490" s="15"/>
      <c r="GB490" s="15"/>
      <c r="GC490" s="15"/>
      <c r="GD490" s="15"/>
      <c r="GE490" s="15"/>
      <c r="GF490" s="15"/>
      <c r="GG490" s="15"/>
      <c r="GH490" s="15"/>
      <c r="GI490" s="15"/>
      <c r="GJ490" s="15"/>
      <c r="GK490" s="15"/>
      <c r="GL490" s="15"/>
      <c r="GM490" s="15"/>
      <c r="GN490" s="15"/>
      <c r="GO490" s="15"/>
      <c r="GP490" s="15"/>
      <c r="GQ490" s="15"/>
      <c r="GR490" s="15"/>
      <c r="GS490" s="15"/>
      <c r="GT490" s="15"/>
      <c r="GU490" s="15"/>
      <c r="GV490" s="15"/>
      <c r="GW490" s="15"/>
      <c r="GX490" s="15"/>
      <c r="GY490" s="15"/>
    </row>
    <row r="491" spans="1:207" s="182" customFormat="1" ht="22.9" customHeight="1" x14ac:dyDescent="0.25">
      <c r="A491" s="69" t="s">
        <v>1107</v>
      </c>
      <c r="B491" s="101" t="s">
        <v>2028</v>
      </c>
      <c r="C491" s="72">
        <v>1979</v>
      </c>
      <c r="D491" s="72" t="s">
        <v>224</v>
      </c>
      <c r="E491" s="72" t="s">
        <v>20</v>
      </c>
      <c r="F491" s="71">
        <v>5</v>
      </c>
      <c r="G491" s="71">
        <v>6</v>
      </c>
      <c r="H491" s="47">
        <v>5302.5</v>
      </c>
      <c r="I491" s="47">
        <v>0</v>
      </c>
      <c r="J491" s="47">
        <v>3777.1</v>
      </c>
      <c r="K491" s="37">
        <f t="shared" si="113"/>
        <v>5356497.6000000006</v>
      </c>
      <c r="L491" s="44">
        <v>0</v>
      </c>
      <c r="M491" s="44">
        <v>0</v>
      </c>
      <c r="N491" s="44">
        <v>0</v>
      </c>
      <c r="O491" s="44">
        <f>'[1]Прод. прилож'!$C$722</f>
        <v>5356497.6000000006</v>
      </c>
      <c r="P491" s="44">
        <f t="shared" si="114"/>
        <v>1010.1834229137201</v>
      </c>
      <c r="Q491" s="50">
        <v>9673</v>
      </c>
      <c r="R491" s="69" t="s">
        <v>95</v>
      </c>
      <c r="S491" s="57"/>
      <c r="T491" s="16"/>
      <c r="U491" s="16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  <c r="AQ491" s="15"/>
      <c r="AR491" s="15"/>
      <c r="AS491" s="15"/>
      <c r="AT491" s="15"/>
      <c r="AU491" s="15"/>
      <c r="AV491" s="15"/>
      <c r="AW491" s="15"/>
      <c r="AX491" s="15"/>
      <c r="AY491" s="15"/>
      <c r="AZ491" s="15"/>
      <c r="BA491" s="15"/>
      <c r="BB491" s="15"/>
      <c r="BC491" s="15"/>
      <c r="BD491" s="15"/>
      <c r="BE491" s="15"/>
      <c r="BF491" s="15"/>
      <c r="BG491" s="15"/>
      <c r="BH491" s="15"/>
      <c r="BI491" s="15"/>
      <c r="BJ491" s="15"/>
      <c r="BK491" s="15"/>
      <c r="BL491" s="15"/>
      <c r="BM491" s="15"/>
      <c r="BN491" s="15"/>
      <c r="BO491" s="15"/>
      <c r="BP491" s="15"/>
      <c r="BQ491" s="15"/>
      <c r="BR491" s="15"/>
      <c r="BS491" s="15"/>
      <c r="BT491" s="15"/>
      <c r="BU491" s="15"/>
      <c r="BV491" s="15"/>
      <c r="BW491" s="15"/>
      <c r="BX491" s="15"/>
      <c r="BY491" s="15"/>
      <c r="BZ491" s="15"/>
      <c r="CA491" s="15"/>
      <c r="CB491" s="15"/>
      <c r="CC491" s="15"/>
      <c r="CD491" s="15"/>
      <c r="CE491" s="15"/>
      <c r="CF491" s="15"/>
      <c r="CG491" s="15"/>
      <c r="CH491" s="15"/>
      <c r="CI491" s="15"/>
      <c r="CJ491" s="15"/>
      <c r="CK491" s="15"/>
      <c r="CL491" s="15"/>
      <c r="CM491" s="15"/>
      <c r="CN491" s="15"/>
      <c r="CO491" s="15"/>
      <c r="CP491" s="15"/>
      <c r="CQ491" s="15"/>
      <c r="CR491" s="15"/>
      <c r="CS491" s="15"/>
      <c r="CT491" s="15"/>
      <c r="CU491" s="15"/>
      <c r="CV491" s="15"/>
      <c r="CW491" s="15"/>
      <c r="CX491" s="15"/>
      <c r="CY491" s="15"/>
      <c r="CZ491" s="15"/>
      <c r="DA491" s="15"/>
      <c r="DB491" s="15"/>
      <c r="DC491" s="15"/>
      <c r="DD491" s="15"/>
      <c r="DE491" s="15"/>
      <c r="DF491" s="15"/>
      <c r="DG491" s="15"/>
      <c r="DH491" s="15"/>
      <c r="DI491" s="15"/>
      <c r="DJ491" s="15"/>
      <c r="DK491" s="15"/>
      <c r="DL491" s="15"/>
      <c r="DM491" s="15"/>
      <c r="DN491" s="15"/>
      <c r="DO491" s="15"/>
      <c r="DP491" s="15"/>
      <c r="DQ491" s="15"/>
      <c r="DR491" s="15"/>
      <c r="DS491" s="15"/>
      <c r="DT491" s="15"/>
      <c r="DU491" s="15"/>
      <c r="DV491" s="15"/>
      <c r="DW491" s="15"/>
      <c r="DX491" s="15"/>
      <c r="DY491" s="15"/>
      <c r="DZ491" s="15"/>
      <c r="EA491" s="15"/>
      <c r="EB491" s="15"/>
      <c r="EC491" s="15"/>
      <c r="ED491" s="15"/>
      <c r="EE491" s="15"/>
      <c r="EF491" s="15"/>
      <c r="EG491" s="15"/>
      <c r="EH491" s="15"/>
      <c r="EI491" s="15"/>
      <c r="EJ491" s="15"/>
      <c r="EK491" s="15"/>
      <c r="EL491" s="15"/>
      <c r="EM491" s="15"/>
      <c r="EN491" s="15"/>
      <c r="EO491" s="15"/>
      <c r="EP491" s="15"/>
      <c r="EQ491" s="15"/>
      <c r="ER491" s="15"/>
      <c r="ES491" s="15"/>
      <c r="ET491" s="15"/>
      <c r="EU491" s="15"/>
      <c r="EV491" s="15"/>
      <c r="EW491" s="15"/>
      <c r="EX491" s="15"/>
      <c r="EY491" s="15"/>
      <c r="EZ491" s="15"/>
      <c r="FA491" s="15"/>
      <c r="FB491" s="15"/>
      <c r="FC491" s="15"/>
      <c r="FD491" s="15"/>
      <c r="FE491" s="15"/>
      <c r="FF491" s="15"/>
      <c r="FG491" s="15"/>
      <c r="FH491" s="15"/>
      <c r="FI491" s="15"/>
      <c r="FJ491" s="15"/>
      <c r="FK491" s="15"/>
      <c r="FL491" s="15"/>
      <c r="FM491" s="15"/>
      <c r="FN491" s="15"/>
      <c r="FO491" s="15"/>
      <c r="FP491" s="15"/>
      <c r="FQ491" s="15"/>
      <c r="FR491" s="15"/>
      <c r="FS491" s="15"/>
      <c r="FT491" s="15"/>
      <c r="FU491" s="15"/>
      <c r="FV491" s="15"/>
      <c r="FW491" s="15"/>
      <c r="FX491" s="15"/>
      <c r="FY491" s="15"/>
      <c r="FZ491" s="15"/>
      <c r="GA491" s="15"/>
      <c r="GB491" s="15"/>
      <c r="GC491" s="15"/>
      <c r="GD491" s="15"/>
      <c r="GE491" s="15"/>
      <c r="GF491" s="15"/>
      <c r="GG491" s="15"/>
      <c r="GH491" s="15"/>
      <c r="GI491" s="15"/>
      <c r="GJ491" s="15"/>
      <c r="GK491" s="15"/>
      <c r="GL491" s="15"/>
      <c r="GM491" s="15"/>
      <c r="GN491" s="15"/>
      <c r="GO491" s="15"/>
      <c r="GP491" s="15"/>
      <c r="GQ491" s="15"/>
      <c r="GR491" s="15"/>
      <c r="GS491" s="15"/>
      <c r="GT491" s="15"/>
      <c r="GU491" s="15"/>
      <c r="GV491" s="15"/>
      <c r="GW491" s="15"/>
      <c r="GX491" s="15"/>
      <c r="GY491" s="15"/>
    </row>
    <row r="492" spans="1:207" s="182" customFormat="1" ht="22.9" customHeight="1" x14ac:dyDescent="0.25">
      <c r="A492" s="69" t="s">
        <v>1108</v>
      </c>
      <c r="B492" s="101" t="s">
        <v>305</v>
      </c>
      <c r="C492" s="72">
        <v>1987</v>
      </c>
      <c r="D492" s="182" t="s">
        <v>224</v>
      </c>
      <c r="E492" s="72" t="s">
        <v>22</v>
      </c>
      <c r="F492" s="71">
        <v>9</v>
      </c>
      <c r="G492" s="71">
        <v>4</v>
      </c>
      <c r="H492" s="47">
        <v>10997.6</v>
      </c>
      <c r="I492" s="48">
        <v>0</v>
      </c>
      <c r="J492" s="47">
        <v>7552.6</v>
      </c>
      <c r="K492" s="37">
        <f t="shared" si="112"/>
        <v>11022047</v>
      </c>
      <c r="L492" s="44">
        <v>0</v>
      </c>
      <c r="M492" s="44">
        <v>0</v>
      </c>
      <c r="N492" s="44">
        <v>0</v>
      </c>
      <c r="O492" s="44">
        <f>'[1]Прод. прилож'!$C$192</f>
        <v>11022047</v>
      </c>
      <c r="P492" s="44">
        <f t="shared" si="111"/>
        <v>1002.2229395504473</v>
      </c>
      <c r="Q492" s="50">
        <v>9673</v>
      </c>
      <c r="R492" s="69" t="s">
        <v>94</v>
      </c>
      <c r="S492" s="66"/>
      <c r="T492" s="38"/>
      <c r="U492" s="38"/>
    </row>
    <row r="493" spans="1:207" s="182" customFormat="1" ht="22.9" customHeight="1" x14ac:dyDescent="0.25">
      <c r="A493" s="69" t="s">
        <v>1109</v>
      </c>
      <c r="B493" s="15" t="s">
        <v>306</v>
      </c>
      <c r="C493" s="182">
        <v>1983</v>
      </c>
      <c r="D493" s="182" t="s">
        <v>224</v>
      </c>
      <c r="E493" s="72" t="s">
        <v>22</v>
      </c>
      <c r="F493" s="71">
        <v>5</v>
      </c>
      <c r="G493" s="71">
        <v>8</v>
      </c>
      <c r="H493" s="47">
        <v>7497.3</v>
      </c>
      <c r="I493" s="48">
        <v>0</v>
      </c>
      <c r="J493" s="47">
        <v>5543.7</v>
      </c>
      <c r="K493" s="37">
        <f t="shared" si="112"/>
        <v>7183231.2000000002</v>
      </c>
      <c r="L493" s="44">
        <v>0</v>
      </c>
      <c r="M493" s="44">
        <v>0</v>
      </c>
      <c r="N493" s="44">
        <v>0</v>
      </c>
      <c r="O493" s="44">
        <f>'[1]Прод. прилож'!$C$193</f>
        <v>7183231.2000000002</v>
      </c>
      <c r="P493" s="44">
        <f t="shared" si="111"/>
        <v>958.10907926853668</v>
      </c>
      <c r="Q493" s="50">
        <v>9673</v>
      </c>
      <c r="R493" s="69" t="s">
        <v>94</v>
      </c>
      <c r="S493" s="66"/>
      <c r="T493" s="38"/>
      <c r="U493" s="38"/>
    </row>
    <row r="494" spans="1:207" s="182" customFormat="1" ht="22.9" customHeight="1" x14ac:dyDescent="0.25">
      <c r="A494" s="69" t="s">
        <v>1110</v>
      </c>
      <c r="B494" s="15" t="s">
        <v>307</v>
      </c>
      <c r="C494" s="182">
        <v>1986</v>
      </c>
      <c r="D494" s="182" t="s">
        <v>224</v>
      </c>
      <c r="E494" s="72" t="s">
        <v>22</v>
      </c>
      <c r="F494" s="71">
        <v>5</v>
      </c>
      <c r="G494" s="71">
        <v>3</v>
      </c>
      <c r="H494" s="47">
        <v>4119.1000000000004</v>
      </c>
      <c r="I494" s="48">
        <v>0</v>
      </c>
      <c r="J494" s="47">
        <v>1766.1</v>
      </c>
      <c r="K494" s="37">
        <f t="shared" si="112"/>
        <v>12116337.199999999</v>
      </c>
      <c r="L494" s="44">
        <v>0</v>
      </c>
      <c r="M494" s="44">
        <v>0</v>
      </c>
      <c r="N494" s="44">
        <v>0</v>
      </c>
      <c r="O494" s="44">
        <f>'[1]Прод. прилож'!$C$194</f>
        <v>12116337.199999999</v>
      </c>
      <c r="P494" s="44">
        <f t="shared" si="111"/>
        <v>2941.50110461023</v>
      </c>
      <c r="Q494" s="50">
        <v>9673</v>
      </c>
      <c r="R494" s="69" t="s">
        <v>94</v>
      </c>
      <c r="S494" s="66"/>
      <c r="T494" s="38"/>
      <c r="U494" s="38"/>
    </row>
    <row r="495" spans="1:207" s="182" customFormat="1" ht="22.9" customHeight="1" x14ac:dyDescent="0.25">
      <c r="A495" s="69" t="s">
        <v>1111</v>
      </c>
      <c r="B495" s="101" t="s">
        <v>308</v>
      </c>
      <c r="C495" s="182">
        <v>1989</v>
      </c>
      <c r="D495" s="182" t="s">
        <v>224</v>
      </c>
      <c r="E495" s="72" t="s">
        <v>22</v>
      </c>
      <c r="F495" s="71">
        <v>9</v>
      </c>
      <c r="G495" s="71">
        <v>1</v>
      </c>
      <c r="H495" s="48">
        <v>3657.6</v>
      </c>
      <c r="I495" s="48">
        <v>0</v>
      </c>
      <c r="J495" s="48">
        <v>2966.2</v>
      </c>
      <c r="K495" s="37">
        <f t="shared" si="112"/>
        <v>2874190</v>
      </c>
      <c r="L495" s="44">
        <v>0</v>
      </c>
      <c r="M495" s="44">
        <v>0</v>
      </c>
      <c r="N495" s="44">
        <v>0</v>
      </c>
      <c r="O495" s="44">
        <f>'[1]Прод. прилож'!$C$195</f>
        <v>2874190</v>
      </c>
      <c r="P495" s="44">
        <f t="shared" si="111"/>
        <v>785.81310148731416</v>
      </c>
      <c r="Q495" s="50">
        <v>9673</v>
      </c>
      <c r="R495" s="69" t="s">
        <v>94</v>
      </c>
      <c r="S495" s="66"/>
      <c r="T495" s="38"/>
      <c r="U495" s="38"/>
    </row>
    <row r="496" spans="1:207" s="182" customFormat="1" ht="22.9" customHeight="1" x14ac:dyDescent="0.25">
      <c r="A496" s="69" t="s">
        <v>1112</v>
      </c>
      <c r="B496" s="15" t="s">
        <v>309</v>
      </c>
      <c r="C496" s="182">
        <v>1981</v>
      </c>
      <c r="D496" s="182" t="s">
        <v>224</v>
      </c>
      <c r="E496" s="72" t="s">
        <v>22</v>
      </c>
      <c r="F496" s="71">
        <v>5</v>
      </c>
      <c r="G496" s="71">
        <v>8</v>
      </c>
      <c r="H496" s="47">
        <v>8554.1</v>
      </c>
      <c r="I496" s="48">
        <v>0</v>
      </c>
      <c r="J496" s="47">
        <v>6212.1</v>
      </c>
      <c r="K496" s="37">
        <f t="shared" si="112"/>
        <v>33946933.480000004</v>
      </c>
      <c r="L496" s="44">
        <v>0</v>
      </c>
      <c r="M496" s="44">
        <v>0</v>
      </c>
      <c r="N496" s="44">
        <v>0</v>
      </c>
      <c r="O496" s="44">
        <f>'[1]Прод. прилож'!$C$196</f>
        <v>33946933.480000004</v>
      </c>
      <c r="P496" s="44">
        <f t="shared" si="111"/>
        <v>3968.4985539098216</v>
      </c>
      <c r="Q496" s="50">
        <v>9673</v>
      </c>
      <c r="R496" s="69" t="s">
        <v>94</v>
      </c>
      <c r="S496" s="66"/>
      <c r="T496" s="38"/>
      <c r="U496" s="38"/>
    </row>
    <row r="497" spans="1:207" s="182" customFormat="1" ht="22.9" customHeight="1" x14ac:dyDescent="0.25">
      <c r="A497" s="69" t="s">
        <v>1113</v>
      </c>
      <c r="B497" s="15" t="s">
        <v>310</v>
      </c>
      <c r="C497" s="182">
        <v>1983</v>
      </c>
      <c r="D497" s="182" t="s">
        <v>224</v>
      </c>
      <c r="E497" s="72" t="s">
        <v>22</v>
      </c>
      <c r="F497" s="71">
        <v>5</v>
      </c>
      <c r="G497" s="71">
        <v>10</v>
      </c>
      <c r="H497" s="47">
        <v>10547.8</v>
      </c>
      <c r="I497" s="48">
        <v>0</v>
      </c>
      <c r="J497" s="47">
        <v>7609.2</v>
      </c>
      <c r="K497" s="37">
        <f t="shared" si="112"/>
        <v>62895492.619999997</v>
      </c>
      <c r="L497" s="44">
        <v>0</v>
      </c>
      <c r="M497" s="44">
        <v>0</v>
      </c>
      <c r="N497" s="44">
        <v>0</v>
      </c>
      <c r="O497" s="44">
        <f>'[1]Прод. прилож'!$C$197</f>
        <v>62895492.619999997</v>
      </c>
      <c r="P497" s="44">
        <f t="shared" si="111"/>
        <v>5962.9015169039994</v>
      </c>
      <c r="Q497" s="50">
        <v>9673</v>
      </c>
      <c r="R497" s="69" t="s">
        <v>94</v>
      </c>
      <c r="S497" s="66"/>
      <c r="T497" s="38"/>
      <c r="U497" s="38"/>
    </row>
    <row r="498" spans="1:207" s="182" customFormat="1" ht="22.9" customHeight="1" x14ac:dyDescent="0.25">
      <c r="A498" s="69" t="s">
        <v>2090</v>
      </c>
      <c r="B498" s="45" t="s">
        <v>348</v>
      </c>
      <c r="C498" s="72">
        <v>1976</v>
      </c>
      <c r="D498" s="72" t="s">
        <v>224</v>
      </c>
      <c r="E498" s="72" t="s">
        <v>22</v>
      </c>
      <c r="F498" s="71">
        <v>9</v>
      </c>
      <c r="G498" s="71">
        <v>4</v>
      </c>
      <c r="H498" s="47">
        <v>9696.2999999999993</v>
      </c>
      <c r="I498" s="55">
        <v>834.1</v>
      </c>
      <c r="J498" s="47">
        <v>7560.9</v>
      </c>
      <c r="K498" s="37">
        <f t="shared" si="112"/>
        <v>5500000</v>
      </c>
      <c r="L498" s="44">
        <v>0</v>
      </c>
      <c r="M498" s="44">
        <v>0</v>
      </c>
      <c r="N498" s="44">
        <v>0</v>
      </c>
      <c r="O498" s="44">
        <f>'[1]Прод. прилож'!$C$1170</f>
        <v>5500000</v>
      </c>
      <c r="P498" s="44">
        <f t="shared" si="111"/>
        <v>567.22667409217956</v>
      </c>
      <c r="Q498" s="50">
        <v>9673</v>
      </c>
      <c r="R498" s="69" t="s">
        <v>96</v>
      </c>
      <c r="S498" s="57"/>
      <c r="T498" s="16"/>
      <c r="U498" s="16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  <c r="AQ498" s="15"/>
      <c r="AR498" s="15"/>
      <c r="AS498" s="15"/>
      <c r="AT498" s="15"/>
      <c r="AU498" s="15"/>
      <c r="AV498" s="15"/>
      <c r="AW498" s="15"/>
      <c r="AX498" s="15"/>
      <c r="AY498" s="15"/>
      <c r="AZ498" s="15"/>
      <c r="BA498" s="15"/>
      <c r="BB498" s="15"/>
      <c r="BC498" s="15"/>
      <c r="BD498" s="15"/>
      <c r="BE498" s="15"/>
      <c r="BF498" s="15"/>
      <c r="BG498" s="15"/>
      <c r="BH498" s="15"/>
      <c r="BI498" s="15"/>
      <c r="BJ498" s="15"/>
      <c r="BK498" s="15"/>
      <c r="BL498" s="15"/>
      <c r="BM498" s="15"/>
      <c r="BN498" s="15"/>
      <c r="BO498" s="15"/>
      <c r="BP498" s="15"/>
      <c r="BQ498" s="15"/>
      <c r="BR498" s="15"/>
      <c r="BS498" s="15"/>
      <c r="BT498" s="15"/>
      <c r="BU498" s="15"/>
      <c r="BV498" s="15"/>
      <c r="BW498" s="15"/>
      <c r="BX498" s="15"/>
      <c r="BY498" s="15"/>
      <c r="BZ498" s="15"/>
      <c r="CA498" s="15"/>
      <c r="CB498" s="15"/>
      <c r="CC498" s="15"/>
      <c r="CD498" s="15"/>
      <c r="CE498" s="15"/>
      <c r="CF498" s="15"/>
      <c r="CG498" s="15"/>
      <c r="CH498" s="15"/>
      <c r="CI498" s="15"/>
      <c r="CJ498" s="15"/>
      <c r="CK498" s="15"/>
      <c r="CL498" s="15"/>
      <c r="CM498" s="15"/>
      <c r="CN498" s="15"/>
      <c r="CO498" s="15"/>
      <c r="CP498" s="15"/>
      <c r="CQ498" s="15"/>
      <c r="CR498" s="15"/>
      <c r="CS498" s="15"/>
      <c r="CT498" s="15"/>
      <c r="CU498" s="15"/>
      <c r="CV498" s="15"/>
      <c r="CW498" s="15"/>
      <c r="CX498" s="15"/>
      <c r="CY498" s="15"/>
      <c r="CZ498" s="15"/>
      <c r="DA498" s="15"/>
      <c r="DB498" s="15"/>
      <c r="DC498" s="15"/>
      <c r="DD498" s="15"/>
      <c r="DE498" s="15"/>
      <c r="DF498" s="15"/>
      <c r="DG498" s="15"/>
      <c r="DH498" s="15"/>
      <c r="DI498" s="15"/>
      <c r="DJ498" s="15"/>
      <c r="DK498" s="15"/>
      <c r="DL498" s="15"/>
      <c r="DM498" s="15"/>
      <c r="DN498" s="15"/>
      <c r="DO498" s="15"/>
      <c r="DP498" s="15"/>
      <c r="DQ498" s="15"/>
      <c r="DR498" s="15"/>
      <c r="DS498" s="15"/>
      <c r="DT498" s="15"/>
      <c r="DU498" s="15"/>
      <c r="DV498" s="15"/>
      <c r="DW498" s="15"/>
      <c r="DX498" s="15"/>
      <c r="DY498" s="15"/>
      <c r="DZ498" s="15"/>
      <c r="EA498" s="15"/>
      <c r="EB498" s="15"/>
      <c r="EC498" s="15"/>
      <c r="ED498" s="15"/>
      <c r="EE498" s="15"/>
      <c r="EF498" s="15"/>
      <c r="EG498" s="15"/>
      <c r="EH498" s="15"/>
      <c r="EI498" s="15"/>
      <c r="EJ498" s="15"/>
      <c r="EK498" s="15"/>
      <c r="EL498" s="15"/>
      <c r="EM498" s="15"/>
      <c r="EN498" s="15"/>
      <c r="EO498" s="15"/>
      <c r="EP498" s="15"/>
      <c r="EQ498" s="15"/>
      <c r="ER498" s="15"/>
      <c r="ES498" s="15"/>
      <c r="ET498" s="15"/>
      <c r="EU498" s="15"/>
      <c r="EV498" s="15"/>
      <c r="EW498" s="15"/>
      <c r="EX498" s="15"/>
      <c r="EY498" s="15"/>
      <c r="EZ498" s="15"/>
      <c r="FA498" s="15"/>
      <c r="FB498" s="15"/>
      <c r="FC498" s="15"/>
      <c r="FD498" s="15"/>
      <c r="FE498" s="15"/>
      <c r="FF498" s="15"/>
      <c r="FG498" s="15"/>
      <c r="FH498" s="15"/>
      <c r="FI498" s="15"/>
      <c r="FJ498" s="15"/>
      <c r="FK498" s="15"/>
      <c r="FL498" s="15"/>
      <c r="FM498" s="15"/>
      <c r="FN498" s="15"/>
      <c r="FO498" s="15"/>
      <c r="FP498" s="15"/>
      <c r="FQ498" s="15"/>
      <c r="FR498" s="15"/>
      <c r="FS498" s="15"/>
      <c r="FT498" s="15"/>
      <c r="FU498" s="15"/>
      <c r="FV498" s="15"/>
      <c r="FW498" s="15"/>
      <c r="FX498" s="15"/>
      <c r="FY498" s="15"/>
      <c r="FZ498" s="15"/>
      <c r="GA498" s="15"/>
      <c r="GB498" s="15"/>
      <c r="GC498" s="15"/>
      <c r="GD498" s="15"/>
      <c r="GE498" s="15"/>
      <c r="GF498" s="15"/>
      <c r="GG498" s="15"/>
      <c r="GH498" s="15"/>
      <c r="GI498" s="15"/>
      <c r="GJ498" s="15"/>
      <c r="GK498" s="15"/>
      <c r="GL498" s="15"/>
      <c r="GM498" s="15"/>
      <c r="GN498" s="15"/>
      <c r="GO498" s="15"/>
      <c r="GP498" s="15"/>
      <c r="GQ498" s="15"/>
      <c r="GR498" s="15"/>
      <c r="GS498" s="15"/>
      <c r="GT498" s="15"/>
      <c r="GU498" s="15"/>
      <c r="GV498" s="15"/>
      <c r="GW498" s="15"/>
      <c r="GX498" s="15"/>
      <c r="GY498" s="15"/>
    </row>
    <row r="499" spans="1:207" s="182" customFormat="1" ht="22.9" customHeight="1" x14ac:dyDescent="0.25">
      <c r="A499" s="69" t="s">
        <v>1114</v>
      </c>
      <c r="B499" s="45" t="s">
        <v>349</v>
      </c>
      <c r="C499" s="72">
        <v>1976</v>
      </c>
      <c r="D499" s="72" t="s">
        <v>224</v>
      </c>
      <c r="E499" s="72" t="s">
        <v>22</v>
      </c>
      <c r="F499" s="71">
        <v>9</v>
      </c>
      <c r="G499" s="71">
        <v>4</v>
      </c>
      <c r="H499" s="47">
        <v>9631.7999999999993</v>
      </c>
      <c r="I499" s="55">
        <v>0</v>
      </c>
      <c r="J499" s="47">
        <v>7542.9</v>
      </c>
      <c r="K499" s="37">
        <f t="shared" si="112"/>
        <v>57982129.5</v>
      </c>
      <c r="L499" s="44">
        <v>0</v>
      </c>
      <c r="M499" s="44">
        <v>0</v>
      </c>
      <c r="N499" s="44">
        <v>0</v>
      </c>
      <c r="O499" s="44">
        <f>'[1]Прод. прилож'!$C$1171</f>
        <v>57982129.5</v>
      </c>
      <c r="P499" s="44">
        <f t="shared" si="111"/>
        <v>6019.8643555721674</v>
      </c>
      <c r="Q499" s="50">
        <v>9673</v>
      </c>
      <c r="R499" s="69" t="s">
        <v>96</v>
      </c>
      <c r="S499" s="57"/>
      <c r="T499" s="16"/>
      <c r="U499" s="16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  <c r="AQ499" s="15"/>
      <c r="AR499" s="15"/>
      <c r="AS499" s="15"/>
      <c r="AT499" s="15"/>
      <c r="AU499" s="15"/>
      <c r="AV499" s="15"/>
      <c r="AW499" s="15"/>
      <c r="AX499" s="15"/>
      <c r="AY499" s="15"/>
      <c r="AZ499" s="15"/>
      <c r="BA499" s="15"/>
      <c r="BB499" s="15"/>
      <c r="BC499" s="15"/>
      <c r="BD499" s="15"/>
      <c r="BE499" s="15"/>
      <c r="BF499" s="15"/>
      <c r="BG499" s="15"/>
      <c r="BH499" s="15"/>
      <c r="BI499" s="15"/>
      <c r="BJ499" s="15"/>
      <c r="BK499" s="15"/>
      <c r="BL499" s="15"/>
      <c r="BM499" s="15"/>
      <c r="BN499" s="15"/>
      <c r="BO499" s="15"/>
      <c r="BP499" s="15"/>
      <c r="BQ499" s="15"/>
      <c r="BR499" s="15"/>
      <c r="BS499" s="15"/>
      <c r="BT499" s="15"/>
      <c r="BU499" s="15"/>
      <c r="BV499" s="15"/>
      <c r="BW499" s="15"/>
      <c r="BX499" s="15"/>
      <c r="BY499" s="15"/>
      <c r="BZ499" s="15"/>
      <c r="CA499" s="15"/>
      <c r="CB499" s="15"/>
      <c r="CC499" s="15"/>
      <c r="CD499" s="15"/>
      <c r="CE499" s="15"/>
      <c r="CF499" s="15"/>
      <c r="CG499" s="15"/>
      <c r="CH499" s="15"/>
      <c r="CI499" s="15"/>
      <c r="CJ499" s="15"/>
      <c r="CK499" s="15"/>
      <c r="CL499" s="15"/>
      <c r="CM499" s="15"/>
      <c r="CN499" s="15"/>
      <c r="CO499" s="15"/>
      <c r="CP499" s="15"/>
      <c r="CQ499" s="15"/>
      <c r="CR499" s="15"/>
      <c r="CS499" s="15"/>
      <c r="CT499" s="15"/>
      <c r="CU499" s="15"/>
      <c r="CV499" s="15"/>
      <c r="CW499" s="15"/>
      <c r="CX499" s="15"/>
      <c r="CY499" s="15"/>
      <c r="CZ499" s="15"/>
      <c r="DA499" s="15"/>
      <c r="DB499" s="15"/>
      <c r="DC499" s="15"/>
      <c r="DD499" s="15"/>
      <c r="DE499" s="15"/>
      <c r="DF499" s="15"/>
      <c r="DG499" s="15"/>
      <c r="DH499" s="15"/>
      <c r="DI499" s="15"/>
      <c r="DJ499" s="15"/>
      <c r="DK499" s="15"/>
      <c r="DL499" s="15"/>
      <c r="DM499" s="15"/>
      <c r="DN499" s="15"/>
      <c r="DO499" s="15"/>
      <c r="DP499" s="15"/>
      <c r="DQ499" s="15"/>
      <c r="DR499" s="15"/>
      <c r="DS499" s="15"/>
      <c r="DT499" s="15"/>
      <c r="DU499" s="15"/>
      <c r="DV499" s="15"/>
      <c r="DW499" s="15"/>
      <c r="DX499" s="15"/>
      <c r="DY499" s="15"/>
      <c r="DZ499" s="15"/>
      <c r="EA499" s="15"/>
      <c r="EB499" s="15"/>
      <c r="EC499" s="15"/>
      <c r="ED499" s="15"/>
      <c r="EE499" s="15"/>
      <c r="EF499" s="15"/>
      <c r="EG499" s="15"/>
      <c r="EH499" s="15"/>
      <c r="EI499" s="15"/>
      <c r="EJ499" s="15"/>
      <c r="EK499" s="15"/>
      <c r="EL499" s="15"/>
      <c r="EM499" s="15"/>
      <c r="EN499" s="15"/>
      <c r="EO499" s="15"/>
      <c r="EP499" s="15"/>
      <c r="EQ499" s="15"/>
      <c r="ER499" s="15"/>
      <c r="ES499" s="15"/>
      <c r="ET499" s="15"/>
      <c r="EU499" s="15"/>
      <c r="EV499" s="15"/>
      <c r="EW499" s="15"/>
      <c r="EX499" s="15"/>
      <c r="EY499" s="15"/>
      <c r="EZ499" s="15"/>
      <c r="FA499" s="15"/>
      <c r="FB499" s="15"/>
      <c r="FC499" s="15"/>
      <c r="FD499" s="15"/>
      <c r="FE499" s="15"/>
      <c r="FF499" s="15"/>
      <c r="FG499" s="15"/>
      <c r="FH499" s="15"/>
      <c r="FI499" s="15"/>
      <c r="FJ499" s="15"/>
      <c r="FK499" s="15"/>
      <c r="FL499" s="15"/>
      <c r="FM499" s="15"/>
      <c r="FN499" s="15"/>
      <c r="FO499" s="15"/>
      <c r="FP499" s="15"/>
      <c r="FQ499" s="15"/>
      <c r="FR499" s="15"/>
      <c r="FS499" s="15"/>
      <c r="FT499" s="15"/>
      <c r="FU499" s="15"/>
      <c r="FV499" s="15"/>
      <c r="FW499" s="15"/>
      <c r="FX499" s="15"/>
      <c r="FY499" s="15"/>
      <c r="FZ499" s="15"/>
      <c r="GA499" s="15"/>
      <c r="GB499" s="15"/>
      <c r="GC499" s="15"/>
      <c r="GD499" s="15"/>
      <c r="GE499" s="15"/>
      <c r="GF499" s="15"/>
      <c r="GG499" s="15"/>
      <c r="GH499" s="15"/>
      <c r="GI499" s="15"/>
      <c r="GJ499" s="15"/>
      <c r="GK499" s="15"/>
      <c r="GL499" s="15"/>
      <c r="GM499" s="15"/>
      <c r="GN499" s="15"/>
      <c r="GO499" s="15"/>
      <c r="GP499" s="15"/>
      <c r="GQ499" s="15"/>
      <c r="GR499" s="15"/>
      <c r="GS499" s="15"/>
      <c r="GT499" s="15"/>
      <c r="GU499" s="15"/>
      <c r="GV499" s="15"/>
      <c r="GW499" s="15"/>
      <c r="GX499" s="15"/>
      <c r="GY499" s="15"/>
    </row>
    <row r="500" spans="1:207" s="182" customFormat="1" ht="22.9" customHeight="1" x14ac:dyDescent="0.25">
      <c r="A500" s="69" t="s">
        <v>1115</v>
      </c>
      <c r="B500" s="45" t="s">
        <v>311</v>
      </c>
      <c r="C500" s="72">
        <v>1964</v>
      </c>
      <c r="D500" s="72" t="s">
        <v>224</v>
      </c>
      <c r="E500" s="72" t="s">
        <v>20</v>
      </c>
      <c r="F500" s="71">
        <v>2</v>
      </c>
      <c r="G500" s="71">
        <v>1</v>
      </c>
      <c r="H500" s="37">
        <v>1072.8</v>
      </c>
      <c r="I500" s="37">
        <v>0</v>
      </c>
      <c r="J500" s="37">
        <v>481.6</v>
      </c>
      <c r="K500" s="37">
        <f t="shared" si="112"/>
        <v>9958994.3199999984</v>
      </c>
      <c r="L500" s="44">
        <v>0</v>
      </c>
      <c r="M500" s="44">
        <v>0</v>
      </c>
      <c r="N500" s="44">
        <v>0</v>
      </c>
      <c r="O500" s="37">
        <f>'[1]Прод. прилож'!$C$198</f>
        <v>9958994.3199999984</v>
      </c>
      <c r="P500" s="44">
        <f t="shared" si="111"/>
        <v>9283.1788963460094</v>
      </c>
      <c r="Q500" s="50">
        <v>9673</v>
      </c>
      <c r="R500" s="69" t="s">
        <v>94</v>
      </c>
      <c r="S500" s="66"/>
      <c r="T500" s="38"/>
      <c r="U500" s="38"/>
    </row>
    <row r="501" spans="1:207" s="182" customFormat="1" ht="22.9" customHeight="1" x14ac:dyDescent="0.25">
      <c r="A501" s="69" t="s">
        <v>2594</v>
      </c>
      <c r="B501" s="45" t="s">
        <v>350</v>
      </c>
      <c r="C501" s="182">
        <v>1987</v>
      </c>
      <c r="D501" s="72" t="s">
        <v>224</v>
      </c>
      <c r="E501" s="72" t="s">
        <v>20</v>
      </c>
      <c r="F501" s="71">
        <v>3</v>
      </c>
      <c r="G501" s="71">
        <v>2</v>
      </c>
      <c r="H501" s="47">
        <v>1815.1</v>
      </c>
      <c r="I501" s="55">
        <v>0</v>
      </c>
      <c r="J501" s="47">
        <v>859.1</v>
      </c>
      <c r="K501" s="37">
        <f t="shared" si="112"/>
        <v>57166200</v>
      </c>
      <c r="L501" s="44">
        <v>0</v>
      </c>
      <c r="M501" s="44">
        <v>0</v>
      </c>
      <c r="N501" s="44">
        <v>0</v>
      </c>
      <c r="O501" s="44">
        <f>'[1]Прод. прилож'!$C$1172</f>
        <v>57166200</v>
      </c>
      <c r="P501" s="44">
        <f t="shared" si="111"/>
        <v>31494.793675279601</v>
      </c>
      <c r="Q501" s="50">
        <v>9673</v>
      </c>
      <c r="R501" s="69" t="s">
        <v>96</v>
      </c>
      <c r="S501" s="57"/>
      <c r="T501" s="16"/>
      <c r="U501" s="16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  <c r="AQ501" s="15"/>
      <c r="AR501" s="15"/>
      <c r="AS501" s="15"/>
      <c r="AT501" s="15"/>
      <c r="AU501" s="15"/>
      <c r="AV501" s="15"/>
      <c r="AW501" s="15"/>
      <c r="AX501" s="15"/>
      <c r="AY501" s="15"/>
      <c r="AZ501" s="15"/>
      <c r="BA501" s="15"/>
      <c r="BB501" s="15"/>
      <c r="BC501" s="15"/>
      <c r="BD501" s="15"/>
      <c r="BE501" s="15"/>
      <c r="BF501" s="15"/>
      <c r="BG501" s="15"/>
      <c r="BH501" s="15"/>
      <c r="BI501" s="15"/>
      <c r="BJ501" s="15"/>
      <c r="BK501" s="15"/>
      <c r="BL501" s="15"/>
      <c r="BM501" s="15"/>
      <c r="BN501" s="15"/>
      <c r="BO501" s="15"/>
      <c r="BP501" s="15"/>
      <c r="BQ501" s="15"/>
      <c r="BR501" s="15"/>
      <c r="BS501" s="15"/>
      <c r="BT501" s="15"/>
      <c r="BU501" s="15"/>
      <c r="BV501" s="15"/>
      <c r="BW501" s="15"/>
      <c r="BX501" s="15"/>
      <c r="BY501" s="15"/>
      <c r="BZ501" s="15"/>
      <c r="CA501" s="15"/>
      <c r="CB501" s="15"/>
      <c r="CC501" s="15"/>
      <c r="CD501" s="15"/>
      <c r="CE501" s="15"/>
      <c r="CF501" s="15"/>
      <c r="CG501" s="15"/>
      <c r="CH501" s="15"/>
      <c r="CI501" s="15"/>
      <c r="CJ501" s="15"/>
      <c r="CK501" s="15"/>
      <c r="CL501" s="15"/>
      <c r="CM501" s="15"/>
      <c r="CN501" s="15"/>
      <c r="CO501" s="15"/>
      <c r="CP501" s="15"/>
      <c r="CQ501" s="15"/>
      <c r="CR501" s="15"/>
      <c r="CS501" s="15"/>
      <c r="CT501" s="15"/>
      <c r="CU501" s="15"/>
      <c r="CV501" s="15"/>
      <c r="CW501" s="15"/>
      <c r="CX501" s="15"/>
      <c r="CY501" s="15"/>
      <c r="CZ501" s="15"/>
      <c r="DA501" s="15"/>
      <c r="DB501" s="15"/>
      <c r="DC501" s="15"/>
      <c r="DD501" s="15"/>
      <c r="DE501" s="15"/>
      <c r="DF501" s="15"/>
      <c r="DG501" s="15"/>
      <c r="DH501" s="15"/>
      <c r="DI501" s="15"/>
      <c r="DJ501" s="15"/>
      <c r="DK501" s="15"/>
      <c r="DL501" s="15"/>
      <c r="DM501" s="15"/>
      <c r="DN501" s="15"/>
      <c r="DO501" s="15"/>
      <c r="DP501" s="15"/>
      <c r="DQ501" s="15"/>
      <c r="DR501" s="15"/>
      <c r="DS501" s="15"/>
      <c r="DT501" s="15"/>
      <c r="DU501" s="15"/>
      <c r="DV501" s="15"/>
      <c r="DW501" s="15"/>
      <c r="DX501" s="15"/>
      <c r="DY501" s="15"/>
      <c r="DZ501" s="15"/>
      <c r="EA501" s="15"/>
      <c r="EB501" s="15"/>
      <c r="EC501" s="15"/>
      <c r="ED501" s="15"/>
      <c r="EE501" s="15"/>
      <c r="EF501" s="15"/>
      <c r="EG501" s="15"/>
      <c r="EH501" s="15"/>
      <c r="EI501" s="15"/>
      <c r="EJ501" s="15"/>
      <c r="EK501" s="15"/>
      <c r="EL501" s="15"/>
      <c r="EM501" s="15"/>
      <c r="EN501" s="15"/>
      <c r="EO501" s="15"/>
      <c r="EP501" s="15"/>
      <c r="EQ501" s="15"/>
      <c r="ER501" s="15"/>
      <c r="ES501" s="15"/>
      <c r="ET501" s="15"/>
      <c r="EU501" s="15"/>
      <c r="EV501" s="15"/>
      <c r="EW501" s="15"/>
      <c r="EX501" s="15"/>
      <c r="EY501" s="15"/>
      <c r="EZ501" s="15"/>
      <c r="FA501" s="15"/>
      <c r="FB501" s="15"/>
      <c r="FC501" s="15"/>
      <c r="FD501" s="15"/>
      <c r="FE501" s="15"/>
      <c r="FF501" s="15"/>
      <c r="FG501" s="15"/>
      <c r="FH501" s="15"/>
      <c r="FI501" s="15"/>
      <c r="FJ501" s="15"/>
      <c r="FK501" s="15"/>
      <c r="FL501" s="15"/>
      <c r="FM501" s="15"/>
      <c r="FN501" s="15"/>
      <c r="FO501" s="15"/>
      <c r="FP501" s="15"/>
      <c r="FQ501" s="15"/>
      <c r="FR501" s="15"/>
      <c r="FS501" s="15"/>
      <c r="FT501" s="15"/>
      <c r="FU501" s="15"/>
      <c r="FV501" s="15"/>
      <c r="FW501" s="15"/>
      <c r="FX501" s="15"/>
      <c r="FY501" s="15"/>
      <c r="FZ501" s="15"/>
      <c r="GA501" s="15"/>
      <c r="GB501" s="15"/>
      <c r="GC501" s="15"/>
      <c r="GD501" s="15"/>
      <c r="GE501" s="15"/>
      <c r="GF501" s="15"/>
      <c r="GG501" s="15"/>
      <c r="GH501" s="15"/>
      <c r="GI501" s="15"/>
      <c r="GJ501" s="15"/>
      <c r="GK501" s="15"/>
      <c r="GL501" s="15"/>
      <c r="GM501" s="15"/>
      <c r="GN501" s="15"/>
      <c r="GO501" s="15"/>
      <c r="GP501" s="15"/>
      <c r="GQ501" s="15"/>
      <c r="GR501" s="15"/>
      <c r="GS501" s="15"/>
      <c r="GT501" s="15"/>
      <c r="GU501" s="15"/>
      <c r="GV501" s="15"/>
      <c r="GW501" s="15"/>
      <c r="GX501" s="15"/>
      <c r="GY501" s="15"/>
    </row>
    <row r="502" spans="1:207" s="182" customFormat="1" ht="22.9" customHeight="1" x14ac:dyDescent="0.25">
      <c r="A502" s="69" t="s">
        <v>1116</v>
      </c>
      <c r="B502" s="45" t="s">
        <v>323</v>
      </c>
      <c r="C502" s="72">
        <v>1963</v>
      </c>
      <c r="D502" s="72" t="s">
        <v>224</v>
      </c>
      <c r="E502" s="72" t="s">
        <v>20</v>
      </c>
      <c r="F502" s="71">
        <v>2</v>
      </c>
      <c r="G502" s="71">
        <v>2</v>
      </c>
      <c r="H502" s="47">
        <v>730.8</v>
      </c>
      <c r="I502" s="55">
        <v>0</v>
      </c>
      <c r="J502" s="47">
        <v>399.4</v>
      </c>
      <c r="K502" s="37">
        <f t="shared" si="112"/>
        <v>6365898.3000000007</v>
      </c>
      <c r="L502" s="44">
        <v>0</v>
      </c>
      <c r="M502" s="44">
        <v>0</v>
      </c>
      <c r="N502" s="44">
        <v>0</v>
      </c>
      <c r="O502" s="44">
        <f>'[1]Прод. прилож'!$C$199</f>
        <v>6365898.3000000007</v>
      </c>
      <c r="P502" s="44">
        <f t="shared" si="111"/>
        <v>8710.8624794745501</v>
      </c>
      <c r="Q502" s="50">
        <v>9673</v>
      </c>
      <c r="R502" s="69" t="s">
        <v>94</v>
      </c>
      <c r="S502" s="57"/>
      <c r="T502" s="16"/>
      <c r="U502" s="16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  <c r="AQ502" s="15"/>
      <c r="AR502" s="15"/>
      <c r="AS502" s="15"/>
      <c r="AT502" s="15"/>
      <c r="AU502" s="15"/>
      <c r="AV502" s="15"/>
      <c r="AW502" s="15"/>
      <c r="AX502" s="15"/>
      <c r="AY502" s="15"/>
      <c r="AZ502" s="15"/>
      <c r="BA502" s="15"/>
      <c r="BB502" s="15"/>
      <c r="BC502" s="15"/>
      <c r="BD502" s="15"/>
      <c r="BE502" s="15"/>
      <c r="BF502" s="15"/>
      <c r="BG502" s="15"/>
      <c r="BH502" s="15"/>
      <c r="BI502" s="15"/>
      <c r="BJ502" s="15"/>
      <c r="BK502" s="15"/>
      <c r="BL502" s="15"/>
      <c r="BM502" s="15"/>
      <c r="BN502" s="15"/>
      <c r="BO502" s="15"/>
      <c r="BP502" s="15"/>
      <c r="BQ502" s="15"/>
      <c r="BR502" s="15"/>
      <c r="BS502" s="15"/>
      <c r="BT502" s="15"/>
      <c r="BU502" s="15"/>
      <c r="BV502" s="15"/>
      <c r="BW502" s="15"/>
      <c r="BX502" s="15"/>
      <c r="BY502" s="15"/>
      <c r="BZ502" s="15"/>
      <c r="CA502" s="15"/>
      <c r="CB502" s="15"/>
      <c r="CC502" s="15"/>
      <c r="CD502" s="15"/>
      <c r="CE502" s="15"/>
      <c r="CF502" s="15"/>
      <c r="CG502" s="15"/>
      <c r="CH502" s="15"/>
      <c r="CI502" s="15"/>
      <c r="CJ502" s="15"/>
      <c r="CK502" s="15"/>
      <c r="CL502" s="15"/>
      <c r="CM502" s="15"/>
      <c r="CN502" s="15"/>
      <c r="CO502" s="15"/>
      <c r="CP502" s="15"/>
      <c r="CQ502" s="15"/>
      <c r="CR502" s="15"/>
      <c r="CS502" s="15"/>
      <c r="CT502" s="15"/>
      <c r="CU502" s="15"/>
      <c r="CV502" s="15"/>
      <c r="CW502" s="15"/>
      <c r="CX502" s="15"/>
      <c r="CY502" s="15"/>
      <c r="CZ502" s="15"/>
      <c r="DA502" s="15"/>
      <c r="DB502" s="15"/>
      <c r="DC502" s="15"/>
      <c r="DD502" s="15"/>
      <c r="DE502" s="15"/>
      <c r="DF502" s="15"/>
      <c r="DG502" s="15"/>
      <c r="DH502" s="15"/>
      <c r="DI502" s="15"/>
      <c r="DJ502" s="15"/>
      <c r="DK502" s="15"/>
      <c r="DL502" s="15"/>
      <c r="DM502" s="15"/>
      <c r="DN502" s="15"/>
      <c r="DO502" s="15"/>
      <c r="DP502" s="15"/>
      <c r="DQ502" s="15"/>
      <c r="DR502" s="15"/>
      <c r="DS502" s="15"/>
      <c r="DT502" s="15"/>
      <c r="DU502" s="15"/>
      <c r="DV502" s="15"/>
      <c r="DW502" s="15"/>
      <c r="DX502" s="15"/>
      <c r="DY502" s="15"/>
      <c r="DZ502" s="15"/>
      <c r="EA502" s="15"/>
      <c r="EB502" s="15"/>
      <c r="EC502" s="15"/>
      <c r="ED502" s="15"/>
      <c r="EE502" s="15"/>
      <c r="EF502" s="15"/>
      <c r="EG502" s="15"/>
      <c r="EH502" s="15"/>
      <c r="EI502" s="15"/>
      <c r="EJ502" s="15"/>
      <c r="EK502" s="15"/>
      <c r="EL502" s="15"/>
      <c r="EM502" s="15"/>
      <c r="EN502" s="15"/>
      <c r="EO502" s="15"/>
      <c r="EP502" s="15"/>
      <c r="EQ502" s="15"/>
      <c r="ER502" s="15"/>
      <c r="ES502" s="15"/>
      <c r="ET502" s="15"/>
      <c r="EU502" s="15"/>
      <c r="EV502" s="15"/>
      <c r="EW502" s="15"/>
      <c r="EX502" s="15"/>
      <c r="EY502" s="15"/>
      <c r="EZ502" s="15"/>
      <c r="FA502" s="15"/>
      <c r="FB502" s="15"/>
      <c r="FC502" s="15"/>
      <c r="FD502" s="15"/>
      <c r="FE502" s="15"/>
      <c r="FF502" s="15"/>
      <c r="FG502" s="15"/>
      <c r="FH502" s="15"/>
      <c r="FI502" s="15"/>
      <c r="FJ502" s="15"/>
      <c r="FK502" s="15"/>
      <c r="FL502" s="15"/>
      <c r="FM502" s="15"/>
      <c r="FN502" s="15"/>
      <c r="FO502" s="15"/>
      <c r="FP502" s="15"/>
      <c r="FQ502" s="15"/>
      <c r="FR502" s="15"/>
      <c r="FS502" s="15"/>
      <c r="FT502" s="15"/>
      <c r="FU502" s="15"/>
      <c r="FV502" s="15"/>
      <c r="FW502" s="15"/>
      <c r="FX502" s="15"/>
      <c r="FY502" s="15"/>
      <c r="FZ502" s="15"/>
      <c r="GA502" s="15"/>
      <c r="GB502" s="15"/>
      <c r="GC502" s="15"/>
      <c r="GD502" s="15"/>
      <c r="GE502" s="15"/>
      <c r="GF502" s="15"/>
      <c r="GG502" s="15"/>
      <c r="GH502" s="15"/>
      <c r="GI502" s="15"/>
      <c r="GJ502" s="15"/>
      <c r="GK502" s="15"/>
      <c r="GL502" s="15"/>
      <c r="GM502" s="15"/>
      <c r="GN502" s="15"/>
      <c r="GO502" s="15"/>
      <c r="GP502" s="15"/>
      <c r="GQ502" s="15"/>
      <c r="GR502" s="15"/>
      <c r="GS502" s="15"/>
      <c r="GT502" s="15"/>
      <c r="GU502" s="15"/>
      <c r="GV502" s="15"/>
      <c r="GW502" s="15"/>
      <c r="GX502" s="15"/>
      <c r="GY502" s="15"/>
    </row>
    <row r="503" spans="1:207" s="182" customFormat="1" ht="22.9" customHeight="1" x14ac:dyDescent="0.25">
      <c r="A503" s="69" t="s">
        <v>1117</v>
      </c>
      <c r="B503" s="45" t="s">
        <v>351</v>
      </c>
      <c r="C503" s="182">
        <v>1917</v>
      </c>
      <c r="D503" s="72" t="s">
        <v>224</v>
      </c>
      <c r="E503" s="72" t="s">
        <v>20</v>
      </c>
      <c r="F503" s="71">
        <v>3</v>
      </c>
      <c r="G503" s="71">
        <v>1</v>
      </c>
      <c r="H503" s="47">
        <v>689.7</v>
      </c>
      <c r="I503" s="55">
        <v>0</v>
      </c>
      <c r="J503" s="47">
        <v>421.7</v>
      </c>
      <c r="K503" s="37">
        <f t="shared" si="112"/>
        <v>9133505.6999999993</v>
      </c>
      <c r="L503" s="44">
        <v>0</v>
      </c>
      <c r="M503" s="44">
        <v>0</v>
      </c>
      <c r="N503" s="44">
        <v>0</v>
      </c>
      <c r="O503" s="44">
        <f>'[1]Прод. прилож'!$C$1173</f>
        <v>9133505.6999999993</v>
      </c>
      <c r="P503" s="44">
        <f t="shared" si="111"/>
        <v>13242.722488038276</v>
      </c>
      <c r="Q503" s="50">
        <v>9673</v>
      </c>
      <c r="R503" s="69" t="s">
        <v>96</v>
      </c>
      <c r="S503" s="65"/>
      <c r="T503" s="16"/>
      <c r="U503" s="16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  <c r="AQ503" s="15"/>
      <c r="AR503" s="15"/>
      <c r="AS503" s="15"/>
      <c r="AT503" s="15"/>
      <c r="AU503" s="15"/>
      <c r="AV503" s="15"/>
      <c r="AW503" s="15"/>
      <c r="AX503" s="15"/>
      <c r="AY503" s="15"/>
      <c r="AZ503" s="15"/>
      <c r="BA503" s="15"/>
      <c r="BB503" s="15"/>
      <c r="BC503" s="15"/>
      <c r="BD503" s="15"/>
      <c r="BE503" s="15"/>
      <c r="BF503" s="15"/>
      <c r="BG503" s="15"/>
      <c r="BH503" s="15"/>
      <c r="BI503" s="15"/>
      <c r="BJ503" s="15"/>
      <c r="BK503" s="15"/>
      <c r="BL503" s="15"/>
      <c r="BM503" s="15"/>
      <c r="BN503" s="15"/>
      <c r="BO503" s="15"/>
      <c r="BP503" s="15"/>
      <c r="BQ503" s="15"/>
      <c r="BR503" s="15"/>
      <c r="BS503" s="15"/>
      <c r="BT503" s="15"/>
      <c r="BU503" s="15"/>
      <c r="BV503" s="15"/>
      <c r="BW503" s="15"/>
      <c r="BX503" s="15"/>
      <c r="BY503" s="15"/>
      <c r="BZ503" s="15"/>
      <c r="CA503" s="15"/>
      <c r="CB503" s="15"/>
      <c r="CC503" s="15"/>
      <c r="CD503" s="15"/>
      <c r="CE503" s="15"/>
      <c r="CF503" s="15"/>
      <c r="CG503" s="15"/>
      <c r="CH503" s="15"/>
      <c r="CI503" s="15"/>
      <c r="CJ503" s="15"/>
      <c r="CK503" s="15"/>
      <c r="CL503" s="15"/>
      <c r="CM503" s="15"/>
      <c r="CN503" s="15"/>
      <c r="CO503" s="15"/>
      <c r="CP503" s="15"/>
      <c r="CQ503" s="15"/>
      <c r="CR503" s="15"/>
      <c r="CS503" s="15"/>
      <c r="CT503" s="15"/>
      <c r="CU503" s="15"/>
      <c r="CV503" s="15"/>
      <c r="CW503" s="15"/>
      <c r="CX503" s="15"/>
      <c r="CY503" s="15"/>
      <c r="CZ503" s="15"/>
      <c r="DA503" s="15"/>
      <c r="DB503" s="15"/>
      <c r="DC503" s="15"/>
      <c r="DD503" s="15"/>
      <c r="DE503" s="15"/>
      <c r="DF503" s="15"/>
      <c r="DG503" s="15"/>
      <c r="DH503" s="15"/>
      <c r="DI503" s="15"/>
      <c r="DJ503" s="15"/>
      <c r="DK503" s="15"/>
      <c r="DL503" s="15"/>
      <c r="DM503" s="15"/>
      <c r="DN503" s="15"/>
      <c r="DO503" s="15"/>
      <c r="DP503" s="15"/>
      <c r="DQ503" s="15"/>
      <c r="DR503" s="15"/>
      <c r="DS503" s="15"/>
      <c r="DT503" s="15"/>
      <c r="DU503" s="15"/>
      <c r="DV503" s="15"/>
      <c r="DW503" s="15"/>
      <c r="DX503" s="15"/>
      <c r="DY503" s="15"/>
      <c r="DZ503" s="15"/>
      <c r="EA503" s="15"/>
      <c r="EB503" s="15"/>
      <c r="EC503" s="15"/>
      <c r="ED503" s="15"/>
      <c r="EE503" s="15"/>
      <c r="EF503" s="15"/>
      <c r="EG503" s="15"/>
      <c r="EH503" s="15"/>
      <c r="EI503" s="15"/>
      <c r="EJ503" s="15"/>
      <c r="EK503" s="15"/>
      <c r="EL503" s="15"/>
      <c r="EM503" s="15"/>
      <c r="EN503" s="15"/>
      <c r="EO503" s="15"/>
      <c r="EP503" s="15"/>
      <c r="EQ503" s="15"/>
      <c r="ER503" s="15"/>
      <c r="ES503" s="15"/>
      <c r="ET503" s="15"/>
      <c r="EU503" s="15"/>
      <c r="EV503" s="15"/>
      <c r="EW503" s="15"/>
      <c r="EX503" s="15"/>
      <c r="EY503" s="15"/>
      <c r="EZ503" s="15"/>
      <c r="FA503" s="15"/>
      <c r="FB503" s="15"/>
      <c r="FC503" s="15"/>
      <c r="FD503" s="15"/>
      <c r="FE503" s="15"/>
      <c r="FF503" s="15"/>
      <c r="FG503" s="15"/>
      <c r="FH503" s="15"/>
      <c r="FI503" s="15"/>
      <c r="FJ503" s="15"/>
      <c r="FK503" s="15"/>
      <c r="FL503" s="15"/>
      <c r="FM503" s="15"/>
      <c r="FN503" s="15"/>
      <c r="FO503" s="15"/>
      <c r="FP503" s="15"/>
      <c r="FQ503" s="15"/>
      <c r="FR503" s="15"/>
      <c r="FS503" s="15"/>
      <c r="FT503" s="15"/>
      <c r="FU503" s="15"/>
      <c r="FV503" s="15"/>
      <c r="FW503" s="15"/>
      <c r="FX503" s="15"/>
      <c r="FY503" s="15"/>
      <c r="FZ503" s="15"/>
      <c r="GA503" s="15"/>
      <c r="GB503" s="15"/>
      <c r="GC503" s="15"/>
      <c r="GD503" s="15"/>
      <c r="GE503" s="15"/>
      <c r="GF503" s="15"/>
      <c r="GG503" s="15"/>
      <c r="GH503" s="15"/>
      <c r="GI503" s="15"/>
      <c r="GJ503" s="15"/>
      <c r="GK503" s="15"/>
      <c r="GL503" s="15"/>
      <c r="GM503" s="15"/>
      <c r="GN503" s="15"/>
      <c r="GO503" s="15"/>
      <c r="GP503" s="15"/>
      <c r="GQ503" s="15"/>
      <c r="GR503" s="15"/>
      <c r="GS503" s="15"/>
      <c r="GT503" s="15"/>
      <c r="GU503" s="15"/>
      <c r="GV503" s="15"/>
      <c r="GW503" s="15"/>
      <c r="GX503" s="15"/>
      <c r="GY503" s="15"/>
    </row>
    <row r="504" spans="1:207" s="182" customFormat="1" ht="22.9" customHeight="1" x14ac:dyDescent="0.25">
      <c r="A504" s="69" t="s">
        <v>1118</v>
      </c>
      <c r="B504" s="45" t="s">
        <v>312</v>
      </c>
      <c r="C504" s="72">
        <v>1965</v>
      </c>
      <c r="D504" s="72" t="s">
        <v>224</v>
      </c>
      <c r="E504" s="72" t="s">
        <v>20</v>
      </c>
      <c r="F504" s="71">
        <v>5</v>
      </c>
      <c r="G504" s="71">
        <v>2</v>
      </c>
      <c r="H504" s="47">
        <v>2172.1</v>
      </c>
      <c r="I504" s="55">
        <v>0</v>
      </c>
      <c r="J504" s="47">
        <v>1032.5</v>
      </c>
      <c r="K504" s="37">
        <f t="shared" si="112"/>
        <v>17343071.419999998</v>
      </c>
      <c r="L504" s="44">
        <v>0</v>
      </c>
      <c r="M504" s="44">
        <v>0</v>
      </c>
      <c r="N504" s="44">
        <v>0</v>
      </c>
      <c r="O504" s="44">
        <f>'[1]Прод. прилож'!$C$200</f>
        <v>17343071.419999998</v>
      </c>
      <c r="P504" s="44">
        <f t="shared" si="111"/>
        <v>7984.4719027669071</v>
      </c>
      <c r="Q504" s="50">
        <v>9673</v>
      </c>
      <c r="R504" s="69" t="s">
        <v>94</v>
      </c>
      <c r="S504" s="66"/>
      <c r="T504" s="38"/>
      <c r="U504" s="38"/>
    </row>
    <row r="505" spans="1:207" s="15" customFormat="1" ht="22.9" customHeight="1" x14ac:dyDescent="0.25">
      <c r="A505" s="69" t="s">
        <v>1119</v>
      </c>
      <c r="B505" s="45" t="s">
        <v>313</v>
      </c>
      <c r="C505" s="72">
        <v>1961</v>
      </c>
      <c r="D505" s="72" t="s">
        <v>224</v>
      </c>
      <c r="E505" s="72" t="s">
        <v>20</v>
      </c>
      <c r="F505" s="71">
        <v>2</v>
      </c>
      <c r="G505" s="71">
        <v>2</v>
      </c>
      <c r="H505" s="47">
        <v>566</v>
      </c>
      <c r="I505" s="55">
        <v>0</v>
      </c>
      <c r="J505" s="47">
        <v>308.60000000000002</v>
      </c>
      <c r="K505" s="37">
        <f t="shared" si="112"/>
        <v>5165320.8</v>
      </c>
      <c r="L505" s="44">
        <v>0</v>
      </c>
      <c r="M505" s="44">
        <v>0</v>
      </c>
      <c r="N505" s="44">
        <v>0</v>
      </c>
      <c r="O505" s="44">
        <f>'[1]Прод. прилож'!$C$201</f>
        <v>5165320.8</v>
      </c>
      <c r="P505" s="44">
        <f t="shared" si="111"/>
        <v>9126.0084805653714</v>
      </c>
      <c r="Q505" s="50">
        <v>9673</v>
      </c>
      <c r="R505" s="69" t="s">
        <v>94</v>
      </c>
      <c r="S505" s="66"/>
      <c r="T505" s="38"/>
      <c r="U505" s="38"/>
      <c r="V505" s="182"/>
      <c r="W505" s="182"/>
      <c r="X505" s="182"/>
      <c r="Y505" s="182"/>
      <c r="Z505" s="182"/>
      <c r="AA505" s="182"/>
      <c r="AB505" s="182"/>
      <c r="AC505" s="182"/>
      <c r="AD505" s="182"/>
      <c r="AE505" s="182"/>
      <c r="AF505" s="182"/>
      <c r="AG505" s="182"/>
      <c r="AH505" s="182"/>
      <c r="AI505" s="182"/>
      <c r="AJ505" s="182"/>
      <c r="AK505" s="182"/>
      <c r="AL505" s="182"/>
      <c r="AM505" s="182"/>
      <c r="AN505" s="182"/>
      <c r="AO505" s="182"/>
      <c r="AP505" s="182"/>
      <c r="AQ505" s="182"/>
      <c r="AR505" s="182"/>
      <c r="AS505" s="182"/>
      <c r="AT505" s="182"/>
      <c r="AU505" s="182"/>
      <c r="AV505" s="182"/>
      <c r="AW505" s="182"/>
      <c r="AX505" s="182"/>
      <c r="AY505" s="182"/>
      <c r="AZ505" s="182"/>
      <c r="BA505" s="182"/>
      <c r="BB505" s="182"/>
      <c r="BC505" s="182"/>
      <c r="BD505" s="182"/>
      <c r="BE505" s="182"/>
      <c r="BF505" s="182"/>
      <c r="BG505" s="182"/>
      <c r="BH505" s="182"/>
      <c r="BI505" s="182"/>
      <c r="BJ505" s="182"/>
      <c r="BK505" s="182"/>
      <c r="BL505" s="182"/>
      <c r="BM505" s="182"/>
      <c r="BN505" s="182"/>
      <c r="BO505" s="182"/>
      <c r="BP505" s="182"/>
      <c r="BQ505" s="182"/>
      <c r="BR505" s="182"/>
      <c r="BS505" s="182"/>
      <c r="BT505" s="182"/>
      <c r="BU505" s="182"/>
      <c r="BV505" s="182"/>
      <c r="BW505" s="182"/>
      <c r="BX505" s="182"/>
      <c r="BY505" s="182"/>
      <c r="BZ505" s="182"/>
      <c r="CA505" s="182"/>
      <c r="CB505" s="182"/>
      <c r="CC505" s="182"/>
      <c r="CD505" s="182"/>
      <c r="CE505" s="182"/>
      <c r="CF505" s="182"/>
      <c r="CG505" s="182"/>
      <c r="CH505" s="182"/>
      <c r="CI505" s="182"/>
      <c r="CJ505" s="182"/>
      <c r="CK505" s="182"/>
      <c r="CL505" s="182"/>
      <c r="CM505" s="182"/>
      <c r="CN505" s="182"/>
      <c r="CO505" s="182"/>
      <c r="CP505" s="182"/>
      <c r="CQ505" s="182"/>
      <c r="CR505" s="182"/>
      <c r="CS505" s="182"/>
      <c r="CT505" s="182"/>
      <c r="CU505" s="182"/>
      <c r="CV505" s="182"/>
      <c r="CW505" s="182"/>
      <c r="CX505" s="182"/>
      <c r="CY505" s="182"/>
      <c r="CZ505" s="182"/>
      <c r="DA505" s="182"/>
      <c r="DB505" s="182"/>
      <c r="DC505" s="182"/>
      <c r="DD505" s="182"/>
      <c r="DE505" s="182"/>
      <c r="DF505" s="182"/>
      <c r="DG505" s="182"/>
      <c r="DH505" s="182"/>
      <c r="DI505" s="182"/>
      <c r="DJ505" s="182"/>
      <c r="DK505" s="182"/>
      <c r="DL505" s="182"/>
      <c r="DM505" s="182"/>
      <c r="DN505" s="182"/>
      <c r="DO505" s="182"/>
      <c r="DP505" s="182"/>
      <c r="DQ505" s="182"/>
      <c r="DR505" s="182"/>
      <c r="DS505" s="182"/>
      <c r="DT505" s="182"/>
      <c r="DU505" s="182"/>
      <c r="DV505" s="182"/>
      <c r="DW505" s="182"/>
      <c r="DX505" s="182"/>
      <c r="DY505" s="182"/>
      <c r="DZ505" s="182"/>
      <c r="EA505" s="182"/>
      <c r="EB505" s="182"/>
      <c r="EC505" s="182"/>
      <c r="ED505" s="182"/>
      <c r="EE505" s="182"/>
      <c r="EF505" s="182"/>
      <c r="EG505" s="182"/>
      <c r="EH505" s="182"/>
      <c r="EI505" s="182"/>
      <c r="EJ505" s="182"/>
      <c r="EK505" s="182"/>
      <c r="EL505" s="182"/>
      <c r="EM505" s="182"/>
      <c r="EN505" s="182"/>
      <c r="EO505" s="182"/>
      <c r="EP505" s="182"/>
      <c r="EQ505" s="182"/>
      <c r="ER505" s="182"/>
      <c r="ES505" s="182"/>
      <c r="ET505" s="182"/>
      <c r="EU505" s="182"/>
      <c r="EV505" s="182"/>
      <c r="EW505" s="182"/>
      <c r="EX505" s="182"/>
      <c r="EY505" s="182"/>
      <c r="EZ505" s="182"/>
      <c r="FA505" s="182"/>
      <c r="FB505" s="182"/>
      <c r="FC505" s="182"/>
      <c r="FD505" s="182"/>
      <c r="FE505" s="182"/>
      <c r="FF505" s="182"/>
      <c r="FG505" s="182"/>
      <c r="FH505" s="182"/>
      <c r="FI505" s="182"/>
      <c r="FJ505" s="182"/>
      <c r="FK505" s="182"/>
      <c r="FL505" s="182"/>
      <c r="FM505" s="182"/>
      <c r="FN505" s="182"/>
      <c r="FO505" s="182"/>
      <c r="FP505" s="182"/>
      <c r="FQ505" s="182"/>
      <c r="FR505" s="182"/>
      <c r="FS505" s="182"/>
      <c r="FT505" s="182"/>
      <c r="FU505" s="182"/>
      <c r="FV505" s="182"/>
      <c r="FW505" s="182"/>
      <c r="FX505" s="182"/>
      <c r="FY505" s="182"/>
      <c r="FZ505" s="182"/>
      <c r="GA505" s="182"/>
      <c r="GB505" s="182"/>
      <c r="GC505" s="182"/>
      <c r="GD505" s="182"/>
      <c r="GE505" s="182"/>
      <c r="GF505" s="182"/>
      <c r="GG505" s="182"/>
      <c r="GH505" s="182"/>
      <c r="GI505" s="182"/>
      <c r="GJ505" s="182"/>
      <c r="GK505" s="182"/>
      <c r="GL505" s="182"/>
      <c r="GM505" s="182"/>
      <c r="GN505" s="182"/>
      <c r="GO505" s="182"/>
      <c r="GP505" s="182"/>
      <c r="GQ505" s="182"/>
      <c r="GR505" s="182"/>
      <c r="GS505" s="182"/>
      <c r="GT505" s="182"/>
      <c r="GU505" s="182"/>
      <c r="GV505" s="182"/>
      <c r="GW505" s="182"/>
      <c r="GX505" s="182"/>
      <c r="GY505" s="182"/>
    </row>
    <row r="506" spans="1:207" s="15" customFormat="1" ht="22.9" customHeight="1" x14ac:dyDescent="0.25">
      <c r="A506" s="69" t="s">
        <v>1120</v>
      </c>
      <c r="B506" s="45" t="s">
        <v>314</v>
      </c>
      <c r="C506" s="72">
        <v>1963</v>
      </c>
      <c r="D506" s="72" t="s">
        <v>224</v>
      </c>
      <c r="E506" s="72" t="s">
        <v>20</v>
      </c>
      <c r="F506" s="71">
        <v>2</v>
      </c>
      <c r="G506" s="71">
        <v>1</v>
      </c>
      <c r="H506" s="55">
        <v>601</v>
      </c>
      <c r="I506" s="55">
        <v>0</v>
      </c>
      <c r="J506" s="55">
        <v>276.89999999999998</v>
      </c>
      <c r="K506" s="37">
        <f t="shared" si="112"/>
        <v>2863793.56</v>
      </c>
      <c r="L506" s="44">
        <v>0</v>
      </c>
      <c r="M506" s="44">
        <v>0</v>
      </c>
      <c r="N506" s="44">
        <v>0</v>
      </c>
      <c r="O506" s="44">
        <f>'[1]Прод. прилож'!$C$202</f>
        <v>2863793.56</v>
      </c>
      <c r="P506" s="44">
        <f t="shared" si="111"/>
        <v>4765.0475207986692</v>
      </c>
      <c r="Q506" s="50">
        <v>9673</v>
      </c>
      <c r="R506" s="69" t="s">
        <v>94</v>
      </c>
      <c r="S506" s="66"/>
      <c r="T506" s="38"/>
      <c r="U506" s="38"/>
      <c r="V506" s="182"/>
      <c r="W506" s="182"/>
      <c r="X506" s="182"/>
      <c r="Y506" s="182"/>
      <c r="Z506" s="182"/>
      <c r="AA506" s="182"/>
      <c r="AB506" s="182"/>
      <c r="AC506" s="182"/>
      <c r="AD506" s="182"/>
      <c r="AE506" s="182"/>
      <c r="AF506" s="182"/>
      <c r="AG506" s="182"/>
      <c r="AH506" s="182"/>
      <c r="AI506" s="182"/>
      <c r="AJ506" s="182"/>
      <c r="AK506" s="182"/>
      <c r="AL506" s="182"/>
      <c r="AM506" s="182"/>
      <c r="AN506" s="182"/>
      <c r="AO506" s="182"/>
      <c r="AP506" s="182"/>
      <c r="AQ506" s="182"/>
      <c r="AR506" s="182"/>
      <c r="AS506" s="182"/>
      <c r="AT506" s="182"/>
      <c r="AU506" s="182"/>
      <c r="AV506" s="182"/>
      <c r="AW506" s="182"/>
      <c r="AX506" s="182"/>
      <c r="AY506" s="182"/>
      <c r="AZ506" s="182"/>
      <c r="BA506" s="182"/>
      <c r="BB506" s="182"/>
      <c r="BC506" s="182"/>
      <c r="BD506" s="182"/>
      <c r="BE506" s="182"/>
      <c r="BF506" s="182"/>
      <c r="BG506" s="182"/>
      <c r="BH506" s="182"/>
      <c r="BI506" s="182"/>
      <c r="BJ506" s="182"/>
      <c r="BK506" s="182"/>
      <c r="BL506" s="182"/>
      <c r="BM506" s="182"/>
      <c r="BN506" s="182"/>
      <c r="BO506" s="182"/>
      <c r="BP506" s="182"/>
      <c r="BQ506" s="182"/>
      <c r="BR506" s="182"/>
      <c r="BS506" s="182"/>
      <c r="BT506" s="182"/>
      <c r="BU506" s="182"/>
      <c r="BV506" s="182"/>
      <c r="BW506" s="182"/>
      <c r="BX506" s="182"/>
      <c r="BY506" s="182"/>
      <c r="BZ506" s="182"/>
      <c r="CA506" s="182"/>
      <c r="CB506" s="182"/>
      <c r="CC506" s="182"/>
      <c r="CD506" s="182"/>
      <c r="CE506" s="182"/>
      <c r="CF506" s="182"/>
      <c r="CG506" s="182"/>
      <c r="CH506" s="182"/>
      <c r="CI506" s="182"/>
      <c r="CJ506" s="182"/>
      <c r="CK506" s="182"/>
      <c r="CL506" s="182"/>
      <c r="CM506" s="182"/>
      <c r="CN506" s="182"/>
      <c r="CO506" s="182"/>
      <c r="CP506" s="182"/>
      <c r="CQ506" s="182"/>
      <c r="CR506" s="182"/>
      <c r="CS506" s="182"/>
      <c r="CT506" s="182"/>
      <c r="CU506" s="182"/>
      <c r="CV506" s="182"/>
      <c r="CW506" s="182"/>
      <c r="CX506" s="182"/>
      <c r="CY506" s="182"/>
      <c r="CZ506" s="182"/>
      <c r="DA506" s="182"/>
      <c r="DB506" s="182"/>
      <c r="DC506" s="182"/>
      <c r="DD506" s="182"/>
      <c r="DE506" s="182"/>
      <c r="DF506" s="182"/>
      <c r="DG506" s="182"/>
      <c r="DH506" s="182"/>
      <c r="DI506" s="182"/>
      <c r="DJ506" s="182"/>
      <c r="DK506" s="182"/>
      <c r="DL506" s="182"/>
      <c r="DM506" s="182"/>
      <c r="DN506" s="182"/>
      <c r="DO506" s="182"/>
      <c r="DP506" s="182"/>
      <c r="DQ506" s="182"/>
      <c r="DR506" s="182"/>
      <c r="DS506" s="182"/>
      <c r="DT506" s="182"/>
      <c r="DU506" s="182"/>
      <c r="DV506" s="182"/>
      <c r="DW506" s="182"/>
      <c r="DX506" s="182"/>
      <c r="DY506" s="182"/>
      <c r="DZ506" s="182"/>
      <c r="EA506" s="182"/>
      <c r="EB506" s="182"/>
      <c r="EC506" s="182"/>
      <c r="ED506" s="182"/>
      <c r="EE506" s="182"/>
      <c r="EF506" s="182"/>
      <c r="EG506" s="182"/>
      <c r="EH506" s="182"/>
      <c r="EI506" s="182"/>
      <c r="EJ506" s="182"/>
      <c r="EK506" s="182"/>
      <c r="EL506" s="182"/>
      <c r="EM506" s="182"/>
      <c r="EN506" s="182"/>
      <c r="EO506" s="182"/>
      <c r="EP506" s="182"/>
      <c r="EQ506" s="182"/>
      <c r="ER506" s="182"/>
      <c r="ES506" s="182"/>
      <c r="ET506" s="182"/>
      <c r="EU506" s="182"/>
      <c r="EV506" s="182"/>
      <c r="EW506" s="182"/>
      <c r="EX506" s="182"/>
      <c r="EY506" s="182"/>
      <c r="EZ506" s="182"/>
      <c r="FA506" s="182"/>
      <c r="FB506" s="182"/>
      <c r="FC506" s="182"/>
      <c r="FD506" s="182"/>
      <c r="FE506" s="182"/>
      <c r="FF506" s="182"/>
      <c r="FG506" s="182"/>
      <c r="FH506" s="182"/>
      <c r="FI506" s="182"/>
      <c r="FJ506" s="182"/>
      <c r="FK506" s="182"/>
      <c r="FL506" s="182"/>
      <c r="FM506" s="182"/>
      <c r="FN506" s="182"/>
      <c r="FO506" s="182"/>
      <c r="FP506" s="182"/>
      <c r="FQ506" s="182"/>
      <c r="FR506" s="182"/>
      <c r="FS506" s="182"/>
      <c r="FT506" s="182"/>
      <c r="FU506" s="182"/>
      <c r="FV506" s="182"/>
      <c r="FW506" s="182"/>
      <c r="FX506" s="182"/>
      <c r="FY506" s="182"/>
      <c r="FZ506" s="182"/>
      <c r="GA506" s="182"/>
      <c r="GB506" s="182"/>
      <c r="GC506" s="182"/>
      <c r="GD506" s="182"/>
      <c r="GE506" s="182"/>
      <c r="GF506" s="182"/>
      <c r="GG506" s="182"/>
      <c r="GH506" s="182"/>
      <c r="GI506" s="182"/>
      <c r="GJ506" s="182"/>
      <c r="GK506" s="182"/>
      <c r="GL506" s="182"/>
      <c r="GM506" s="182"/>
      <c r="GN506" s="182"/>
      <c r="GO506" s="182"/>
      <c r="GP506" s="182"/>
      <c r="GQ506" s="182"/>
      <c r="GR506" s="182"/>
      <c r="GS506" s="182"/>
      <c r="GT506" s="182"/>
      <c r="GU506" s="182"/>
      <c r="GV506" s="182"/>
      <c r="GW506" s="182"/>
      <c r="GX506" s="182"/>
      <c r="GY506" s="182"/>
    </row>
    <row r="507" spans="1:207" s="15" customFormat="1" ht="22.9" customHeight="1" x14ac:dyDescent="0.25">
      <c r="A507" s="69" t="s">
        <v>1121</v>
      </c>
      <c r="B507" s="45" t="s">
        <v>324</v>
      </c>
      <c r="C507" s="72">
        <v>1961</v>
      </c>
      <c r="D507" s="72" t="s">
        <v>224</v>
      </c>
      <c r="E507" s="72" t="s">
        <v>20</v>
      </c>
      <c r="F507" s="71">
        <v>2</v>
      </c>
      <c r="G507" s="71">
        <v>1</v>
      </c>
      <c r="H507" s="47">
        <v>521.20000000000005</v>
      </c>
      <c r="I507" s="55">
        <v>0</v>
      </c>
      <c r="J507" s="47">
        <v>302.3</v>
      </c>
      <c r="K507" s="37">
        <f t="shared" si="112"/>
        <v>1300846.8</v>
      </c>
      <c r="L507" s="44">
        <v>0</v>
      </c>
      <c r="M507" s="44">
        <v>0</v>
      </c>
      <c r="N507" s="44">
        <v>0</v>
      </c>
      <c r="O507" s="44">
        <f>'[1]Прод. прилож'!$C$203</f>
        <v>1300846.8</v>
      </c>
      <c r="P507" s="44">
        <f t="shared" si="111"/>
        <v>2495.8687643898693</v>
      </c>
      <c r="Q507" s="50">
        <v>9673</v>
      </c>
      <c r="R507" s="69" t="s">
        <v>94</v>
      </c>
      <c r="S507" s="65"/>
      <c r="T507" s="17"/>
      <c r="U507" s="16"/>
    </row>
    <row r="508" spans="1:207" s="15" customFormat="1" ht="22.9" customHeight="1" x14ac:dyDescent="0.25">
      <c r="A508" s="69" t="s">
        <v>1122</v>
      </c>
      <c r="B508" s="45" t="s">
        <v>343</v>
      </c>
      <c r="C508" s="182">
        <v>1961</v>
      </c>
      <c r="D508" s="72" t="s">
        <v>224</v>
      </c>
      <c r="E508" s="72" t="s">
        <v>20</v>
      </c>
      <c r="F508" s="71">
        <v>2</v>
      </c>
      <c r="G508" s="71">
        <v>2</v>
      </c>
      <c r="H508" s="47">
        <v>485.1</v>
      </c>
      <c r="I508" s="55">
        <v>0</v>
      </c>
      <c r="J508" s="47">
        <v>267.7</v>
      </c>
      <c r="K508" s="37">
        <f t="shared" si="112"/>
        <v>4820460.3999999994</v>
      </c>
      <c r="L508" s="44">
        <v>0</v>
      </c>
      <c r="M508" s="44">
        <v>0</v>
      </c>
      <c r="N508" s="44">
        <v>0</v>
      </c>
      <c r="O508" s="44">
        <f>'[1]Прод. прилож'!$C$1174</f>
        <v>4820460.3999999994</v>
      </c>
      <c r="P508" s="44">
        <f t="shared" si="111"/>
        <v>9937.0447330447314</v>
      </c>
      <c r="Q508" s="50">
        <v>9673</v>
      </c>
      <c r="R508" s="69" t="s">
        <v>96</v>
      </c>
      <c r="S508" s="57"/>
      <c r="T508" s="16"/>
      <c r="U508" s="16"/>
    </row>
    <row r="509" spans="1:207" s="15" customFormat="1" ht="22.9" customHeight="1" x14ac:dyDescent="0.25">
      <c r="A509" s="69" t="s">
        <v>1123</v>
      </c>
      <c r="B509" s="45" t="s">
        <v>344</v>
      </c>
      <c r="C509" s="182">
        <v>1963</v>
      </c>
      <c r="D509" s="72" t="s">
        <v>224</v>
      </c>
      <c r="E509" s="72" t="s">
        <v>20</v>
      </c>
      <c r="F509" s="71">
        <v>2</v>
      </c>
      <c r="G509" s="71">
        <v>2</v>
      </c>
      <c r="H509" s="47">
        <v>494.5</v>
      </c>
      <c r="I509" s="55">
        <v>0</v>
      </c>
      <c r="J509" s="47">
        <v>275.2</v>
      </c>
      <c r="K509" s="37">
        <f t="shared" si="112"/>
        <v>4581314.2</v>
      </c>
      <c r="L509" s="44">
        <v>0</v>
      </c>
      <c r="M509" s="44">
        <v>0</v>
      </c>
      <c r="N509" s="44">
        <v>0</v>
      </c>
      <c r="O509" s="44">
        <f>'[1]Прод. прилож'!$C$1175</f>
        <v>4581314.2</v>
      </c>
      <c r="P509" s="44">
        <f t="shared" si="111"/>
        <v>9264.5383215369056</v>
      </c>
      <c r="Q509" s="50">
        <v>9673</v>
      </c>
      <c r="R509" s="69" t="s">
        <v>96</v>
      </c>
      <c r="S509" s="57"/>
      <c r="T509" s="16"/>
      <c r="U509" s="16"/>
    </row>
    <row r="510" spans="1:207" s="15" customFormat="1" ht="22.9" customHeight="1" x14ac:dyDescent="0.25">
      <c r="A510" s="69" t="s">
        <v>1124</v>
      </c>
      <c r="B510" s="45" t="s">
        <v>345</v>
      </c>
      <c r="C510" s="182">
        <v>1962</v>
      </c>
      <c r="D510" s="72" t="s">
        <v>224</v>
      </c>
      <c r="E510" s="72" t="s">
        <v>20</v>
      </c>
      <c r="F510" s="71">
        <v>2</v>
      </c>
      <c r="G510" s="71">
        <v>1</v>
      </c>
      <c r="H510" s="47">
        <v>716.2</v>
      </c>
      <c r="I510" s="55">
        <v>0</v>
      </c>
      <c r="J510" s="47">
        <v>385.9</v>
      </c>
      <c r="K510" s="37">
        <f t="shared" si="112"/>
        <v>5898453.2000000002</v>
      </c>
      <c r="L510" s="44">
        <v>0</v>
      </c>
      <c r="M510" s="44">
        <v>0</v>
      </c>
      <c r="N510" s="44">
        <v>0</v>
      </c>
      <c r="O510" s="44">
        <f>'[1]Прод. прилож'!$C$1176</f>
        <v>5898453.2000000002</v>
      </c>
      <c r="P510" s="44">
        <f t="shared" si="111"/>
        <v>8235.7626361351577</v>
      </c>
      <c r="Q510" s="50">
        <v>9673</v>
      </c>
      <c r="R510" s="69" t="s">
        <v>96</v>
      </c>
      <c r="S510" s="57"/>
      <c r="T510" s="16"/>
      <c r="U510" s="16"/>
    </row>
    <row r="511" spans="1:207" s="15" customFormat="1" ht="22.9" customHeight="1" x14ac:dyDescent="0.25">
      <c r="A511" s="69" t="s">
        <v>1125</v>
      </c>
      <c r="B511" s="45" t="s">
        <v>346</v>
      </c>
      <c r="C511" s="182">
        <v>1937</v>
      </c>
      <c r="D511" s="72" t="s">
        <v>224</v>
      </c>
      <c r="E511" s="72" t="s">
        <v>20</v>
      </c>
      <c r="F511" s="71">
        <v>3</v>
      </c>
      <c r="G511" s="71">
        <v>3</v>
      </c>
      <c r="H511" s="47">
        <v>2253</v>
      </c>
      <c r="I511" s="47">
        <v>21.1</v>
      </c>
      <c r="J511" s="47">
        <v>1119.3</v>
      </c>
      <c r="K511" s="37">
        <f t="shared" si="112"/>
        <v>6452038.1000000006</v>
      </c>
      <c r="L511" s="44">
        <v>0</v>
      </c>
      <c r="M511" s="44">
        <v>0</v>
      </c>
      <c r="N511" s="44">
        <v>0</v>
      </c>
      <c r="O511" s="44">
        <f>'[1]Прод. прилож'!$C$1177</f>
        <v>6452038.1000000006</v>
      </c>
      <c r="P511" s="44">
        <f t="shared" si="111"/>
        <v>2863.7541500221928</v>
      </c>
      <c r="Q511" s="50">
        <v>9673</v>
      </c>
      <c r="R511" s="69" t="s">
        <v>96</v>
      </c>
      <c r="S511" s="57"/>
      <c r="T511" s="16"/>
      <c r="U511" s="16"/>
    </row>
    <row r="512" spans="1:207" ht="22.9" customHeight="1" x14ac:dyDescent="0.25">
      <c r="A512" s="69" t="s">
        <v>1126</v>
      </c>
      <c r="B512" s="45" t="s">
        <v>347</v>
      </c>
      <c r="C512" s="182">
        <v>1959</v>
      </c>
      <c r="D512" s="72" t="s">
        <v>224</v>
      </c>
      <c r="E512" s="72" t="s">
        <v>20</v>
      </c>
      <c r="F512" s="71">
        <v>2</v>
      </c>
      <c r="G512" s="71">
        <v>1</v>
      </c>
      <c r="H512" s="47">
        <v>848</v>
      </c>
      <c r="I512" s="55">
        <v>0</v>
      </c>
      <c r="J512" s="47">
        <v>388.4</v>
      </c>
      <c r="K512" s="37">
        <f t="shared" si="112"/>
        <v>10401581.6</v>
      </c>
      <c r="L512" s="44">
        <v>0</v>
      </c>
      <c r="M512" s="44">
        <v>0</v>
      </c>
      <c r="N512" s="44">
        <v>0</v>
      </c>
      <c r="O512" s="44">
        <f>'[1]Прод. прилож'!$C$1178</f>
        <v>10401581.6</v>
      </c>
      <c r="P512" s="44">
        <f t="shared" si="111"/>
        <v>12266.016037735848</v>
      </c>
      <c r="Q512" s="50">
        <v>9673</v>
      </c>
      <c r="R512" s="69" t="s">
        <v>96</v>
      </c>
    </row>
    <row r="513" spans="1:207" s="15" customFormat="1" ht="22.9" customHeight="1" x14ac:dyDescent="0.25">
      <c r="A513" s="69" t="s">
        <v>1127</v>
      </c>
      <c r="B513" s="45" t="s">
        <v>352</v>
      </c>
      <c r="C513" s="72">
        <v>1965</v>
      </c>
      <c r="D513" s="72" t="s">
        <v>224</v>
      </c>
      <c r="E513" s="72" t="s">
        <v>20</v>
      </c>
      <c r="F513" s="71">
        <v>5</v>
      </c>
      <c r="G513" s="71">
        <v>2</v>
      </c>
      <c r="H513" s="55">
        <v>1876</v>
      </c>
      <c r="I513" s="55">
        <v>73.900000000000006</v>
      </c>
      <c r="J513" s="55">
        <v>1682.6</v>
      </c>
      <c r="K513" s="37">
        <f t="shared" si="112"/>
        <v>7711347.9000000004</v>
      </c>
      <c r="L513" s="44">
        <v>0</v>
      </c>
      <c r="M513" s="44">
        <v>0</v>
      </c>
      <c r="N513" s="44">
        <v>0</v>
      </c>
      <c r="O513" s="44">
        <f>'[1]Прод. прилож'!$C$1179</f>
        <v>7711347.9000000004</v>
      </c>
      <c r="P513" s="44">
        <f t="shared" si="111"/>
        <v>4110.5265991471215</v>
      </c>
      <c r="Q513" s="50">
        <v>9673</v>
      </c>
      <c r="R513" s="69" t="s">
        <v>96</v>
      </c>
      <c r="S513" s="57"/>
      <c r="T513" s="16"/>
      <c r="U513" s="16"/>
    </row>
    <row r="514" spans="1:207" s="16" customFormat="1" ht="27" customHeight="1" x14ac:dyDescent="0.25">
      <c r="A514" s="69" t="s">
        <v>1128</v>
      </c>
      <c r="B514" s="45" t="s">
        <v>353</v>
      </c>
      <c r="C514" s="182">
        <v>1961</v>
      </c>
      <c r="D514" s="72" t="s">
        <v>224</v>
      </c>
      <c r="E514" s="72" t="s">
        <v>20</v>
      </c>
      <c r="F514" s="71">
        <v>5</v>
      </c>
      <c r="G514" s="71">
        <v>4</v>
      </c>
      <c r="H514" s="47">
        <v>3832.5</v>
      </c>
      <c r="I514" s="55">
        <v>0</v>
      </c>
      <c r="J514" s="47">
        <v>2762</v>
      </c>
      <c r="K514" s="37">
        <f t="shared" si="112"/>
        <v>6361918</v>
      </c>
      <c r="L514" s="44">
        <v>0</v>
      </c>
      <c r="M514" s="44">
        <v>0</v>
      </c>
      <c r="N514" s="44">
        <v>0</v>
      </c>
      <c r="O514" s="44">
        <f>'[1]Прод. прилож'!$C$1180</f>
        <v>6361918</v>
      </c>
      <c r="P514" s="44">
        <f t="shared" si="111"/>
        <v>1659.9916503587735</v>
      </c>
      <c r="Q514" s="50">
        <v>9673</v>
      </c>
      <c r="R514" s="69" t="s">
        <v>96</v>
      </c>
      <c r="S514" s="57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  <c r="AQ514" s="15"/>
      <c r="AR514" s="15"/>
      <c r="AS514" s="15"/>
      <c r="AT514" s="15"/>
      <c r="AU514" s="15"/>
      <c r="AV514" s="15"/>
      <c r="AW514" s="15"/>
      <c r="AX514" s="15"/>
      <c r="AY514" s="15"/>
      <c r="AZ514" s="15"/>
      <c r="BA514" s="15"/>
      <c r="BB514" s="15"/>
      <c r="BC514" s="15"/>
      <c r="BD514" s="15"/>
      <c r="BE514" s="15"/>
      <c r="BF514" s="15"/>
      <c r="BG514" s="15"/>
      <c r="BH514" s="15"/>
      <c r="BI514" s="15"/>
      <c r="BJ514" s="15"/>
      <c r="BK514" s="15"/>
      <c r="BL514" s="15"/>
      <c r="BM514" s="15"/>
      <c r="BN514" s="15"/>
      <c r="BO514" s="15"/>
      <c r="BP514" s="15"/>
      <c r="BQ514" s="15"/>
      <c r="BR514" s="15"/>
      <c r="BS514" s="15"/>
      <c r="BT514" s="15"/>
      <c r="BU514" s="15"/>
      <c r="BV514" s="15"/>
      <c r="BW514" s="15"/>
      <c r="BX514" s="15"/>
      <c r="BY514" s="15"/>
      <c r="BZ514" s="15"/>
      <c r="CA514" s="15"/>
      <c r="CB514" s="15"/>
      <c r="CC514" s="15"/>
      <c r="CD514" s="15"/>
      <c r="CE514" s="15"/>
      <c r="CF514" s="15"/>
      <c r="CG514" s="15"/>
      <c r="CH514" s="15"/>
      <c r="CI514" s="15"/>
      <c r="CJ514" s="15"/>
      <c r="CK514" s="15"/>
      <c r="CL514" s="15"/>
      <c r="CM514" s="15"/>
      <c r="CN514" s="15"/>
      <c r="CO514" s="15"/>
      <c r="CP514" s="15"/>
      <c r="CQ514" s="15"/>
      <c r="CR514" s="15"/>
      <c r="CS514" s="15"/>
      <c r="CT514" s="15"/>
      <c r="CU514" s="15"/>
      <c r="CV514" s="15"/>
      <c r="CW514" s="15"/>
      <c r="CX514" s="15"/>
      <c r="CY514" s="15"/>
      <c r="CZ514" s="15"/>
      <c r="DA514" s="15"/>
      <c r="DB514" s="15"/>
      <c r="DC514" s="15"/>
      <c r="DD514" s="15"/>
      <c r="DE514" s="15"/>
      <c r="DF514" s="15"/>
      <c r="DG514" s="15"/>
      <c r="DH514" s="15"/>
      <c r="DI514" s="15"/>
      <c r="DJ514" s="15"/>
      <c r="DK514" s="15"/>
      <c r="DL514" s="15"/>
      <c r="DM514" s="15"/>
      <c r="DN514" s="15"/>
      <c r="DO514" s="15"/>
      <c r="DP514" s="15"/>
      <c r="DQ514" s="15"/>
      <c r="DR514" s="15"/>
      <c r="DS514" s="15"/>
      <c r="DT514" s="15"/>
      <c r="DU514" s="15"/>
      <c r="DV514" s="15"/>
      <c r="DW514" s="15"/>
      <c r="DX514" s="15"/>
      <c r="DY514" s="15"/>
      <c r="DZ514" s="15"/>
      <c r="EA514" s="15"/>
      <c r="EB514" s="15"/>
      <c r="EC514" s="15"/>
      <c r="ED514" s="15"/>
      <c r="EE514" s="15"/>
      <c r="EF514" s="15"/>
      <c r="EG514" s="15"/>
      <c r="EH514" s="15"/>
      <c r="EI514" s="15"/>
      <c r="EJ514" s="15"/>
      <c r="EK514" s="15"/>
      <c r="EL514" s="15"/>
      <c r="EM514" s="15"/>
      <c r="EN514" s="15"/>
      <c r="EO514" s="15"/>
      <c r="EP514" s="15"/>
      <c r="EQ514" s="15"/>
      <c r="ER514" s="15"/>
      <c r="ES514" s="15"/>
      <c r="ET514" s="15"/>
      <c r="EU514" s="15"/>
      <c r="EV514" s="15"/>
      <c r="EW514" s="15"/>
      <c r="EX514" s="15"/>
      <c r="EY514" s="15"/>
      <c r="EZ514" s="15"/>
      <c r="FA514" s="15"/>
      <c r="FB514" s="15"/>
      <c r="FC514" s="15"/>
      <c r="FD514" s="15"/>
      <c r="FE514" s="15"/>
      <c r="FF514" s="15"/>
      <c r="FG514" s="15"/>
      <c r="FH514" s="15"/>
      <c r="FI514" s="15"/>
      <c r="FJ514" s="15"/>
      <c r="FK514" s="15"/>
      <c r="FL514" s="15"/>
      <c r="FM514" s="15"/>
      <c r="FN514" s="15"/>
      <c r="FO514" s="15"/>
      <c r="FP514" s="15"/>
      <c r="FQ514" s="15"/>
      <c r="FR514" s="15"/>
      <c r="FS514" s="15"/>
      <c r="FT514" s="15"/>
      <c r="FU514" s="15"/>
      <c r="FV514" s="15"/>
      <c r="FW514" s="15"/>
      <c r="FX514" s="15"/>
      <c r="FY514" s="15"/>
      <c r="FZ514" s="15"/>
      <c r="GA514" s="15"/>
      <c r="GB514" s="15"/>
      <c r="GC514" s="15"/>
      <c r="GD514" s="15"/>
      <c r="GE514" s="15"/>
      <c r="GF514" s="15"/>
      <c r="GG514" s="15"/>
      <c r="GH514" s="15"/>
      <c r="GI514" s="15"/>
      <c r="GJ514" s="15"/>
      <c r="GK514" s="15"/>
      <c r="GL514" s="15"/>
      <c r="GM514" s="15"/>
      <c r="GN514" s="15"/>
      <c r="GO514" s="15"/>
      <c r="GP514" s="15"/>
      <c r="GQ514" s="15"/>
      <c r="GR514" s="15"/>
      <c r="GS514" s="15"/>
      <c r="GT514" s="15"/>
      <c r="GU514" s="15"/>
      <c r="GV514" s="15"/>
      <c r="GW514" s="15"/>
      <c r="GX514" s="15"/>
      <c r="GY514" s="15"/>
    </row>
    <row r="515" spans="1:207" s="15" customFormat="1" ht="27" customHeight="1" x14ac:dyDescent="0.25">
      <c r="A515" s="69" t="s">
        <v>1129</v>
      </c>
      <c r="B515" s="45" t="s">
        <v>354</v>
      </c>
      <c r="C515" s="182">
        <v>1955</v>
      </c>
      <c r="D515" s="72" t="s">
        <v>224</v>
      </c>
      <c r="E515" s="72" t="s">
        <v>20</v>
      </c>
      <c r="F515" s="71">
        <v>2</v>
      </c>
      <c r="G515" s="71">
        <v>2</v>
      </c>
      <c r="H515" s="47">
        <v>1257.8</v>
      </c>
      <c r="I515" s="55">
        <v>0</v>
      </c>
      <c r="J515" s="47">
        <v>711.3</v>
      </c>
      <c r="K515" s="37">
        <f t="shared" si="112"/>
        <v>27177879.800000001</v>
      </c>
      <c r="L515" s="44">
        <v>0</v>
      </c>
      <c r="M515" s="44">
        <v>0</v>
      </c>
      <c r="N515" s="44">
        <v>0</v>
      </c>
      <c r="O515" s="44">
        <f>'[1]Прод. прилож'!$C$1181</f>
        <v>27177879.800000001</v>
      </c>
      <c r="P515" s="44">
        <f t="shared" si="111"/>
        <v>21607.473207187155</v>
      </c>
      <c r="Q515" s="50">
        <v>9673</v>
      </c>
      <c r="R515" s="69" t="s">
        <v>96</v>
      </c>
      <c r="S515" s="57"/>
      <c r="T515" s="16"/>
      <c r="U515" s="16"/>
    </row>
    <row r="516" spans="1:207" s="182" customFormat="1" ht="27" customHeight="1" x14ac:dyDescent="0.25">
      <c r="A516" s="69" t="s">
        <v>1130</v>
      </c>
      <c r="B516" s="45" t="s">
        <v>315</v>
      </c>
      <c r="C516" s="72">
        <v>1966</v>
      </c>
      <c r="D516" s="72" t="s">
        <v>224</v>
      </c>
      <c r="E516" s="72" t="s">
        <v>20</v>
      </c>
      <c r="F516" s="71">
        <v>3</v>
      </c>
      <c r="G516" s="71">
        <v>2</v>
      </c>
      <c r="H516" s="37">
        <v>1627.6</v>
      </c>
      <c r="I516" s="37">
        <v>0</v>
      </c>
      <c r="J516" s="37">
        <v>956.1</v>
      </c>
      <c r="K516" s="37">
        <f t="shared" si="112"/>
        <v>14634221.819999998</v>
      </c>
      <c r="L516" s="44">
        <v>0</v>
      </c>
      <c r="M516" s="44">
        <v>0</v>
      </c>
      <c r="N516" s="44">
        <v>0</v>
      </c>
      <c r="O516" s="44">
        <f>'[1]Прод. прилож'!$C$204</f>
        <v>14634221.819999998</v>
      </c>
      <c r="P516" s="44">
        <f t="shared" si="111"/>
        <v>8991.2889039075944</v>
      </c>
      <c r="Q516" s="50">
        <v>9673</v>
      </c>
      <c r="R516" s="69" t="s">
        <v>94</v>
      </c>
      <c r="S516" s="66"/>
      <c r="T516" s="38"/>
      <c r="U516" s="38"/>
    </row>
    <row r="517" spans="1:207" s="182" customFormat="1" ht="27" customHeight="1" x14ac:dyDescent="0.25">
      <c r="A517" s="69" t="s">
        <v>1131</v>
      </c>
      <c r="B517" s="45" t="s">
        <v>325</v>
      </c>
      <c r="C517" s="182">
        <v>1917</v>
      </c>
      <c r="D517" s="72" t="s">
        <v>224</v>
      </c>
      <c r="E517" s="72" t="s">
        <v>20</v>
      </c>
      <c r="F517" s="71">
        <v>2</v>
      </c>
      <c r="G517" s="71">
        <v>2</v>
      </c>
      <c r="H517" s="47">
        <v>836.9</v>
      </c>
      <c r="I517" s="55">
        <v>0</v>
      </c>
      <c r="J517" s="47">
        <v>276.89999999999998</v>
      </c>
      <c r="K517" s="37">
        <f t="shared" si="112"/>
        <v>7045397.9000000004</v>
      </c>
      <c r="L517" s="44">
        <v>0</v>
      </c>
      <c r="M517" s="44">
        <v>0</v>
      </c>
      <c r="N517" s="44">
        <v>0</v>
      </c>
      <c r="O517" s="44">
        <f>'[1]Прод. прилож'!$C$723</f>
        <v>7045397.9000000004</v>
      </c>
      <c r="P517" s="44">
        <f t="shared" si="111"/>
        <v>8418.4465288564952</v>
      </c>
      <c r="Q517" s="50">
        <v>9673</v>
      </c>
      <c r="R517" s="69" t="s">
        <v>95</v>
      </c>
      <c r="S517" s="57"/>
      <c r="T517" s="16"/>
      <c r="U517" s="16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  <c r="AQ517" s="15"/>
      <c r="AR517" s="15"/>
      <c r="AS517" s="15"/>
      <c r="AT517" s="15"/>
      <c r="AU517" s="15"/>
      <c r="AV517" s="15"/>
      <c r="AW517" s="15"/>
      <c r="AX517" s="15"/>
      <c r="AY517" s="15"/>
      <c r="AZ517" s="15"/>
      <c r="BA517" s="15"/>
      <c r="BB517" s="15"/>
      <c r="BC517" s="15"/>
      <c r="BD517" s="15"/>
      <c r="BE517" s="15"/>
      <c r="BF517" s="15"/>
      <c r="BG517" s="15"/>
      <c r="BH517" s="15"/>
      <c r="BI517" s="15"/>
      <c r="BJ517" s="15"/>
      <c r="BK517" s="15"/>
      <c r="BL517" s="15"/>
      <c r="BM517" s="15"/>
      <c r="BN517" s="15"/>
      <c r="BO517" s="15"/>
      <c r="BP517" s="15"/>
      <c r="BQ517" s="15"/>
      <c r="BR517" s="15"/>
      <c r="BS517" s="15"/>
      <c r="BT517" s="15"/>
      <c r="BU517" s="15"/>
      <c r="BV517" s="15"/>
      <c r="BW517" s="15"/>
      <c r="BX517" s="15"/>
      <c r="BY517" s="15"/>
      <c r="BZ517" s="15"/>
      <c r="CA517" s="15"/>
      <c r="CB517" s="15"/>
      <c r="CC517" s="15"/>
      <c r="CD517" s="15"/>
      <c r="CE517" s="15"/>
      <c r="CF517" s="15"/>
      <c r="CG517" s="15"/>
      <c r="CH517" s="15"/>
      <c r="CI517" s="15"/>
      <c r="CJ517" s="15"/>
      <c r="CK517" s="15"/>
      <c r="CL517" s="15"/>
      <c r="CM517" s="15"/>
      <c r="CN517" s="15"/>
      <c r="CO517" s="15"/>
      <c r="CP517" s="15"/>
      <c r="CQ517" s="15"/>
      <c r="CR517" s="15"/>
      <c r="CS517" s="15"/>
      <c r="CT517" s="15"/>
      <c r="CU517" s="15"/>
      <c r="CV517" s="15"/>
      <c r="CW517" s="15"/>
      <c r="CX517" s="15"/>
      <c r="CY517" s="15"/>
      <c r="CZ517" s="15"/>
      <c r="DA517" s="15"/>
      <c r="DB517" s="15"/>
      <c r="DC517" s="15"/>
      <c r="DD517" s="15"/>
      <c r="DE517" s="15"/>
      <c r="DF517" s="15"/>
      <c r="DG517" s="15"/>
      <c r="DH517" s="15"/>
      <c r="DI517" s="15"/>
      <c r="DJ517" s="15"/>
      <c r="DK517" s="15"/>
      <c r="DL517" s="15"/>
      <c r="DM517" s="15"/>
      <c r="DN517" s="15"/>
      <c r="DO517" s="15"/>
      <c r="DP517" s="15"/>
      <c r="DQ517" s="15"/>
      <c r="DR517" s="15"/>
      <c r="DS517" s="15"/>
      <c r="DT517" s="15"/>
      <c r="DU517" s="15"/>
      <c r="DV517" s="15"/>
      <c r="DW517" s="15"/>
      <c r="DX517" s="15"/>
      <c r="DY517" s="15"/>
      <c r="DZ517" s="15"/>
      <c r="EA517" s="15"/>
      <c r="EB517" s="15"/>
      <c r="EC517" s="15"/>
      <c r="ED517" s="15"/>
      <c r="EE517" s="15"/>
      <c r="EF517" s="15"/>
      <c r="EG517" s="15"/>
      <c r="EH517" s="15"/>
      <c r="EI517" s="15"/>
      <c r="EJ517" s="15"/>
      <c r="EK517" s="15"/>
      <c r="EL517" s="15"/>
      <c r="EM517" s="15"/>
      <c r="EN517" s="15"/>
      <c r="EO517" s="15"/>
      <c r="EP517" s="15"/>
      <c r="EQ517" s="15"/>
      <c r="ER517" s="15"/>
      <c r="ES517" s="15"/>
      <c r="ET517" s="15"/>
      <c r="EU517" s="15"/>
      <c r="EV517" s="15"/>
      <c r="EW517" s="15"/>
      <c r="EX517" s="15"/>
      <c r="EY517" s="15"/>
      <c r="EZ517" s="15"/>
      <c r="FA517" s="15"/>
      <c r="FB517" s="15"/>
      <c r="FC517" s="15"/>
      <c r="FD517" s="15"/>
      <c r="FE517" s="15"/>
      <c r="FF517" s="15"/>
      <c r="FG517" s="15"/>
      <c r="FH517" s="15"/>
      <c r="FI517" s="15"/>
      <c r="FJ517" s="15"/>
      <c r="FK517" s="15"/>
      <c r="FL517" s="15"/>
      <c r="FM517" s="15"/>
      <c r="FN517" s="15"/>
      <c r="FO517" s="15"/>
      <c r="FP517" s="15"/>
      <c r="FQ517" s="15"/>
      <c r="FR517" s="15"/>
      <c r="FS517" s="15"/>
      <c r="FT517" s="15"/>
      <c r="FU517" s="15"/>
      <c r="FV517" s="15"/>
      <c r="FW517" s="15"/>
      <c r="FX517" s="15"/>
      <c r="FY517" s="15"/>
      <c r="FZ517" s="15"/>
      <c r="GA517" s="15"/>
      <c r="GB517" s="15"/>
      <c r="GC517" s="15"/>
      <c r="GD517" s="15"/>
      <c r="GE517" s="15"/>
      <c r="GF517" s="15"/>
      <c r="GG517" s="15"/>
      <c r="GH517" s="15"/>
      <c r="GI517" s="15"/>
      <c r="GJ517" s="15"/>
      <c r="GK517" s="15"/>
      <c r="GL517" s="15"/>
      <c r="GM517" s="15"/>
      <c r="GN517" s="15"/>
      <c r="GO517" s="15"/>
      <c r="GP517" s="15"/>
      <c r="GQ517" s="15"/>
      <c r="GR517" s="15"/>
      <c r="GS517" s="15"/>
      <c r="GT517" s="15"/>
      <c r="GU517" s="15"/>
      <c r="GV517" s="15"/>
      <c r="GW517" s="15"/>
      <c r="GX517" s="15"/>
      <c r="GY517" s="15"/>
    </row>
    <row r="518" spans="1:207" s="16" customFormat="1" ht="27" customHeight="1" x14ac:dyDescent="0.25">
      <c r="A518" s="69" t="s">
        <v>1132</v>
      </c>
      <c r="B518" s="45" t="s">
        <v>316</v>
      </c>
      <c r="C518" s="72">
        <v>1979</v>
      </c>
      <c r="D518" s="72" t="s">
        <v>224</v>
      </c>
      <c r="E518" s="72" t="s">
        <v>20</v>
      </c>
      <c r="F518" s="71">
        <v>5</v>
      </c>
      <c r="G518" s="71">
        <v>1</v>
      </c>
      <c r="H518" s="47">
        <v>4696.3</v>
      </c>
      <c r="I518" s="47">
        <v>79.400000000000006</v>
      </c>
      <c r="J518" s="47">
        <v>2594.6</v>
      </c>
      <c r="K518" s="37">
        <f t="shared" si="112"/>
        <v>18768728.390000004</v>
      </c>
      <c r="L518" s="44">
        <v>0</v>
      </c>
      <c r="M518" s="44">
        <v>0</v>
      </c>
      <c r="N518" s="44">
        <v>0</v>
      </c>
      <c r="O518" s="44">
        <f>'[1]Прод. прилож'!$C$205</f>
        <v>18768728.390000004</v>
      </c>
      <c r="P518" s="44">
        <f t="shared" si="111"/>
        <v>3996.492641015268</v>
      </c>
      <c r="Q518" s="50">
        <v>9673</v>
      </c>
      <c r="R518" s="69" t="s">
        <v>94</v>
      </c>
      <c r="S518" s="66"/>
      <c r="T518" s="38"/>
      <c r="U518" s="38"/>
      <c r="V518" s="182"/>
      <c r="W518" s="182"/>
      <c r="X518" s="182"/>
      <c r="Y518" s="182"/>
      <c r="Z518" s="182"/>
      <c r="AA518" s="182"/>
      <c r="AB518" s="182"/>
      <c r="AC518" s="182"/>
      <c r="AD518" s="182"/>
      <c r="AE518" s="182"/>
      <c r="AF518" s="182"/>
      <c r="AG518" s="182"/>
      <c r="AH518" s="182"/>
      <c r="AI518" s="182"/>
      <c r="AJ518" s="182"/>
      <c r="AK518" s="182"/>
      <c r="AL518" s="182"/>
      <c r="AM518" s="182"/>
      <c r="AN518" s="182"/>
      <c r="AO518" s="182"/>
      <c r="AP518" s="182"/>
      <c r="AQ518" s="182"/>
      <c r="AR518" s="182"/>
      <c r="AS518" s="182"/>
      <c r="AT518" s="182"/>
      <c r="AU518" s="182"/>
      <c r="AV518" s="182"/>
      <c r="AW518" s="182"/>
      <c r="AX518" s="182"/>
      <c r="AY518" s="182"/>
      <c r="AZ518" s="182"/>
      <c r="BA518" s="182"/>
      <c r="BB518" s="182"/>
      <c r="BC518" s="182"/>
      <c r="BD518" s="182"/>
      <c r="BE518" s="182"/>
      <c r="BF518" s="182"/>
      <c r="BG518" s="182"/>
      <c r="BH518" s="182"/>
      <c r="BI518" s="182"/>
      <c r="BJ518" s="182"/>
      <c r="BK518" s="182"/>
      <c r="BL518" s="182"/>
      <c r="BM518" s="182"/>
      <c r="BN518" s="182"/>
      <c r="BO518" s="182"/>
      <c r="BP518" s="182"/>
      <c r="BQ518" s="182"/>
      <c r="BR518" s="182"/>
      <c r="BS518" s="182"/>
      <c r="BT518" s="182"/>
      <c r="BU518" s="182"/>
      <c r="BV518" s="182"/>
      <c r="BW518" s="182"/>
      <c r="BX518" s="182"/>
      <c r="BY518" s="182"/>
      <c r="BZ518" s="182"/>
      <c r="CA518" s="182"/>
      <c r="CB518" s="182"/>
      <c r="CC518" s="182"/>
      <c r="CD518" s="182"/>
      <c r="CE518" s="182"/>
      <c r="CF518" s="182"/>
      <c r="CG518" s="182"/>
      <c r="CH518" s="182"/>
      <c r="CI518" s="182"/>
      <c r="CJ518" s="182"/>
      <c r="CK518" s="182"/>
      <c r="CL518" s="182"/>
      <c r="CM518" s="182"/>
      <c r="CN518" s="182"/>
      <c r="CO518" s="182"/>
      <c r="CP518" s="182"/>
      <c r="CQ518" s="182"/>
      <c r="CR518" s="182"/>
      <c r="CS518" s="182"/>
      <c r="CT518" s="182"/>
      <c r="CU518" s="182"/>
      <c r="CV518" s="182"/>
      <c r="CW518" s="182"/>
      <c r="CX518" s="182"/>
      <c r="CY518" s="182"/>
      <c r="CZ518" s="182"/>
      <c r="DA518" s="182"/>
      <c r="DB518" s="182"/>
      <c r="DC518" s="182"/>
      <c r="DD518" s="182"/>
      <c r="DE518" s="182"/>
      <c r="DF518" s="182"/>
      <c r="DG518" s="182"/>
      <c r="DH518" s="182"/>
      <c r="DI518" s="182"/>
      <c r="DJ518" s="182"/>
      <c r="DK518" s="182"/>
      <c r="DL518" s="182"/>
      <c r="DM518" s="182"/>
      <c r="DN518" s="182"/>
      <c r="DO518" s="182"/>
      <c r="DP518" s="182"/>
      <c r="DQ518" s="182"/>
      <c r="DR518" s="182"/>
      <c r="DS518" s="182"/>
      <c r="DT518" s="182"/>
      <c r="DU518" s="182"/>
      <c r="DV518" s="182"/>
      <c r="DW518" s="182"/>
      <c r="DX518" s="182"/>
      <c r="DY518" s="182"/>
      <c r="DZ518" s="182"/>
      <c r="EA518" s="182"/>
      <c r="EB518" s="182"/>
      <c r="EC518" s="182"/>
      <c r="ED518" s="182"/>
      <c r="EE518" s="182"/>
      <c r="EF518" s="182"/>
      <c r="EG518" s="182"/>
      <c r="EH518" s="182"/>
      <c r="EI518" s="182"/>
      <c r="EJ518" s="182"/>
      <c r="EK518" s="182"/>
      <c r="EL518" s="182"/>
      <c r="EM518" s="182"/>
      <c r="EN518" s="182"/>
      <c r="EO518" s="182"/>
      <c r="EP518" s="182"/>
      <c r="EQ518" s="182"/>
      <c r="ER518" s="182"/>
      <c r="ES518" s="182"/>
      <c r="ET518" s="182"/>
      <c r="EU518" s="182"/>
      <c r="EV518" s="182"/>
      <c r="EW518" s="182"/>
      <c r="EX518" s="182"/>
      <c r="EY518" s="182"/>
      <c r="EZ518" s="182"/>
      <c r="FA518" s="182"/>
      <c r="FB518" s="182"/>
      <c r="FC518" s="182"/>
      <c r="FD518" s="182"/>
      <c r="FE518" s="182"/>
      <c r="FF518" s="182"/>
      <c r="FG518" s="182"/>
      <c r="FH518" s="182"/>
      <c r="FI518" s="182"/>
      <c r="FJ518" s="182"/>
      <c r="FK518" s="182"/>
      <c r="FL518" s="182"/>
      <c r="FM518" s="182"/>
      <c r="FN518" s="182"/>
      <c r="FO518" s="182"/>
      <c r="FP518" s="182"/>
      <c r="FQ518" s="182"/>
      <c r="FR518" s="182"/>
      <c r="FS518" s="182"/>
      <c r="FT518" s="182"/>
      <c r="FU518" s="182"/>
      <c r="FV518" s="182"/>
      <c r="FW518" s="182"/>
      <c r="FX518" s="182"/>
      <c r="FY518" s="182"/>
      <c r="FZ518" s="182"/>
      <c r="GA518" s="182"/>
      <c r="GB518" s="182"/>
      <c r="GC518" s="182"/>
      <c r="GD518" s="182"/>
      <c r="GE518" s="182"/>
      <c r="GF518" s="182"/>
      <c r="GG518" s="182"/>
      <c r="GH518" s="182"/>
      <c r="GI518" s="182"/>
      <c r="GJ518" s="182"/>
      <c r="GK518" s="182"/>
      <c r="GL518" s="182"/>
      <c r="GM518" s="182"/>
      <c r="GN518" s="182"/>
      <c r="GO518" s="182"/>
      <c r="GP518" s="182"/>
      <c r="GQ518" s="182"/>
      <c r="GR518" s="182"/>
      <c r="GS518" s="182"/>
      <c r="GT518" s="182"/>
      <c r="GU518" s="182"/>
      <c r="GV518" s="182"/>
      <c r="GW518" s="182"/>
      <c r="GX518" s="182"/>
      <c r="GY518" s="182"/>
    </row>
    <row r="519" spans="1:207" s="15" customFormat="1" ht="27" customHeight="1" x14ac:dyDescent="0.25">
      <c r="A519" s="69" t="s">
        <v>1133</v>
      </c>
      <c r="B519" s="158" t="s">
        <v>329</v>
      </c>
      <c r="C519" s="166">
        <v>1952</v>
      </c>
      <c r="D519" s="172" t="s">
        <v>224</v>
      </c>
      <c r="E519" s="166" t="s">
        <v>20</v>
      </c>
      <c r="F519" s="185">
        <v>2</v>
      </c>
      <c r="G519" s="185">
        <v>1</v>
      </c>
      <c r="H519" s="170">
        <v>1437.8</v>
      </c>
      <c r="I519" s="170">
        <v>277.89999999999998</v>
      </c>
      <c r="J519" s="170">
        <v>245.1</v>
      </c>
      <c r="K519" s="37">
        <f t="shared" si="112"/>
        <v>15672171.66</v>
      </c>
      <c r="L519" s="55">
        <v>0</v>
      </c>
      <c r="M519" s="55">
        <v>0</v>
      </c>
      <c r="N519" s="55">
        <v>0</v>
      </c>
      <c r="O519" s="48">
        <f>'[1]Прод. прилож'!$C$206</f>
        <v>15672171.66</v>
      </c>
      <c r="P519" s="50">
        <f>K519/H519</f>
        <v>10900.105480595354</v>
      </c>
      <c r="Q519" s="37">
        <v>9673</v>
      </c>
      <c r="R519" s="69" t="s">
        <v>94</v>
      </c>
      <c r="S519" s="115"/>
      <c r="T519" s="115"/>
      <c r="U519" s="115"/>
      <c r="V519" s="116"/>
      <c r="W519" s="116"/>
      <c r="X519" s="116"/>
      <c r="Y519" s="116"/>
      <c r="Z519" s="116"/>
      <c r="AA519" s="116"/>
      <c r="AB519" s="116"/>
      <c r="AC519" s="116"/>
      <c r="AD519" s="116"/>
      <c r="AE519" s="116"/>
      <c r="AF519" s="116"/>
      <c r="AG519" s="116"/>
      <c r="AH519" s="116"/>
      <c r="AI519" s="116"/>
      <c r="AJ519" s="116"/>
      <c r="AK519" s="116"/>
      <c r="AL519" s="116"/>
      <c r="AM519" s="116"/>
      <c r="AN519" s="116"/>
      <c r="AO519" s="116"/>
      <c r="AP519" s="116"/>
      <c r="AQ519" s="116"/>
      <c r="AR519" s="116"/>
      <c r="AS519" s="116"/>
      <c r="AT519" s="116"/>
      <c r="AU519" s="116"/>
      <c r="AV519" s="116"/>
      <c r="AW519" s="116"/>
      <c r="AX519" s="116"/>
      <c r="AY519" s="116"/>
      <c r="AZ519" s="116"/>
      <c r="BA519" s="116"/>
      <c r="BB519" s="116"/>
      <c r="BC519" s="116"/>
      <c r="BD519" s="116"/>
      <c r="BE519" s="116"/>
      <c r="BF519" s="116"/>
      <c r="BG519" s="116"/>
      <c r="BH519" s="116"/>
      <c r="BI519" s="116"/>
      <c r="BJ519" s="116"/>
      <c r="BK519" s="116"/>
      <c r="BL519" s="116"/>
      <c r="BM519" s="116"/>
      <c r="BN519" s="116"/>
      <c r="BO519" s="116"/>
      <c r="BP519" s="116"/>
      <c r="BQ519" s="116"/>
      <c r="BR519" s="116"/>
      <c r="BS519" s="116"/>
      <c r="BT519" s="116"/>
      <c r="BU519" s="116"/>
      <c r="BV519" s="116"/>
      <c r="BW519" s="116"/>
      <c r="BX519" s="116"/>
      <c r="BY519" s="116"/>
      <c r="BZ519" s="116"/>
      <c r="CA519" s="116"/>
      <c r="CB519" s="116"/>
      <c r="CC519" s="116"/>
      <c r="CD519" s="116"/>
      <c r="CE519" s="116"/>
      <c r="CF519" s="116"/>
      <c r="CG519" s="116"/>
      <c r="CH519" s="116"/>
      <c r="CI519" s="116"/>
      <c r="CJ519" s="116"/>
      <c r="CK519" s="116"/>
      <c r="CL519" s="116"/>
      <c r="CM519" s="116"/>
      <c r="CN519" s="116"/>
      <c r="CO519" s="116"/>
      <c r="CP519" s="116"/>
      <c r="CQ519" s="116"/>
      <c r="CR519" s="116"/>
      <c r="CS519" s="116"/>
      <c r="CT519" s="116"/>
      <c r="CU519" s="116"/>
      <c r="CV519" s="116"/>
      <c r="CW519" s="116"/>
      <c r="CX519" s="116"/>
      <c r="CY519" s="116"/>
      <c r="CZ519" s="116"/>
      <c r="DA519" s="116"/>
      <c r="DB519" s="116"/>
      <c r="DC519" s="116"/>
      <c r="DD519" s="116"/>
      <c r="DE519" s="116"/>
      <c r="DF519" s="116"/>
      <c r="DG519" s="116"/>
      <c r="DH519" s="116"/>
      <c r="DI519" s="116"/>
      <c r="DJ519" s="116"/>
      <c r="DK519" s="116"/>
      <c r="DL519" s="116"/>
      <c r="DM519" s="116"/>
      <c r="DN519" s="116"/>
      <c r="DO519" s="116"/>
      <c r="DP519" s="116"/>
      <c r="DQ519" s="116"/>
      <c r="DR519" s="116"/>
      <c r="DS519" s="116"/>
      <c r="DT519" s="116"/>
      <c r="DU519" s="116"/>
      <c r="DV519" s="116"/>
      <c r="DW519" s="116"/>
      <c r="DX519" s="116"/>
      <c r="DY519" s="116"/>
      <c r="DZ519" s="116"/>
      <c r="EA519" s="116"/>
      <c r="EB519" s="116"/>
      <c r="EC519" s="116"/>
      <c r="ED519" s="116"/>
      <c r="EE519" s="116"/>
      <c r="EF519" s="116"/>
      <c r="EG519" s="116"/>
      <c r="EH519" s="116"/>
      <c r="EI519" s="116"/>
      <c r="EJ519" s="116"/>
      <c r="EK519" s="116"/>
      <c r="EL519" s="116"/>
      <c r="EM519" s="116"/>
      <c r="EN519" s="116"/>
      <c r="EO519" s="116"/>
      <c r="EP519" s="116"/>
      <c r="EQ519" s="116"/>
      <c r="ER519" s="116"/>
      <c r="ES519" s="116"/>
      <c r="ET519" s="116"/>
      <c r="EU519" s="116"/>
      <c r="EV519" s="116"/>
      <c r="EW519" s="116"/>
      <c r="EX519" s="116"/>
      <c r="EY519" s="116"/>
      <c r="EZ519" s="116"/>
      <c r="FA519" s="116"/>
      <c r="FB519" s="116"/>
      <c r="FC519" s="116"/>
      <c r="FD519" s="116"/>
      <c r="FE519" s="116"/>
      <c r="FF519" s="116"/>
      <c r="FG519" s="116"/>
      <c r="FH519" s="116"/>
      <c r="FI519" s="116"/>
      <c r="FJ519" s="116"/>
      <c r="FK519" s="116"/>
      <c r="FL519" s="116"/>
      <c r="FM519" s="116"/>
      <c r="FN519" s="116"/>
      <c r="FO519" s="116"/>
      <c r="FP519" s="116"/>
      <c r="FQ519" s="116"/>
      <c r="FR519" s="116"/>
      <c r="FS519" s="116"/>
      <c r="FT519" s="116"/>
      <c r="FU519" s="116"/>
      <c r="FV519" s="116"/>
      <c r="FW519" s="116"/>
      <c r="FX519" s="116"/>
      <c r="FY519" s="116"/>
      <c r="FZ519" s="116"/>
      <c r="GA519" s="116"/>
      <c r="GB519" s="116"/>
      <c r="GC519" s="116"/>
      <c r="GD519" s="116"/>
      <c r="GE519" s="116"/>
      <c r="GF519" s="116"/>
      <c r="GG519" s="116"/>
      <c r="GH519" s="116"/>
      <c r="GI519" s="116"/>
      <c r="GJ519" s="116"/>
      <c r="GK519" s="116"/>
      <c r="GL519" s="116"/>
      <c r="GM519" s="116"/>
      <c r="GN519" s="116"/>
      <c r="GO519" s="116"/>
      <c r="GP519" s="116"/>
      <c r="GQ519" s="116"/>
      <c r="GR519" s="116"/>
      <c r="GS519" s="116"/>
      <c r="GT519" s="116"/>
      <c r="GU519" s="116"/>
      <c r="GV519" s="116"/>
      <c r="GW519" s="116"/>
      <c r="GX519" s="116"/>
      <c r="GY519" s="116"/>
    </row>
    <row r="520" spans="1:207" s="15" customFormat="1" ht="27" customHeight="1" x14ac:dyDescent="0.25">
      <c r="A520" s="69" t="s">
        <v>1134</v>
      </c>
      <c r="B520" s="45" t="s">
        <v>1911</v>
      </c>
      <c r="C520" s="182">
        <v>1947</v>
      </c>
      <c r="D520" s="72" t="s">
        <v>224</v>
      </c>
      <c r="E520" s="182" t="s">
        <v>20</v>
      </c>
      <c r="F520" s="64">
        <v>2</v>
      </c>
      <c r="G520" s="64">
        <v>3</v>
      </c>
      <c r="H520" s="63">
        <v>1929.4</v>
      </c>
      <c r="I520" s="63">
        <v>1000.2</v>
      </c>
      <c r="J520" s="63">
        <v>963.8</v>
      </c>
      <c r="K520" s="37">
        <f>SUM(L520:O520)</f>
        <v>15878807.100000001</v>
      </c>
      <c r="L520" s="55">
        <v>0</v>
      </c>
      <c r="M520" s="55">
        <v>0</v>
      </c>
      <c r="N520" s="55">
        <v>0</v>
      </c>
      <c r="O520" s="48">
        <f>'[1]Прод. прилож'!$C$207</f>
        <v>15878807.100000001</v>
      </c>
      <c r="P520" s="50">
        <f>K520/[3]Прилож!H276</f>
        <v>8229.9197159738778</v>
      </c>
      <c r="Q520" s="37">
        <v>9673</v>
      </c>
      <c r="R520" s="70" t="s">
        <v>94</v>
      </c>
      <c r="S520" s="16"/>
      <c r="T520" s="16"/>
      <c r="U520" s="17"/>
    </row>
    <row r="521" spans="1:207" s="15" customFormat="1" ht="27" customHeight="1" x14ac:dyDescent="0.25">
      <c r="A521" s="69" t="s">
        <v>1135</v>
      </c>
      <c r="B521" s="45" t="s">
        <v>326</v>
      </c>
      <c r="C521" s="182">
        <v>1954</v>
      </c>
      <c r="D521" s="72" t="s">
        <v>224</v>
      </c>
      <c r="E521" s="72" t="s">
        <v>20</v>
      </c>
      <c r="F521" s="71">
        <v>2</v>
      </c>
      <c r="G521" s="71">
        <v>2</v>
      </c>
      <c r="H521" s="47">
        <v>1197.9000000000001</v>
      </c>
      <c r="I521" s="55">
        <v>0</v>
      </c>
      <c r="J521" s="47">
        <v>659.9</v>
      </c>
      <c r="K521" s="37">
        <f t="shared" ref="K521:K554" si="115">SUM(L521:O521)</f>
        <v>7484950</v>
      </c>
      <c r="L521" s="44">
        <v>0</v>
      </c>
      <c r="M521" s="44">
        <v>0</v>
      </c>
      <c r="N521" s="44">
        <v>0</v>
      </c>
      <c r="O521" s="44">
        <f>'[1]Прод. прилож'!$C$724</f>
        <v>7484950</v>
      </c>
      <c r="P521" s="44">
        <f t="shared" ref="P521:P554" si="116">K521/H521</f>
        <v>6248.3930211202933</v>
      </c>
      <c r="Q521" s="50">
        <v>9673</v>
      </c>
      <c r="R521" s="69" t="s">
        <v>95</v>
      </c>
      <c r="S521" s="57"/>
      <c r="T521" s="16"/>
      <c r="U521" s="16"/>
    </row>
    <row r="522" spans="1:207" s="15" customFormat="1" ht="27" customHeight="1" x14ac:dyDescent="0.25">
      <c r="A522" s="69" t="s">
        <v>1136</v>
      </c>
      <c r="B522" s="105" t="s">
        <v>327</v>
      </c>
      <c r="C522" s="182">
        <v>1960</v>
      </c>
      <c r="D522" s="72" t="s">
        <v>224</v>
      </c>
      <c r="E522" s="72" t="s">
        <v>20</v>
      </c>
      <c r="F522" s="71">
        <v>2</v>
      </c>
      <c r="G522" s="71">
        <v>2</v>
      </c>
      <c r="H522" s="47">
        <v>1229.3</v>
      </c>
      <c r="I522" s="55">
        <v>0</v>
      </c>
      <c r="J522" s="47">
        <v>666.4</v>
      </c>
      <c r="K522" s="37">
        <f t="shared" si="115"/>
        <v>7408550.5</v>
      </c>
      <c r="L522" s="44">
        <v>0</v>
      </c>
      <c r="M522" s="44">
        <v>0</v>
      </c>
      <c r="N522" s="44">
        <v>0</v>
      </c>
      <c r="O522" s="44">
        <f>'[1]Прод. прилож'!$C$725</f>
        <v>7408550.5</v>
      </c>
      <c r="P522" s="44">
        <f t="shared" si="116"/>
        <v>6026.6415846416658</v>
      </c>
      <c r="Q522" s="50">
        <v>9673</v>
      </c>
      <c r="R522" s="69" t="s">
        <v>95</v>
      </c>
      <c r="S522" s="57"/>
      <c r="T522" s="16"/>
      <c r="U522" s="17"/>
    </row>
    <row r="523" spans="1:207" s="16" customFormat="1" ht="27" customHeight="1" x14ac:dyDescent="0.25">
      <c r="A523" s="69" t="s">
        <v>1137</v>
      </c>
      <c r="B523" s="45" t="s">
        <v>328</v>
      </c>
      <c r="C523" s="182">
        <v>1963</v>
      </c>
      <c r="D523" s="72" t="s">
        <v>224</v>
      </c>
      <c r="E523" s="72" t="s">
        <v>20</v>
      </c>
      <c r="F523" s="71">
        <v>3</v>
      </c>
      <c r="G523" s="71">
        <v>3</v>
      </c>
      <c r="H523" s="47">
        <v>3474.5</v>
      </c>
      <c r="I523" s="47">
        <v>124.1</v>
      </c>
      <c r="J523" s="47">
        <v>1501</v>
      </c>
      <c r="K523" s="37">
        <f t="shared" si="115"/>
        <v>22790015.5</v>
      </c>
      <c r="L523" s="44">
        <v>0</v>
      </c>
      <c r="M523" s="44">
        <v>0</v>
      </c>
      <c r="N523" s="44">
        <v>0</v>
      </c>
      <c r="O523" s="44">
        <f>'[1]Прод. прилож'!$C$726</f>
        <v>22790015.5</v>
      </c>
      <c r="P523" s="44">
        <f t="shared" si="116"/>
        <v>6559.2216146208084</v>
      </c>
      <c r="Q523" s="50">
        <v>9673</v>
      </c>
      <c r="R523" s="69" t="s">
        <v>95</v>
      </c>
      <c r="S523" s="57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  <c r="AQ523" s="15"/>
      <c r="AR523" s="15"/>
      <c r="AS523" s="15"/>
      <c r="AT523" s="15"/>
      <c r="AU523" s="15"/>
      <c r="AV523" s="15"/>
      <c r="AW523" s="15"/>
      <c r="AX523" s="15"/>
      <c r="AY523" s="15"/>
      <c r="AZ523" s="15"/>
      <c r="BA523" s="15"/>
      <c r="BB523" s="15"/>
      <c r="BC523" s="15"/>
      <c r="BD523" s="15"/>
      <c r="BE523" s="15"/>
      <c r="BF523" s="15"/>
      <c r="BG523" s="15"/>
      <c r="BH523" s="15"/>
      <c r="BI523" s="15"/>
      <c r="BJ523" s="15"/>
      <c r="BK523" s="15"/>
      <c r="BL523" s="15"/>
      <c r="BM523" s="15"/>
      <c r="BN523" s="15"/>
      <c r="BO523" s="15"/>
      <c r="BP523" s="15"/>
      <c r="BQ523" s="15"/>
      <c r="BR523" s="15"/>
      <c r="BS523" s="15"/>
      <c r="BT523" s="15"/>
      <c r="BU523" s="15"/>
      <c r="BV523" s="15"/>
      <c r="BW523" s="15"/>
      <c r="BX523" s="15"/>
      <c r="BY523" s="15"/>
      <c r="BZ523" s="15"/>
      <c r="CA523" s="15"/>
      <c r="CB523" s="15"/>
      <c r="CC523" s="15"/>
      <c r="CD523" s="15"/>
      <c r="CE523" s="15"/>
      <c r="CF523" s="15"/>
      <c r="CG523" s="15"/>
      <c r="CH523" s="15"/>
      <c r="CI523" s="15"/>
      <c r="CJ523" s="15"/>
      <c r="CK523" s="15"/>
      <c r="CL523" s="15"/>
      <c r="CM523" s="15"/>
      <c r="CN523" s="15"/>
      <c r="CO523" s="15"/>
      <c r="CP523" s="15"/>
      <c r="CQ523" s="15"/>
      <c r="CR523" s="15"/>
      <c r="CS523" s="15"/>
      <c r="CT523" s="15"/>
      <c r="CU523" s="15"/>
      <c r="CV523" s="15"/>
      <c r="CW523" s="15"/>
      <c r="CX523" s="15"/>
      <c r="CY523" s="15"/>
      <c r="CZ523" s="15"/>
      <c r="DA523" s="15"/>
      <c r="DB523" s="15"/>
      <c r="DC523" s="15"/>
      <c r="DD523" s="15"/>
      <c r="DE523" s="15"/>
      <c r="DF523" s="15"/>
      <c r="DG523" s="15"/>
      <c r="DH523" s="15"/>
      <c r="DI523" s="15"/>
      <c r="DJ523" s="15"/>
      <c r="DK523" s="15"/>
      <c r="DL523" s="15"/>
      <c r="DM523" s="15"/>
      <c r="DN523" s="15"/>
      <c r="DO523" s="15"/>
      <c r="DP523" s="15"/>
      <c r="DQ523" s="15"/>
      <c r="DR523" s="15"/>
      <c r="DS523" s="15"/>
      <c r="DT523" s="15"/>
      <c r="DU523" s="15"/>
      <c r="DV523" s="15"/>
      <c r="DW523" s="15"/>
      <c r="DX523" s="15"/>
      <c r="DY523" s="15"/>
      <c r="DZ523" s="15"/>
      <c r="EA523" s="15"/>
      <c r="EB523" s="15"/>
      <c r="EC523" s="15"/>
      <c r="ED523" s="15"/>
      <c r="EE523" s="15"/>
      <c r="EF523" s="15"/>
      <c r="EG523" s="15"/>
      <c r="EH523" s="15"/>
      <c r="EI523" s="15"/>
      <c r="EJ523" s="15"/>
      <c r="EK523" s="15"/>
      <c r="EL523" s="15"/>
      <c r="EM523" s="15"/>
      <c r="EN523" s="15"/>
      <c r="EO523" s="15"/>
      <c r="EP523" s="15"/>
      <c r="EQ523" s="15"/>
      <c r="ER523" s="15"/>
      <c r="ES523" s="15"/>
      <c r="ET523" s="15"/>
      <c r="EU523" s="15"/>
      <c r="EV523" s="15"/>
      <c r="EW523" s="15"/>
      <c r="EX523" s="15"/>
      <c r="EY523" s="15"/>
      <c r="EZ523" s="15"/>
      <c r="FA523" s="15"/>
      <c r="FB523" s="15"/>
      <c r="FC523" s="15"/>
      <c r="FD523" s="15"/>
      <c r="FE523" s="15"/>
      <c r="FF523" s="15"/>
      <c r="FG523" s="15"/>
      <c r="FH523" s="15"/>
      <c r="FI523" s="15"/>
      <c r="FJ523" s="15"/>
      <c r="FK523" s="15"/>
      <c r="FL523" s="15"/>
      <c r="FM523" s="15"/>
      <c r="FN523" s="15"/>
      <c r="FO523" s="15"/>
      <c r="FP523" s="15"/>
      <c r="FQ523" s="15"/>
      <c r="FR523" s="15"/>
      <c r="FS523" s="15"/>
      <c r="FT523" s="15"/>
      <c r="FU523" s="15"/>
      <c r="FV523" s="15"/>
      <c r="FW523" s="15"/>
      <c r="FX523" s="15"/>
      <c r="FY523" s="15"/>
      <c r="FZ523" s="15"/>
      <c r="GA523" s="15"/>
      <c r="GB523" s="15"/>
      <c r="GC523" s="15"/>
      <c r="GD523" s="15"/>
      <c r="GE523" s="15"/>
      <c r="GF523" s="15"/>
      <c r="GG523" s="15"/>
      <c r="GH523" s="15"/>
      <c r="GI523" s="15"/>
      <c r="GJ523" s="15"/>
      <c r="GK523" s="15"/>
      <c r="GL523" s="15"/>
      <c r="GM523" s="15"/>
      <c r="GN523" s="15"/>
      <c r="GO523" s="15"/>
      <c r="GP523" s="15"/>
      <c r="GQ523" s="15"/>
      <c r="GR523" s="15"/>
      <c r="GS523" s="15"/>
      <c r="GT523" s="15"/>
      <c r="GU523" s="15"/>
      <c r="GV523" s="15"/>
      <c r="GW523" s="15"/>
      <c r="GX523" s="15"/>
      <c r="GY523" s="15"/>
    </row>
    <row r="524" spans="1:207" s="15" customFormat="1" ht="27" customHeight="1" x14ac:dyDescent="0.25">
      <c r="A524" s="69" t="s">
        <v>1138</v>
      </c>
      <c r="B524" s="45" t="s">
        <v>330</v>
      </c>
      <c r="C524" s="182">
        <v>1957</v>
      </c>
      <c r="D524" s="72" t="s">
        <v>224</v>
      </c>
      <c r="E524" s="72" t="s">
        <v>20</v>
      </c>
      <c r="F524" s="71">
        <v>2</v>
      </c>
      <c r="G524" s="71">
        <v>2</v>
      </c>
      <c r="H524" s="47">
        <v>1178.5999999999999</v>
      </c>
      <c r="I524" s="55">
        <v>0</v>
      </c>
      <c r="J524" s="47">
        <v>647.4</v>
      </c>
      <c r="K524" s="37">
        <f t="shared" si="115"/>
        <v>7411443</v>
      </c>
      <c r="L524" s="44">
        <v>0</v>
      </c>
      <c r="M524" s="44">
        <v>0</v>
      </c>
      <c r="N524" s="44">
        <v>0</v>
      </c>
      <c r="O524" s="44">
        <f>'[1]Прод. прилож'!$C$727</f>
        <v>7411443</v>
      </c>
      <c r="P524" s="44">
        <f t="shared" si="116"/>
        <v>6288.3446461903959</v>
      </c>
      <c r="Q524" s="50">
        <v>9673</v>
      </c>
      <c r="R524" s="69" t="s">
        <v>95</v>
      </c>
      <c r="S524" s="57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  <c r="AR524" s="16"/>
      <c r="AS524" s="16"/>
      <c r="AT524" s="16"/>
      <c r="AU524" s="16"/>
      <c r="AV524" s="16"/>
      <c r="AW524" s="16"/>
      <c r="AX524" s="16"/>
      <c r="AY524" s="16"/>
      <c r="AZ524" s="16"/>
      <c r="BA524" s="16"/>
      <c r="BB524" s="16"/>
      <c r="BC524" s="16"/>
      <c r="BD524" s="16"/>
      <c r="BE524" s="16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6"/>
      <c r="BR524" s="16"/>
      <c r="BS524" s="16"/>
      <c r="BT524" s="16"/>
      <c r="BU524" s="16"/>
      <c r="BV524" s="16"/>
      <c r="BW524" s="16"/>
      <c r="BX524" s="16"/>
      <c r="BY524" s="16"/>
      <c r="BZ524" s="16"/>
      <c r="CA524" s="16"/>
      <c r="CB524" s="16"/>
      <c r="CC524" s="16"/>
      <c r="CD524" s="16"/>
      <c r="CE524" s="16"/>
      <c r="CF524" s="16"/>
      <c r="CG524" s="16"/>
      <c r="CH524" s="16"/>
      <c r="CI524" s="16"/>
      <c r="CJ524" s="16"/>
      <c r="CK524" s="16"/>
      <c r="CL524" s="16"/>
      <c r="CM524" s="16"/>
      <c r="CN524" s="16"/>
      <c r="CO524" s="16"/>
      <c r="CP524" s="16"/>
      <c r="CQ524" s="16"/>
      <c r="CR524" s="16"/>
      <c r="CS524" s="16"/>
      <c r="CT524" s="16"/>
      <c r="CU524" s="16"/>
      <c r="CV524" s="16"/>
      <c r="CW524" s="16"/>
      <c r="CX524" s="16"/>
      <c r="CY524" s="16"/>
      <c r="CZ524" s="16"/>
      <c r="DA524" s="16"/>
      <c r="DB524" s="16"/>
      <c r="DC524" s="16"/>
      <c r="DD524" s="16"/>
      <c r="DE524" s="16"/>
      <c r="DF524" s="16"/>
      <c r="DG524" s="16"/>
      <c r="DH524" s="16"/>
      <c r="DI524" s="16"/>
      <c r="DJ524" s="16"/>
      <c r="DK524" s="16"/>
      <c r="DL524" s="16"/>
      <c r="DM524" s="16"/>
      <c r="DN524" s="16"/>
      <c r="DO524" s="16"/>
      <c r="DP524" s="16"/>
      <c r="DQ524" s="16"/>
      <c r="DR524" s="16"/>
      <c r="DS524" s="16"/>
      <c r="DT524" s="16"/>
      <c r="DU524" s="16"/>
      <c r="DV524" s="16"/>
      <c r="DW524" s="16"/>
      <c r="DX524" s="16"/>
      <c r="DY524" s="16"/>
      <c r="DZ524" s="16"/>
      <c r="EA524" s="16"/>
      <c r="EB524" s="16"/>
      <c r="EC524" s="16"/>
      <c r="ED524" s="16"/>
      <c r="EE524" s="16"/>
      <c r="EF524" s="16"/>
      <c r="EG524" s="16"/>
      <c r="EH524" s="16"/>
      <c r="EI524" s="16"/>
      <c r="EJ524" s="16"/>
      <c r="EK524" s="16"/>
      <c r="EL524" s="16"/>
      <c r="EM524" s="16"/>
      <c r="EN524" s="16"/>
      <c r="EO524" s="16"/>
      <c r="EP524" s="16"/>
      <c r="EQ524" s="16"/>
      <c r="ER524" s="16"/>
      <c r="ES524" s="16"/>
      <c r="ET524" s="16"/>
      <c r="EU524" s="16"/>
      <c r="EV524" s="16"/>
      <c r="EW524" s="16"/>
      <c r="EX524" s="16"/>
      <c r="EY524" s="16"/>
      <c r="EZ524" s="16"/>
      <c r="FA524" s="16"/>
      <c r="FB524" s="16"/>
      <c r="FC524" s="16"/>
      <c r="FD524" s="16"/>
      <c r="FE524" s="16"/>
      <c r="FF524" s="16"/>
      <c r="FG524" s="16"/>
      <c r="FH524" s="16"/>
      <c r="FI524" s="16"/>
      <c r="FJ524" s="16"/>
      <c r="FK524" s="16"/>
      <c r="FL524" s="16"/>
      <c r="FM524" s="16"/>
      <c r="FN524" s="16"/>
      <c r="FO524" s="16"/>
      <c r="FP524" s="16"/>
      <c r="FQ524" s="16"/>
      <c r="FR524" s="16"/>
      <c r="FS524" s="16"/>
      <c r="FT524" s="16"/>
      <c r="FU524" s="16"/>
      <c r="FV524" s="16"/>
      <c r="FW524" s="16"/>
      <c r="FX524" s="16"/>
      <c r="FY524" s="16"/>
      <c r="FZ524" s="16"/>
      <c r="GA524" s="16"/>
      <c r="GB524" s="16"/>
      <c r="GC524" s="16"/>
      <c r="GD524" s="16"/>
      <c r="GE524" s="16"/>
      <c r="GF524" s="16"/>
      <c r="GG524" s="16"/>
      <c r="GH524" s="16"/>
      <c r="GI524" s="16"/>
      <c r="GJ524" s="16"/>
      <c r="GK524" s="16"/>
      <c r="GL524" s="16"/>
      <c r="GM524" s="16"/>
      <c r="GN524" s="16"/>
      <c r="GO524" s="16"/>
      <c r="GP524" s="16"/>
      <c r="GQ524" s="16"/>
      <c r="GR524" s="16"/>
      <c r="GS524" s="16"/>
      <c r="GT524" s="16"/>
      <c r="GU524" s="16"/>
      <c r="GV524" s="16"/>
      <c r="GW524" s="16"/>
      <c r="GX524" s="16"/>
      <c r="GY524" s="16"/>
    </row>
    <row r="525" spans="1:207" s="16" customFormat="1" ht="27" customHeight="1" x14ac:dyDescent="0.25">
      <c r="A525" s="69" t="s">
        <v>1139</v>
      </c>
      <c r="B525" s="45" t="s">
        <v>331</v>
      </c>
      <c r="C525" s="182">
        <v>1976</v>
      </c>
      <c r="D525" s="72" t="s">
        <v>224</v>
      </c>
      <c r="E525" s="72" t="s">
        <v>20</v>
      </c>
      <c r="F525" s="71">
        <v>2</v>
      </c>
      <c r="G525" s="71">
        <v>3</v>
      </c>
      <c r="H525" s="47">
        <v>1606.8</v>
      </c>
      <c r="I525" s="55">
        <v>0</v>
      </c>
      <c r="J525" s="47">
        <v>894.1</v>
      </c>
      <c r="K525" s="37">
        <f t="shared" si="115"/>
        <v>4081949.9999999995</v>
      </c>
      <c r="L525" s="44">
        <v>0</v>
      </c>
      <c r="M525" s="44">
        <v>0</v>
      </c>
      <c r="N525" s="44">
        <v>0</v>
      </c>
      <c r="O525" s="44">
        <f>'[1]Прод. прилож'!$C$728</f>
        <v>4081949.9999999995</v>
      </c>
      <c r="P525" s="44">
        <f t="shared" si="116"/>
        <v>2540.4219566840925</v>
      </c>
      <c r="Q525" s="50">
        <v>9673</v>
      </c>
      <c r="R525" s="69" t="s">
        <v>95</v>
      </c>
      <c r="S525" s="67"/>
      <c r="T525" s="12"/>
      <c r="U525" s="38"/>
      <c r="V525" s="182"/>
      <c r="W525" s="182"/>
      <c r="X525" s="182"/>
      <c r="Y525" s="182"/>
      <c r="Z525" s="182"/>
      <c r="AA525" s="182"/>
      <c r="AB525" s="182"/>
      <c r="AC525" s="182"/>
      <c r="AD525" s="182"/>
      <c r="AE525" s="182"/>
      <c r="AF525" s="182"/>
      <c r="AG525" s="182"/>
      <c r="AH525" s="182"/>
      <c r="AI525" s="182"/>
      <c r="AJ525" s="182"/>
      <c r="AK525" s="182"/>
      <c r="AL525" s="182"/>
      <c r="AM525" s="182"/>
      <c r="AN525" s="182"/>
      <c r="AO525" s="182"/>
      <c r="AP525" s="182"/>
      <c r="AQ525" s="182"/>
      <c r="AR525" s="182"/>
      <c r="AS525" s="182"/>
      <c r="AT525" s="182"/>
      <c r="AU525" s="182"/>
      <c r="AV525" s="182"/>
      <c r="AW525" s="182"/>
      <c r="AX525" s="182"/>
      <c r="AY525" s="182"/>
      <c r="AZ525" s="182"/>
      <c r="BA525" s="182"/>
      <c r="BB525" s="182"/>
      <c r="BC525" s="182"/>
      <c r="BD525" s="182"/>
      <c r="BE525" s="182"/>
      <c r="BF525" s="182"/>
      <c r="BG525" s="182"/>
      <c r="BH525" s="182"/>
      <c r="BI525" s="182"/>
      <c r="BJ525" s="182"/>
      <c r="BK525" s="182"/>
      <c r="BL525" s="182"/>
      <c r="BM525" s="182"/>
      <c r="BN525" s="182"/>
      <c r="BO525" s="182"/>
      <c r="BP525" s="182"/>
      <c r="BQ525" s="182"/>
      <c r="BR525" s="182"/>
      <c r="BS525" s="182"/>
      <c r="BT525" s="182"/>
      <c r="BU525" s="182"/>
      <c r="BV525" s="182"/>
      <c r="BW525" s="182"/>
      <c r="BX525" s="182"/>
      <c r="BY525" s="182"/>
      <c r="BZ525" s="182"/>
      <c r="CA525" s="182"/>
      <c r="CB525" s="182"/>
      <c r="CC525" s="182"/>
      <c r="CD525" s="182"/>
      <c r="CE525" s="182"/>
      <c r="CF525" s="182"/>
      <c r="CG525" s="182"/>
      <c r="CH525" s="182"/>
      <c r="CI525" s="182"/>
      <c r="CJ525" s="182"/>
      <c r="CK525" s="182"/>
      <c r="CL525" s="182"/>
      <c r="CM525" s="182"/>
      <c r="CN525" s="182"/>
      <c r="CO525" s="182"/>
      <c r="CP525" s="182"/>
      <c r="CQ525" s="182"/>
      <c r="CR525" s="182"/>
      <c r="CS525" s="182"/>
      <c r="CT525" s="182"/>
      <c r="CU525" s="182"/>
      <c r="CV525" s="182"/>
      <c r="CW525" s="182"/>
      <c r="CX525" s="182"/>
      <c r="CY525" s="182"/>
      <c r="CZ525" s="182"/>
      <c r="DA525" s="182"/>
      <c r="DB525" s="182"/>
      <c r="DC525" s="182"/>
      <c r="DD525" s="182"/>
      <c r="DE525" s="182"/>
      <c r="DF525" s="182"/>
      <c r="DG525" s="182"/>
      <c r="DH525" s="182"/>
      <c r="DI525" s="182"/>
      <c r="DJ525" s="182"/>
      <c r="DK525" s="182"/>
      <c r="DL525" s="182"/>
      <c r="DM525" s="182"/>
      <c r="DN525" s="182"/>
      <c r="DO525" s="182"/>
      <c r="DP525" s="182"/>
      <c r="DQ525" s="182"/>
      <c r="DR525" s="182"/>
      <c r="DS525" s="182"/>
      <c r="DT525" s="182"/>
      <c r="DU525" s="182"/>
      <c r="DV525" s="182"/>
      <c r="DW525" s="182"/>
      <c r="DX525" s="182"/>
      <c r="DY525" s="182"/>
      <c r="DZ525" s="182"/>
      <c r="EA525" s="182"/>
      <c r="EB525" s="182"/>
      <c r="EC525" s="182"/>
      <c r="ED525" s="182"/>
      <c r="EE525" s="182"/>
      <c r="EF525" s="182"/>
      <c r="EG525" s="182"/>
      <c r="EH525" s="182"/>
      <c r="EI525" s="182"/>
      <c r="EJ525" s="182"/>
      <c r="EK525" s="182"/>
      <c r="EL525" s="182"/>
      <c r="EM525" s="182"/>
      <c r="EN525" s="182"/>
      <c r="EO525" s="182"/>
      <c r="EP525" s="182"/>
      <c r="EQ525" s="182"/>
      <c r="ER525" s="182"/>
      <c r="ES525" s="182"/>
      <c r="ET525" s="182"/>
      <c r="EU525" s="182"/>
      <c r="EV525" s="182"/>
      <c r="EW525" s="182"/>
      <c r="EX525" s="182"/>
      <c r="EY525" s="182"/>
      <c r="EZ525" s="182"/>
      <c r="FA525" s="182"/>
      <c r="FB525" s="182"/>
      <c r="FC525" s="182"/>
      <c r="FD525" s="182"/>
      <c r="FE525" s="182"/>
      <c r="FF525" s="182"/>
      <c r="FG525" s="182"/>
      <c r="FH525" s="182"/>
      <c r="FI525" s="182"/>
      <c r="FJ525" s="182"/>
      <c r="FK525" s="182"/>
      <c r="FL525" s="182"/>
      <c r="FM525" s="182"/>
      <c r="FN525" s="182"/>
      <c r="FO525" s="182"/>
      <c r="FP525" s="182"/>
      <c r="FQ525" s="182"/>
      <c r="FR525" s="182"/>
      <c r="FS525" s="182"/>
      <c r="FT525" s="182"/>
      <c r="FU525" s="182"/>
      <c r="FV525" s="182"/>
      <c r="FW525" s="182"/>
      <c r="FX525" s="182"/>
      <c r="FY525" s="182"/>
      <c r="FZ525" s="182"/>
      <c r="GA525" s="182"/>
      <c r="GB525" s="182"/>
      <c r="GC525" s="182"/>
      <c r="GD525" s="182"/>
      <c r="GE525" s="182"/>
      <c r="GF525" s="182"/>
      <c r="GG525" s="182"/>
      <c r="GH525" s="182"/>
      <c r="GI525" s="182"/>
      <c r="GJ525" s="182"/>
      <c r="GK525" s="182"/>
      <c r="GL525" s="182"/>
      <c r="GM525" s="182"/>
      <c r="GN525" s="182"/>
      <c r="GO525" s="182"/>
      <c r="GP525" s="182"/>
      <c r="GQ525" s="182"/>
      <c r="GR525" s="182"/>
      <c r="GS525" s="182"/>
      <c r="GT525" s="182"/>
      <c r="GU525" s="182"/>
      <c r="GV525" s="182"/>
      <c r="GW525" s="182"/>
      <c r="GX525" s="182"/>
      <c r="GY525" s="182"/>
    </row>
    <row r="526" spans="1:207" s="15" customFormat="1" ht="27" customHeight="1" x14ac:dyDescent="0.25">
      <c r="A526" s="69" t="s">
        <v>1140</v>
      </c>
      <c r="B526" s="101" t="s">
        <v>332</v>
      </c>
      <c r="C526" s="72">
        <v>1959</v>
      </c>
      <c r="D526" s="72" t="s">
        <v>224</v>
      </c>
      <c r="E526" s="72" t="s">
        <v>20</v>
      </c>
      <c r="F526" s="71">
        <v>2</v>
      </c>
      <c r="G526" s="71">
        <v>2</v>
      </c>
      <c r="H526" s="47">
        <v>1224.5</v>
      </c>
      <c r="I526" s="55">
        <v>0</v>
      </c>
      <c r="J526" s="47">
        <v>694</v>
      </c>
      <c r="K526" s="37">
        <f t="shared" si="115"/>
        <v>4206973</v>
      </c>
      <c r="L526" s="44">
        <v>0</v>
      </c>
      <c r="M526" s="44">
        <v>0</v>
      </c>
      <c r="N526" s="44">
        <v>0</v>
      </c>
      <c r="O526" s="44">
        <f>'[1]Прод. прилож'!$C$729</f>
        <v>4206973</v>
      </c>
      <c r="P526" s="44">
        <f t="shared" si="116"/>
        <v>3435.6659861167823</v>
      </c>
      <c r="Q526" s="50">
        <v>9673</v>
      </c>
      <c r="R526" s="69" t="s">
        <v>95</v>
      </c>
      <c r="S526" s="67"/>
      <c r="T526" s="12"/>
      <c r="U526" s="38"/>
      <c r="V526" s="182"/>
      <c r="W526" s="182"/>
      <c r="X526" s="182"/>
      <c r="Y526" s="182"/>
      <c r="Z526" s="182"/>
      <c r="AA526" s="182"/>
      <c r="AB526" s="182"/>
      <c r="AC526" s="182"/>
      <c r="AD526" s="182"/>
      <c r="AE526" s="182"/>
      <c r="AF526" s="182"/>
      <c r="AG526" s="182"/>
      <c r="AH526" s="182"/>
      <c r="AI526" s="182"/>
      <c r="AJ526" s="182"/>
      <c r="AK526" s="182"/>
      <c r="AL526" s="182"/>
      <c r="AM526" s="182"/>
      <c r="AN526" s="182"/>
      <c r="AO526" s="182"/>
      <c r="AP526" s="182"/>
      <c r="AQ526" s="182"/>
      <c r="AR526" s="182"/>
      <c r="AS526" s="182"/>
      <c r="AT526" s="182"/>
      <c r="AU526" s="182"/>
      <c r="AV526" s="182"/>
      <c r="AW526" s="182"/>
      <c r="AX526" s="182"/>
      <c r="AY526" s="182"/>
      <c r="AZ526" s="182"/>
      <c r="BA526" s="182"/>
      <c r="BB526" s="182"/>
      <c r="BC526" s="182"/>
      <c r="BD526" s="182"/>
      <c r="BE526" s="182"/>
      <c r="BF526" s="182"/>
      <c r="BG526" s="182"/>
      <c r="BH526" s="182"/>
      <c r="BI526" s="182"/>
      <c r="BJ526" s="182"/>
      <c r="BK526" s="182"/>
      <c r="BL526" s="182"/>
      <c r="BM526" s="182"/>
      <c r="BN526" s="182"/>
      <c r="BO526" s="182"/>
      <c r="BP526" s="182"/>
      <c r="BQ526" s="182"/>
      <c r="BR526" s="182"/>
      <c r="BS526" s="182"/>
      <c r="BT526" s="182"/>
      <c r="BU526" s="182"/>
      <c r="BV526" s="182"/>
      <c r="BW526" s="182"/>
      <c r="BX526" s="182"/>
      <c r="BY526" s="182"/>
      <c r="BZ526" s="182"/>
      <c r="CA526" s="182"/>
      <c r="CB526" s="182"/>
      <c r="CC526" s="182"/>
      <c r="CD526" s="182"/>
      <c r="CE526" s="182"/>
      <c r="CF526" s="182"/>
      <c r="CG526" s="182"/>
      <c r="CH526" s="182"/>
      <c r="CI526" s="182"/>
      <c r="CJ526" s="182"/>
      <c r="CK526" s="182"/>
      <c r="CL526" s="182"/>
      <c r="CM526" s="182"/>
      <c r="CN526" s="182"/>
      <c r="CO526" s="182"/>
      <c r="CP526" s="182"/>
      <c r="CQ526" s="182"/>
      <c r="CR526" s="182"/>
      <c r="CS526" s="182"/>
      <c r="CT526" s="182"/>
      <c r="CU526" s="182"/>
      <c r="CV526" s="182"/>
      <c r="CW526" s="182"/>
      <c r="CX526" s="182"/>
      <c r="CY526" s="182"/>
      <c r="CZ526" s="182"/>
      <c r="DA526" s="182"/>
      <c r="DB526" s="182"/>
      <c r="DC526" s="182"/>
      <c r="DD526" s="182"/>
      <c r="DE526" s="182"/>
      <c r="DF526" s="182"/>
      <c r="DG526" s="182"/>
      <c r="DH526" s="182"/>
      <c r="DI526" s="182"/>
      <c r="DJ526" s="182"/>
      <c r="DK526" s="182"/>
      <c r="DL526" s="182"/>
      <c r="DM526" s="182"/>
      <c r="DN526" s="182"/>
      <c r="DO526" s="182"/>
      <c r="DP526" s="182"/>
      <c r="DQ526" s="182"/>
      <c r="DR526" s="182"/>
      <c r="DS526" s="182"/>
      <c r="DT526" s="182"/>
      <c r="DU526" s="182"/>
      <c r="DV526" s="182"/>
      <c r="DW526" s="182"/>
      <c r="DX526" s="182"/>
      <c r="DY526" s="182"/>
      <c r="DZ526" s="182"/>
      <c r="EA526" s="182"/>
      <c r="EB526" s="182"/>
      <c r="EC526" s="182"/>
      <c r="ED526" s="182"/>
      <c r="EE526" s="182"/>
      <c r="EF526" s="182"/>
      <c r="EG526" s="182"/>
      <c r="EH526" s="182"/>
      <c r="EI526" s="182"/>
      <c r="EJ526" s="182"/>
      <c r="EK526" s="182"/>
      <c r="EL526" s="182"/>
      <c r="EM526" s="182"/>
      <c r="EN526" s="182"/>
      <c r="EO526" s="182"/>
      <c r="EP526" s="182"/>
      <c r="EQ526" s="182"/>
      <c r="ER526" s="182"/>
      <c r="ES526" s="182"/>
      <c r="ET526" s="182"/>
      <c r="EU526" s="182"/>
      <c r="EV526" s="182"/>
      <c r="EW526" s="182"/>
      <c r="EX526" s="182"/>
      <c r="EY526" s="182"/>
      <c r="EZ526" s="182"/>
      <c r="FA526" s="182"/>
      <c r="FB526" s="182"/>
      <c r="FC526" s="182"/>
      <c r="FD526" s="182"/>
      <c r="FE526" s="182"/>
      <c r="FF526" s="182"/>
      <c r="FG526" s="182"/>
      <c r="FH526" s="182"/>
      <c r="FI526" s="182"/>
      <c r="FJ526" s="182"/>
      <c r="FK526" s="182"/>
      <c r="FL526" s="182"/>
      <c r="FM526" s="182"/>
      <c r="FN526" s="182"/>
      <c r="FO526" s="182"/>
      <c r="FP526" s="182"/>
      <c r="FQ526" s="182"/>
      <c r="FR526" s="182"/>
      <c r="FS526" s="182"/>
      <c r="FT526" s="182"/>
      <c r="FU526" s="182"/>
      <c r="FV526" s="182"/>
      <c r="FW526" s="182"/>
      <c r="FX526" s="182"/>
      <c r="FY526" s="182"/>
      <c r="FZ526" s="182"/>
      <c r="GA526" s="182"/>
      <c r="GB526" s="182"/>
      <c r="GC526" s="182"/>
      <c r="GD526" s="182"/>
      <c r="GE526" s="182"/>
      <c r="GF526" s="182"/>
      <c r="GG526" s="182"/>
      <c r="GH526" s="182"/>
      <c r="GI526" s="182"/>
      <c r="GJ526" s="182"/>
      <c r="GK526" s="182"/>
      <c r="GL526" s="182"/>
      <c r="GM526" s="182"/>
      <c r="GN526" s="182"/>
      <c r="GO526" s="182"/>
      <c r="GP526" s="182"/>
      <c r="GQ526" s="182"/>
      <c r="GR526" s="182"/>
      <c r="GS526" s="182"/>
      <c r="GT526" s="182"/>
      <c r="GU526" s="182"/>
      <c r="GV526" s="182"/>
      <c r="GW526" s="182"/>
      <c r="GX526" s="182"/>
      <c r="GY526" s="182"/>
    </row>
    <row r="527" spans="1:207" s="15" customFormat="1" ht="27" customHeight="1" x14ac:dyDescent="0.25">
      <c r="A527" s="69" t="s">
        <v>1141</v>
      </c>
      <c r="B527" s="45" t="s">
        <v>317</v>
      </c>
      <c r="C527" s="72">
        <v>1966</v>
      </c>
      <c r="D527" s="72" t="s">
        <v>224</v>
      </c>
      <c r="E527" s="72" t="s">
        <v>20</v>
      </c>
      <c r="F527" s="71">
        <v>5</v>
      </c>
      <c r="G527" s="71">
        <v>2</v>
      </c>
      <c r="H527" s="47">
        <v>2306.6999999999998</v>
      </c>
      <c r="I527" s="47">
        <v>73.099999999999994</v>
      </c>
      <c r="J527" s="47">
        <v>1511.6</v>
      </c>
      <c r="K527" s="37">
        <f t="shared" si="115"/>
        <v>18287054.079999998</v>
      </c>
      <c r="L527" s="44">
        <v>0</v>
      </c>
      <c r="M527" s="44">
        <v>0</v>
      </c>
      <c r="N527" s="44">
        <v>0</v>
      </c>
      <c r="O527" s="44">
        <f>'[1]Прод. прилож'!$C$208</f>
        <v>18287054.079999998</v>
      </c>
      <c r="P527" s="44">
        <f t="shared" si="116"/>
        <v>7927.7990549269516</v>
      </c>
      <c r="Q527" s="50">
        <v>9673</v>
      </c>
      <c r="R527" s="69" t="s">
        <v>94</v>
      </c>
      <c r="S527" s="66"/>
      <c r="T527" s="38"/>
      <c r="U527" s="38"/>
      <c r="V527" s="182"/>
      <c r="W527" s="182"/>
      <c r="X527" s="182"/>
      <c r="Y527" s="182"/>
      <c r="Z527" s="182"/>
      <c r="AA527" s="182"/>
      <c r="AB527" s="182"/>
      <c r="AC527" s="182"/>
      <c r="AD527" s="182"/>
      <c r="AE527" s="182"/>
      <c r="AF527" s="182"/>
      <c r="AG527" s="182"/>
      <c r="AH527" s="182"/>
      <c r="AI527" s="182"/>
      <c r="AJ527" s="182"/>
      <c r="AK527" s="182"/>
      <c r="AL527" s="182"/>
      <c r="AM527" s="182"/>
      <c r="AN527" s="182"/>
      <c r="AO527" s="182"/>
      <c r="AP527" s="182"/>
      <c r="AQ527" s="182"/>
      <c r="AR527" s="182"/>
      <c r="AS527" s="182"/>
      <c r="AT527" s="182"/>
      <c r="AU527" s="182"/>
      <c r="AV527" s="182"/>
      <c r="AW527" s="182"/>
      <c r="AX527" s="182"/>
      <c r="AY527" s="182"/>
      <c r="AZ527" s="182"/>
      <c r="BA527" s="182"/>
      <c r="BB527" s="182"/>
      <c r="BC527" s="182"/>
      <c r="BD527" s="182"/>
      <c r="BE527" s="182"/>
      <c r="BF527" s="182"/>
      <c r="BG527" s="182"/>
      <c r="BH527" s="182"/>
      <c r="BI527" s="182"/>
      <c r="BJ527" s="182"/>
      <c r="BK527" s="182"/>
      <c r="BL527" s="182"/>
      <c r="BM527" s="182"/>
      <c r="BN527" s="182"/>
      <c r="BO527" s="182"/>
      <c r="BP527" s="182"/>
      <c r="BQ527" s="182"/>
      <c r="BR527" s="182"/>
      <c r="BS527" s="182"/>
      <c r="BT527" s="182"/>
      <c r="BU527" s="182"/>
      <c r="BV527" s="182"/>
      <c r="BW527" s="182"/>
      <c r="BX527" s="182"/>
      <c r="BY527" s="182"/>
      <c r="BZ527" s="182"/>
      <c r="CA527" s="182"/>
      <c r="CB527" s="182"/>
      <c r="CC527" s="182"/>
      <c r="CD527" s="182"/>
      <c r="CE527" s="182"/>
      <c r="CF527" s="182"/>
      <c r="CG527" s="182"/>
      <c r="CH527" s="182"/>
      <c r="CI527" s="182"/>
      <c r="CJ527" s="182"/>
      <c r="CK527" s="182"/>
      <c r="CL527" s="182"/>
      <c r="CM527" s="182"/>
      <c r="CN527" s="182"/>
      <c r="CO527" s="182"/>
      <c r="CP527" s="182"/>
      <c r="CQ527" s="182"/>
      <c r="CR527" s="182"/>
      <c r="CS527" s="182"/>
      <c r="CT527" s="182"/>
      <c r="CU527" s="182"/>
      <c r="CV527" s="182"/>
      <c r="CW527" s="182"/>
      <c r="CX527" s="182"/>
      <c r="CY527" s="182"/>
      <c r="CZ527" s="182"/>
      <c r="DA527" s="182"/>
      <c r="DB527" s="182"/>
      <c r="DC527" s="182"/>
      <c r="DD527" s="182"/>
      <c r="DE527" s="182"/>
      <c r="DF527" s="182"/>
      <c r="DG527" s="182"/>
      <c r="DH527" s="182"/>
      <c r="DI527" s="182"/>
      <c r="DJ527" s="182"/>
      <c r="DK527" s="182"/>
      <c r="DL527" s="182"/>
      <c r="DM527" s="182"/>
      <c r="DN527" s="182"/>
      <c r="DO527" s="182"/>
      <c r="DP527" s="182"/>
      <c r="DQ527" s="182"/>
      <c r="DR527" s="182"/>
      <c r="DS527" s="182"/>
      <c r="DT527" s="182"/>
      <c r="DU527" s="182"/>
      <c r="DV527" s="182"/>
      <c r="DW527" s="182"/>
      <c r="DX527" s="182"/>
      <c r="DY527" s="182"/>
      <c r="DZ527" s="182"/>
      <c r="EA527" s="182"/>
      <c r="EB527" s="182"/>
      <c r="EC527" s="182"/>
      <c r="ED527" s="182"/>
      <c r="EE527" s="182"/>
      <c r="EF527" s="182"/>
      <c r="EG527" s="182"/>
      <c r="EH527" s="182"/>
      <c r="EI527" s="182"/>
      <c r="EJ527" s="182"/>
      <c r="EK527" s="182"/>
      <c r="EL527" s="182"/>
      <c r="EM527" s="182"/>
      <c r="EN527" s="182"/>
      <c r="EO527" s="182"/>
      <c r="EP527" s="182"/>
      <c r="EQ527" s="182"/>
      <c r="ER527" s="182"/>
      <c r="ES527" s="182"/>
      <c r="ET527" s="182"/>
      <c r="EU527" s="182"/>
      <c r="EV527" s="182"/>
      <c r="EW527" s="182"/>
      <c r="EX527" s="182"/>
      <c r="EY527" s="182"/>
      <c r="EZ527" s="182"/>
      <c r="FA527" s="182"/>
      <c r="FB527" s="182"/>
      <c r="FC527" s="182"/>
      <c r="FD527" s="182"/>
      <c r="FE527" s="182"/>
      <c r="FF527" s="182"/>
      <c r="FG527" s="182"/>
      <c r="FH527" s="182"/>
      <c r="FI527" s="182"/>
      <c r="FJ527" s="182"/>
      <c r="FK527" s="182"/>
      <c r="FL527" s="182"/>
      <c r="FM527" s="182"/>
      <c r="FN527" s="182"/>
      <c r="FO527" s="182"/>
      <c r="FP527" s="182"/>
      <c r="FQ527" s="182"/>
      <c r="FR527" s="182"/>
      <c r="FS527" s="182"/>
      <c r="FT527" s="182"/>
      <c r="FU527" s="182"/>
      <c r="FV527" s="182"/>
      <c r="FW527" s="182"/>
      <c r="FX527" s="182"/>
      <c r="FY527" s="182"/>
      <c r="FZ527" s="182"/>
      <c r="GA527" s="182"/>
      <c r="GB527" s="182"/>
      <c r="GC527" s="182"/>
      <c r="GD527" s="182"/>
      <c r="GE527" s="182"/>
      <c r="GF527" s="182"/>
      <c r="GG527" s="182"/>
      <c r="GH527" s="182"/>
      <c r="GI527" s="182"/>
      <c r="GJ527" s="182"/>
      <c r="GK527" s="182"/>
      <c r="GL527" s="182"/>
      <c r="GM527" s="182"/>
      <c r="GN527" s="182"/>
      <c r="GO527" s="182"/>
      <c r="GP527" s="182"/>
      <c r="GQ527" s="182"/>
      <c r="GR527" s="182"/>
      <c r="GS527" s="182"/>
      <c r="GT527" s="182"/>
      <c r="GU527" s="182"/>
      <c r="GV527" s="182"/>
      <c r="GW527" s="182"/>
      <c r="GX527" s="182"/>
      <c r="GY527" s="182"/>
    </row>
    <row r="528" spans="1:207" s="116" customFormat="1" ht="27" customHeight="1" x14ac:dyDescent="0.25">
      <c r="A528" s="69" t="s">
        <v>1142</v>
      </c>
      <c r="B528" s="54" t="s">
        <v>2248</v>
      </c>
      <c r="C528" s="182">
        <v>1960</v>
      </c>
      <c r="D528" s="72" t="s">
        <v>224</v>
      </c>
      <c r="E528" s="182" t="s">
        <v>20</v>
      </c>
      <c r="F528" s="51">
        <v>3</v>
      </c>
      <c r="G528" s="51">
        <v>1</v>
      </c>
      <c r="H528" s="48">
        <v>922.2</v>
      </c>
      <c r="I528" s="48">
        <v>235.6</v>
      </c>
      <c r="J528" s="48">
        <v>164.8</v>
      </c>
      <c r="K528" s="37">
        <f t="shared" ref="K528" si="117">SUM(L528:O528)</f>
        <v>790325.4</v>
      </c>
      <c r="L528" s="55">
        <v>0</v>
      </c>
      <c r="M528" s="55">
        <v>0</v>
      </c>
      <c r="N528" s="55">
        <v>0</v>
      </c>
      <c r="O528" s="48">
        <f>'[1]Прод. прилож'!$C$209</f>
        <v>790325.4</v>
      </c>
      <c r="P528" s="50">
        <f t="shared" si="116"/>
        <v>857</v>
      </c>
      <c r="Q528" s="37">
        <v>9673</v>
      </c>
      <c r="R528" s="69" t="s">
        <v>94</v>
      </c>
      <c r="S528" s="115"/>
      <c r="T528" s="115"/>
      <c r="U528" s="115"/>
      <c r="V528" s="115"/>
      <c r="W528" s="115"/>
      <c r="X528" s="115"/>
      <c r="Y528" s="115"/>
      <c r="Z528" s="115"/>
      <c r="AA528" s="115"/>
      <c r="AB528" s="115"/>
      <c r="AC528" s="115"/>
      <c r="AD528" s="115"/>
      <c r="AE528" s="115"/>
      <c r="AF528" s="115"/>
      <c r="AG528" s="115"/>
      <c r="AH528" s="115"/>
      <c r="AI528" s="115"/>
      <c r="AJ528" s="115"/>
      <c r="AK528" s="115"/>
      <c r="AL528" s="115"/>
      <c r="AM528" s="115"/>
      <c r="AN528" s="115"/>
      <c r="AO528" s="115"/>
      <c r="AP528" s="115"/>
      <c r="AQ528" s="115"/>
      <c r="AR528" s="115"/>
      <c r="AS528" s="115"/>
      <c r="AT528" s="115"/>
      <c r="AU528" s="115"/>
      <c r="AV528" s="115"/>
      <c r="AW528" s="115"/>
      <c r="AX528" s="115"/>
      <c r="AY528" s="115"/>
      <c r="AZ528" s="115"/>
      <c r="BA528" s="115"/>
      <c r="BB528" s="115"/>
      <c r="BC528" s="115"/>
      <c r="BD528" s="115"/>
      <c r="BE528" s="115"/>
      <c r="BF528" s="115"/>
      <c r="BG528" s="115"/>
      <c r="BH528" s="115"/>
      <c r="BI528" s="115"/>
      <c r="BJ528" s="115"/>
      <c r="BK528" s="115"/>
      <c r="BL528" s="115"/>
      <c r="BM528" s="115"/>
      <c r="BN528" s="115"/>
      <c r="BO528" s="115"/>
      <c r="BP528" s="115"/>
      <c r="BQ528" s="115"/>
      <c r="BR528" s="115"/>
      <c r="BS528" s="115"/>
      <c r="BT528" s="115"/>
      <c r="BU528" s="115"/>
      <c r="BV528" s="115"/>
      <c r="BW528" s="115"/>
      <c r="BX528" s="115"/>
      <c r="BY528" s="115"/>
      <c r="BZ528" s="115"/>
      <c r="CA528" s="115"/>
      <c r="CB528" s="115"/>
      <c r="CC528" s="115"/>
      <c r="CD528" s="115"/>
      <c r="CE528" s="115"/>
      <c r="CF528" s="115"/>
      <c r="CG528" s="115"/>
      <c r="CH528" s="115"/>
      <c r="CI528" s="115"/>
      <c r="CJ528" s="115"/>
      <c r="CK528" s="115"/>
      <c r="CL528" s="115"/>
      <c r="CM528" s="115"/>
      <c r="CN528" s="115"/>
      <c r="CO528" s="115"/>
      <c r="CP528" s="115"/>
      <c r="CQ528" s="115"/>
      <c r="CR528" s="115"/>
      <c r="CS528" s="115"/>
      <c r="CT528" s="115"/>
      <c r="CU528" s="115"/>
      <c r="CV528" s="115"/>
      <c r="CW528" s="115"/>
      <c r="CX528" s="115"/>
      <c r="CY528" s="115"/>
      <c r="CZ528" s="115"/>
      <c r="DA528" s="115"/>
      <c r="DB528" s="115"/>
      <c r="DC528" s="115"/>
      <c r="DD528" s="115"/>
      <c r="DE528" s="115"/>
      <c r="DF528" s="115"/>
      <c r="DG528" s="115"/>
      <c r="DH528" s="115"/>
      <c r="DI528" s="115"/>
      <c r="DJ528" s="115"/>
      <c r="DK528" s="115"/>
      <c r="DL528" s="115"/>
      <c r="DM528" s="115"/>
      <c r="DN528" s="115"/>
      <c r="DO528" s="115"/>
      <c r="DP528" s="115"/>
      <c r="DQ528" s="115"/>
      <c r="DR528" s="115"/>
      <c r="DS528" s="115"/>
      <c r="DT528" s="115"/>
      <c r="DU528" s="115"/>
      <c r="DV528" s="115"/>
      <c r="DW528" s="115"/>
      <c r="DX528" s="115"/>
      <c r="DY528" s="115"/>
      <c r="DZ528" s="115"/>
      <c r="EA528" s="115"/>
      <c r="EB528" s="115"/>
      <c r="EC528" s="115"/>
      <c r="ED528" s="115"/>
      <c r="EE528" s="115"/>
      <c r="EF528" s="115"/>
      <c r="EG528" s="115"/>
      <c r="EH528" s="115"/>
      <c r="EI528" s="115"/>
      <c r="EJ528" s="115"/>
      <c r="EK528" s="115"/>
      <c r="EL528" s="115"/>
      <c r="EM528" s="115"/>
      <c r="EN528" s="115"/>
      <c r="EO528" s="115"/>
      <c r="EP528" s="115"/>
      <c r="EQ528" s="115"/>
      <c r="ER528" s="115"/>
      <c r="ES528" s="115"/>
      <c r="ET528" s="115"/>
      <c r="EU528" s="115"/>
      <c r="EV528" s="115"/>
      <c r="EW528" s="115"/>
      <c r="EX528" s="115"/>
      <c r="EY528" s="115"/>
      <c r="EZ528" s="115"/>
      <c r="FA528" s="115"/>
      <c r="FB528" s="115"/>
      <c r="FC528" s="115"/>
      <c r="FD528" s="115"/>
      <c r="FE528" s="115"/>
      <c r="FF528" s="115"/>
      <c r="FG528" s="115"/>
      <c r="FH528" s="115"/>
      <c r="FI528" s="115"/>
      <c r="FJ528" s="115"/>
      <c r="FK528" s="115"/>
      <c r="FL528" s="115"/>
      <c r="FM528" s="115"/>
      <c r="FN528" s="115"/>
      <c r="FO528" s="115"/>
      <c r="FP528" s="115"/>
      <c r="FQ528" s="115"/>
      <c r="FR528" s="115"/>
      <c r="FS528" s="115"/>
      <c r="FT528" s="115"/>
      <c r="FU528" s="115"/>
      <c r="FV528" s="115"/>
      <c r="FW528" s="115"/>
      <c r="FX528" s="115"/>
      <c r="FY528" s="115"/>
      <c r="FZ528" s="115"/>
      <c r="GA528" s="115"/>
      <c r="GB528" s="115"/>
      <c r="GC528" s="115"/>
      <c r="GD528" s="115"/>
      <c r="GE528" s="115"/>
      <c r="GF528" s="115"/>
      <c r="GG528" s="115"/>
      <c r="GH528" s="115"/>
      <c r="GI528" s="115"/>
      <c r="GJ528" s="115"/>
      <c r="GK528" s="115"/>
      <c r="GL528" s="115"/>
      <c r="GM528" s="115"/>
      <c r="GN528" s="115"/>
      <c r="GO528" s="115"/>
      <c r="GP528" s="115"/>
      <c r="GQ528" s="115"/>
      <c r="GR528" s="115"/>
      <c r="GS528" s="115"/>
      <c r="GT528" s="115"/>
      <c r="GU528" s="115"/>
      <c r="GV528" s="115"/>
      <c r="GW528" s="115"/>
      <c r="GX528" s="115"/>
      <c r="GY528" s="115"/>
    </row>
    <row r="529" spans="1:207" s="116" customFormat="1" ht="27" customHeight="1" x14ac:dyDescent="0.25">
      <c r="A529" s="69" t="s">
        <v>1143</v>
      </c>
      <c r="B529" s="54" t="s">
        <v>1912</v>
      </c>
      <c r="C529" s="182">
        <v>1949</v>
      </c>
      <c r="D529" s="72" t="s">
        <v>224</v>
      </c>
      <c r="E529" s="182" t="s">
        <v>20</v>
      </c>
      <c r="F529" s="51">
        <v>2</v>
      </c>
      <c r="G529" s="51">
        <v>1</v>
      </c>
      <c r="H529" s="48">
        <v>1238</v>
      </c>
      <c r="I529" s="48">
        <v>216.6</v>
      </c>
      <c r="J529" s="48">
        <v>216.6</v>
      </c>
      <c r="K529" s="37">
        <f>SUM(L529:O529)</f>
        <v>6752351.2999999998</v>
      </c>
      <c r="L529" s="55">
        <v>0</v>
      </c>
      <c r="M529" s="55">
        <v>0</v>
      </c>
      <c r="N529" s="55">
        <v>0</v>
      </c>
      <c r="O529" s="74">
        <f>'[1]Прод. прилож'!$C$210</f>
        <v>6752351.2999999998</v>
      </c>
      <c r="P529" s="50">
        <f>K529/H529</f>
        <v>5454.2417609046852</v>
      </c>
      <c r="Q529" s="37">
        <v>9673</v>
      </c>
      <c r="R529" s="69" t="s">
        <v>94</v>
      </c>
      <c r="S529" s="115"/>
      <c r="T529" s="115"/>
      <c r="U529" s="115"/>
      <c r="V529" s="115"/>
      <c r="W529" s="115"/>
      <c r="X529" s="115"/>
      <c r="Y529" s="115"/>
      <c r="Z529" s="115"/>
      <c r="AA529" s="115"/>
      <c r="AB529" s="115"/>
      <c r="AC529" s="115"/>
      <c r="AD529" s="115"/>
      <c r="AE529" s="115"/>
      <c r="AF529" s="115"/>
      <c r="AG529" s="115"/>
      <c r="AH529" s="115"/>
      <c r="AI529" s="115"/>
      <c r="AJ529" s="115"/>
      <c r="AK529" s="115"/>
      <c r="AL529" s="115"/>
      <c r="AM529" s="115"/>
      <c r="AN529" s="115"/>
      <c r="AO529" s="115"/>
      <c r="AP529" s="115"/>
      <c r="AQ529" s="115"/>
      <c r="AR529" s="115"/>
      <c r="AS529" s="115"/>
      <c r="AT529" s="115"/>
      <c r="AU529" s="115"/>
      <c r="AV529" s="115"/>
      <c r="AW529" s="115"/>
      <c r="AX529" s="115"/>
      <c r="AY529" s="115"/>
      <c r="AZ529" s="115"/>
      <c r="BA529" s="115"/>
      <c r="BB529" s="115"/>
      <c r="BC529" s="115"/>
      <c r="BD529" s="115"/>
      <c r="BE529" s="115"/>
      <c r="BF529" s="115"/>
      <c r="BG529" s="115"/>
      <c r="BH529" s="115"/>
      <c r="BI529" s="115"/>
      <c r="BJ529" s="115"/>
      <c r="BK529" s="115"/>
      <c r="BL529" s="115"/>
      <c r="BM529" s="115"/>
      <c r="BN529" s="115"/>
      <c r="BO529" s="115"/>
      <c r="BP529" s="115"/>
      <c r="BQ529" s="115"/>
      <c r="BR529" s="115"/>
      <c r="BS529" s="115"/>
      <c r="BT529" s="115"/>
      <c r="BU529" s="115"/>
      <c r="BV529" s="115"/>
      <c r="BW529" s="115"/>
      <c r="BX529" s="115"/>
      <c r="BY529" s="115"/>
      <c r="BZ529" s="115"/>
      <c r="CA529" s="115"/>
      <c r="CB529" s="115"/>
      <c r="CC529" s="115"/>
      <c r="CD529" s="115"/>
      <c r="CE529" s="115"/>
      <c r="CF529" s="115"/>
      <c r="CG529" s="115"/>
      <c r="CH529" s="115"/>
      <c r="CI529" s="115"/>
      <c r="CJ529" s="115"/>
      <c r="CK529" s="115"/>
      <c r="CL529" s="115"/>
      <c r="CM529" s="115"/>
      <c r="CN529" s="115"/>
      <c r="CO529" s="115"/>
      <c r="CP529" s="115"/>
      <c r="CQ529" s="115"/>
      <c r="CR529" s="115"/>
      <c r="CS529" s="115"/>
      <c r="CT529" s="115"/>
      <c r="CU529" s="115"/>
      <c r="CV529" s="115"/>
      <c r="CW529" s="115"/>
      <c r="CX529" s="115"/>
      <c r="CY529" s="115"/>
      <c r="CZ529" s="115"/>
      <c r="DA529" s="115"/>
      <c r="DB529" s="115"/>
      <c r="DC529" s="115"/>
      <c r="DD529" s="115"/>
      <c r="DE529" s="115"/>
      <c r="DF529" s="115"/>
      <c r="DG529" s="115"/>
      <c r="DH529" s="115"/>
      <c r="DI529" s="115"/>
      <c r="DJ529" s="115"/>
      <c r="DK529" s="115"/>
      <c r="DL529" s="115"/>
      <c r="DM529" s="115"/>
      <c r="DN529" s="115"/>
      <c r="DO529" s="115"/>
      <c r="DP529" s="115"/>
      <c r="DQ529" s="115"/>
      <c r="DR529" s="115"/>
      <c r="DS529" s="115"/>
      <c r="DT529" s="115"/>
      <c r="DU529" s="115"/>
      <c r="DV529" s="115"/>
      <c r="DW529" s="115"/>
      <c r="DX529" s="115"/>
      <c r="DY529" s="115"/>
      <c r="DZ529" s="115"/>
      <c r="EA529" s="115"/>
      <c r="EB529" s="115"/>
      <c r="EC529" s="115"/>
      <c r="ED529" s="115"/>
      <c r="EE529" s="115"/>
      <c r="EF529" s="115"/>
      <c r="EG529" s="115"/>
      <c r="EH529" s="115"/>
      <c r="EI529" s="115"/>
      <c r="EJ529" s="115"/>
      <c r="EK529" s="115"/>
      <c r="EL529" s="115"/>
      <c r="EM529" s="115"/>
      <c r="EN529" s="115"/>
      <c r="EO529" s="115"/>
      <c r="EP529" s="115"/>
      <c r="EQ529" s="115"/>
      <c r="ER529" s="115"/>
      <c r="ES529" s="115"/>
      <c r="ET529" s="115"/>
      <c r="EU529" s="115"/>
      <c r="EV529" s="115"/>
      <c r="EW529" s="115"/>
      <c r="EX529" s="115"/>
      <c r="EY529" s="115"/>
      <c r="EZ529" s="115"/>
      <c r="FA529" s="115"/>
      <c r="FB529" s="115"/>
      <c r="FC529" s="115"/>
      <c r="FD529" s="115"/>
      <c r="FE529" s="115"/>
      <c r="FF529" s="115"/>
      <c r="FG529" s="115"/>
      <c r="FH529" s="115"/>
      <c r="FI529" s="115"/>
      <c r="FJ529" s="115"/>
      <c r="FK529" s="115"/>
      <c r="FL529" s="115"/>
      <c r="FM529" s="115"/>
      <c r="FN529" s="115"/>
      <c r="FO529" s="115"/>
      <c r="FP529" s="115"/>
      <c r="FQ529" s="115"/>
      <c r="FR529" s="115"/>
      <c r="FS529" s="115"/>
      <c r="FT529" s="115"/>
      <c r="FU529" s="115"/>
      <c r="FV529" s="115"/>
      <c r="FW529" s="115"/>
      <c r="FX529" s="115"/>
      <c r="FY529" s="115"/>
      <c r="FZ529" s="115"/>
      <c r="GA529" s="115"/>
      <c r="GB529" s="115"/>
      <c r="GC529" s="115"/>
      <c r="GD529" s="115"/>
      <c r="GE529" s="115"/>
      <c r="GF529" s="115"/>
      <c r="GG529" s="115"/>
      <c r="GH529" s="115"/>
      <c r="GI529" s="115"/>
      <c r="GJ529" s="115"/>
      <c r="GK529" s="115"/>
      <c r="GL529" s="115"/>
      <c r="GM529" s="115"/>
      <c r="GN529" s="115"/>
      <c r="GO529" s="115"/>
      <c r="GP529" s="115"/>
      <c r="GQ529" s="115"/>
      <c r="GR529" s="115"/>
      <c r="GS529" s="115"/>
      <c r="GT529" s="115"/>
      <c r="GU529" s="115"/>
      <c r="GV529" s="115"/>
      <c r="GW529" s="115"/>
      <c r="GX529" s="115"/>
      <c r="GY529" s="115"/>
    </row>
    <row r="530" spans="1:207" s="15" customFormat="1" ht="27" customHeight="1" x14ac:dyDescent="0.25">
      <c r="A530" s="69" t="s">
        <v>1144</v>
      </c>
      <c r="B530" s="45" t="s">
        <v>318</v>
      </c>
      <c r="C530" s="72">
        <v>1962</v>
      </c>
      <c r="D530" s="72" t="s">
        <v>224</v>
      </c>
      <c r="E530" s="72" t="s">
        <v>20</v>
      </c>
      <c r="F530" s="71">
        <v>4</v>
      </c>
      <c r="G530" s="71">
        <v>2</v>
      </c>
      <c r="H530" s="47">
        <v>2009.4</v>
      </c>
      <c r="I530" s="47">
        <v>51.4</v>
      </c>
      <c r="J530" s="47">
        <v>1125.5</v>
      </c>
      <c r="K530" s="37">
        <f t="shared" si="115"/>
        <v>19987947.710000001</v>
      </c>
      <c r="L530" s="44">
        <v>0</v>
      </c>
      <c r="M530" s="44">
        <v>0</v>
      </c>
      <c r="N530" s="44">
        <v>0</v>
      </c>
      <c r="O530" s="44">
        <f>'[1]Прод. прилож'!$C$211</f>
        <v>19987947.710000001</v>
      </c>
      <c r="P530" s="44">
        <f t="shared" si="116"/>
        <v>9947.221912013536</v>
      </c>
      <c r="Q530" s="50">
        <v>9673</v>
      </c>
      <c r="R530" s="69" t="s">
        <v>94</v>
      </c>
      <c r="S530" s="66"/>
      <c r="T530" s="38"/>
      <c r="U530" s="38"/>
      <c r="V530" s="182"/>
      <c r="W530" s="182"/>
      <c r="X530" s="182"/>
      <c r="Y530" s="182"/>
      <c r="Z530" s="182"/>
      <c r="AA530" s="182"/>
      <c r="AB530" s="182"/>
      <c r="AC530" s="182"/>
      <c r="AD530" s="182"/>
      <c r="AE530" s="182"/>
      <c r="AF530" s="182"/>
      <c r="AG530" s="182"/>
      <c r="AH530" s="182"/>
      <c r="AI530" s="182"/>
      <c r="AJ530" s="182"/>
      <c r="AK530" s="182"/>
      <c r="AL530" s="182"/>
      <c r="AM530" s="182"/>
      <c r="AN530" s="182"/>
      <c r="AO530" s="182"/>
      <c r="AP530" s="182"/>
      <c r="AQ530" s="182"/>
      <c r="AR530" s="182"/>
      <c r="AS530" s="182"/>
      <c r="AT530" s="182"/>
      <c r="AU530" s="182"/>
      <c r="AV530" s="182"/>
      <c r="AW530" s="182"/>
      <c r="AX530" s="182"/>
      <c r="AY530" s="182"/>
      <c r="AZ530" s="182"/>
      <c r="BA530" s="182"/>
      <c r="BB530" s="182"/>
      <c r="BC530" s="182"/>
      <c r="BD530" s="182"/>
      <c r="BE530" s="182"/>
      <c r="BF530" s="182"/>
      <c r="BG530" s="182"/>
      <c r="BH530" s="182"/>
      <c r="BI530" s="182"/>
      <c r="BJ530" s="182"/>
      <c r="BK530" s="182"/>
      <c r="BL530" s="182"/>
      <c r="BM530" s="182"/>
      <c r="BN530" s="182"/>
      <c r="BO530" s="182"/>
      <c r="BP530" s="182"/>
      <c r="BQ530" s="182"/>
      <c r="BR530" s="182"/>
      <c r="BS530" s="182"/>
      <c r="BT530" s="182"/>
      <c r="BU530" s="182"/>
      <c r="BV530" s="182"/>
      <c r="BW530" s="182"/>
      <c r="BX530" s="182"/>
      <c r="BY530" s="182"/>
      <c r="BZ530" s="182"/>
      <c r="CA530" s="182"/>
      <c r="CB530" s="182"/>
      <c r="CC530" s="182"/>
      <c r="CD530" s="182"/>
      <c r="CE530" s="182"/>
      <c r="CF530" s="182"/>
      <c r="CG530" s="182"/>
      <c r="CH530" s="182"/>
      <c r="CI530" s="182"/>
      <c r="CJ530" s="182"/>
      <c r="CK530" s="182"/>
      <c r="CL530" s="182"/>
      <c r="CM530" s="182"/>
      <c r="CN530" s="182"/>
      <c r="CO530" s="182"/>
      <c r="CP530" s="182"/>
      <c r="CQ530" s="182"/>
      <c r="CR530" s="182"/>
      <c r="CS530" s="182"/>
      <c r="CT530" s="182"/>
      <c r="CU530" s="182"/>
      <c r="CV530" s="182"/>
      <c r="CW530" s="182"/>
      <c r="CX530" s="182"/>
      <c r="CY530" s="182"/>
      <c r="CZ530" s="182"/>
      <c r="DA530" s="182"/>
      <c r="DB530" s="182"/>
      <c r="DC530" s="182"/>
      <c r="DD530" s="182"/>
      <c r="DE530" s="182"/>
      <c r="DF530" s="182"/>
      <c r="DG530" s="182"/>
      <c r="DH530" s="182"/>
      <c r="DI530" s="182"/>
      <c r="DJ530" s="182"/>
      <c r="DK530" s="182"/>
      <c r="DL530" s="182"/>
      <c r="DM530" s="182"/>
      <c r="DN530" s="182"/>
      <c r="DO530" s="182"/>
      <c r="DP530" s="182"/>
      <c r="DQ530" s="182"/>
      <c r="DR530" s="182"/>
      <c r="DS530" s="182"/>
      <c r="DT530" s="182"/>
      <c r="DU530" s="182"/>
      <c r="DV530" s="182"/>
      <c r="DW530" s="182"/>
      <c r="DX530" s="182"/>
      <c r="DY530" s="182"/>
      <c r="DZ530" s="182"/>
      <c r="EA530" s="182"/>
      <c r="EB530" s="182"/>
      <c r="EC530" s="182"/>
      <c r="ED530" s="182"/>
      <c r="EE530" s="182"/>
      <c r="EF530" s="182"/>
      <c r="EG530" s="182"/>
      <c r="EH530" s="182"/>
      <c r="EI530" s="182"/>
      <c r="EJ530" s="182"/>
      <c r="EK530" s="182"/>
      <c r="EL530" s="182"/>
      <c r="EM530" s="182"/>
      <c r="EN530" s="182"/>
      <c r="EO530" s="182"/>
      <c r="EP530" s="182"/>
      <c r="EQ530" s="182"/>
      <c r="ER530" s="182"/>
      <c r="ES530" s="182"/>
      <c r="ET530" s="182"/>
      <c r="EU530" s="182"/>
      <c r="EV530" s="182"/>
      <c r="EW530" s="182"/>
      <c r="EX530" s="182"/>
      <c r="EY530" s="182"/>
      <c r="EZ530" s="182"/>
      <c r="FA530" s="182"/>
      <c r="FB530" s="182"/>
      <c r="FC530" s="182"/>
      <c r="FD530" s="182"/>
      <c r="FE530" s="182"/>
      <c r="FF530" s="182"/>
      <c r="FG530" s="182"/>
      <c r="FH530" s="182"/>
      <c r="FI530" s="182"/>
      <c r="FJ530" s="182"/>
      <c r="FK530" s="182"/>
      <c r="FL530" s="182"/>
      <c r="FM530" s="182"/>
      <c r="FN530" s="182"/>
      <c r="FO530" s="182"/>
      <c r="FP530" s="182"/>
      <c r="FQ530" s="182"/>
      <c r="FR530" s="182"/>
      <c r="FS530" s="182"/>
      <c r="FT530" s="182"/>
      <c r="FU530" s="182"/>
      <c r="FV530" s="182"/>
      <c r="FW530" s="182"/>
      <c r="FX530" s="182"/>
      <c r="FY530" s="182"/>
      <c r="FZ530" s="182"/>
      <c r="GA530" s="182"/>
      <c r="GB530" s="182"/>
      <c r="GC530" s="182"/>
      <c r="GD530" s="182"/>
      <c r="GE530" s="182"/>
      <c r="GF530" s="182"/>
      <c r="GG530" s="182"/>
      <c r="GH530" s="182"/>
      <c r="GI530" s="182"/>
      <c r="GJ530" s="182"/>
      <c r="GK530" s="182"/>
      <c r="GL530" s="182"/>
      <c r="GM530" s="182"/>
      <c r="GN530" s="182"/>
      <c r="GO530" s="182"/>
      <c r="GP530" s="182"/>
      <c r="GQ530" s="182"/>
      <c r="GR530" s="182"/>
      <c r="GS530" s="182"/>
      <c r="GT530" s="182"/>
      <c r="GU530" s="182"/>
      <c r="GV530" s="182"/>
      <c r="GW530" s="182"/>
      <c r="GX530" s="182"/>
      <c r="GY530" s="182"/>
    </row>
    <row r="531" spans="1:207" s="115" customFormat="1" ht="27" customHeight="1" x14ac:dyDescent="0.25">
      <c r="A531" s="69" t="s">
        <v>1145</v>
      </c>
      <c r="B531" s="54" t="s">
        <v>2257</v>
      </c>
      <c r="C531" s="182">
        <v>1941</v>
      </c>
      <c r="D531" s="72" t="s">
        <v>224</v>
      </c>
      <c r="E531" s="182" t="s">
        <v>20</v>
      </c>
      <c r="F531" s="51">
        <v>3</v>
      </c>
      <c r="G531" s="51">
        <v>3</v>
      </c>
      <c r="H531" s="48">
        <v>2184.6999999999998</v>
      </c>
      <c r="I531" s="48">
        <v>1080.5999999999999</v>
      </c>
      <c r="J531" s="48">
        <v>862.6</v>
      </c>
      <c r="K531" s="37">
        <f t="shared" ref="K531" si="118">SUM(L531:O531)</f>
        <v>5758756.9400000004</v>
      </c>
      <c r="L531" s="55">
        <v>0</v>
      </c>
      <c r="M531" s="55">
        <v>0</v>
      </c>
      <c r="N531" s="55">
        <v>0</v>
      </c>
      <c r="O531" s="48">
        <f>'[1]Прод. прилож'!$C$212</f>
        <v>5758756.9400000004</v>
      </c>
      <c r="P531" s="50">
        <f t="shared" si="116"/>
        <v>2635.948615370532</v>
      </c>
      <c r="Q531" s="37">
        <v>9673</v>
      </c>
      <c r="R531" s="69" t="s">
        <v>94</v>
      </c>
      <c r="S531" s="117"/>
      <c r="T531" s="117"/>
      <c r="V531" s="116"/>
      <c r="W531" s="116"/>
      <c r="X531" s="116"/>
      <c r="Y531" s="116"/>
      <c r="Z531" s="116"/>
      <c r="AA531" s="116"/>
      <c r="AB531" s="116"/>
      <c r="AC531" s="116"/>
      <c r="AD531" s="116"/>
      <c r="AE531" s="116"/>
      <c r="AF531" s="116"/>
      <c r="AG531" s="116"/>
      <c r="AH531" s="116"/>
      <c r="AI531" s="116"/>
      <c r="AJ531" s="116"/>
      <c r="AK531" s="116"/>
      <c r="AL531" s="116"/>
      <c r="AM531" s="116"/>
      <c r="AN531" s="116"/>
      <c r="AO531" s="116"/>
      <c r="AP531" s="116"/>
      <c r="AQ531" s="116"/>
      <c r="AR531" s="116"/>
      <c r="AS531" s="116"/>
      <c r="AT531" s="116"/>
      <c r="AU531" s="116"/>
      <c r="AV531" s="116"/>
      <c r="AW531" s="116"/>
      <c r="AX531" s="116"/>
      <c r="AY531" s="116"/>
      <c r="AZ531" s="116"/>
      <c r="BA531" s="116"/>
      <c r="BB531" s="116"/>
      <c r="BC531" s="116"/>
      <c r="BD531" s="116"/>
      <c r="BE531" s="116"/>
      <c r="BF531" s="116"/>
      <c r="BG531" s="116"/>
      <c r="BH531" s="116"/>
      <c r="BI531" s="116"/>
      <c r="BJ531" s="116"/>
      <c r="BK531" s="116"/>
      <c r="BL531" s="116"/>
      <c r="BM531" s="116"/>
      <c r="BN531" s="116"/>
      <c r="BO531" s="116"/>
      <c r="BP531" s="116"/>
      <c r="BQ531" s="116"/>
      <c r="BR531" s="116"/>
      <c r="BS531" s="116"/>
      <c r="BT531" s="116"/>
      <c r="BU531" s="116"/>
      <c r="BV531" s="116"/>
      <c r="BW531" s="116"/>
      <c r="BX531" s="116"/>
      <c r="BY531" s="116"/>
      <c r="BZ531" s="116"/>
      <c r="CA531" s="116"/>
      <c r="CB531" s="116"/>
      <c r="CC531" s="116"/>
      <c r="CD531" s="116"/>
      <c r="CE531" s="116"/>
      <c r="CF531" s="116"/>
      <c r="CG531" s="116"/>
      <c r="CH531" s="116"/>
      <c r="CI531" s="116"/>
      <c r="CJ531" s="116"/>
      <c r="CK531" s="116"/>
      <c r="CL531" s="116"/>
      <c r="CM531" s="116"/>
      <c r="CN531" s="116"/>
      <c r="CO531" s="116"/>
      <c r="CP531" s="116"/>
      <c r="CQ531" s="116"/>
      <c r="CR531" s="116"/>
      <c r="CS531" s="116"/>
      <c r="CT531" s="116"/>
      <c r="CU531" s="116"/>
      <c r="CV531" s="116"/>
      <c r="CW531" s="116"/>
      <c r="CX531" s="116"/>
      <c r="CY531" s="116"/>
      <c r="CZ531" s="116"/>
      <c r="DA531" s="116"/>
      <c r="DB531" s="116"/>
      <c r="DC531" s="116"/>
      <c r="DD531" s="116"/>
      <c r="DE531" s="116"/>
      <c r="DF531" s="116"/>
      <c r="DG531" s="116"/>
      <c r="DH531" s="116"/>
      <c r="DI531" s="116"/>
      <c r="DJ531" s="116"/>
      <c r="DK531" s="116"/>
      <c r="DL531" s="116"/>
      <c r="DM531" s="116"/>
      <c r="DN531" s="116"/>
      <c r="DO531" s="116"/>
      <c r="DP531" s="116"/>
      <c r="DQ531" s="116"/>
      <c r="DR531" s="116"/>
      <c r="DS531" s="116"/>
      <c r="DT531" s="116"/>
      <c r="DU531" s="116"/>
      <c r="DV531" s="116"/>
      <c r="DW531" s="116"/>
      <c r="DX531" s="116"/>
      <c r="DY531" s="116"/>
      <c r="DZ531" s="116"/>
      <c r="EA531" s="116"/>
      <c r="EB531" s="116"/>
      <c r="EC531" s="116"/>
      <c r="ED531" s="116"/>
      <c r="EE531" s="116"/>
      <c r="EF531" s="116"/>
      <c r="EG531" s="116"/>
      <c r="EH531" s="116"/>
      <c r="EI531" s="116"/>
      <c r="EJ531" s="116"/>
      <c r="EK531" s="116"/>
      <c r="EL531" s="116"/>
      <c r="EM531" s="116"/>
      <c r="EN531" s="116"/>
      <c r="EO531" s="116"/>
      <c r="EP531" s="116"/>
      <c r="EQ531" s="116"/>
      <c r="ER531" s="116"/>
      <c r="ES531" s="116"/>
      <c r="ET531" s="116"/>
      <c r="EU531" s="116"/>
      <c r="EV531" s="116"/>
      <c r="EW531" s="116"/>
      <c r="EX531" s="116"/>
      <c r="EY531" s="116"/>
      <c r="EZ531" s="116"/>
      <c r="FA531" s="116"/>
      <c r="FB531" s="116"/>
      <c r="FC531" s="116"/>
      <c r="FD531" s="116"/>
      <c r="FE531" s="116"/>
      <c r="FF531" s="116"/>
      <c r="FG531" s="116"/>
      <c r="FH531" s="116"/>
      <c r="FI531" s="116"/>
      <c r="FJ531" s="116"/>
      <c r="FK531" s="116"/>
      <c r="FL531" s="116"/>
      <c r="FM531" s="116"/>
      <c r="FN531" s="116"/>
      <c r="FO531" s="116"/>
      <c r="FP531" s="116"/>
      <c r="FQ531" s="116"/>
      <c r="FR531" s="116"/>
      <c r="FS531" s="116"/>
      <c r="FT531" s="116"/>
      <c r="FU531" s="116"/>
      <c r="FV531" s="116"/>
      <c r="FW531" s="116"/>
      <c r="FX531" s="116"/>
      <c r="FY531" s="116"/>
      <c r="FZ531" s="116"/>
      <c r="GA531" s="116"/>
      <c r="GB531" s="116"/>
      <c r="GC531" s="116"/>
      <c r="GD531" s="116"/>
      <c r="GE531" s="116"/>
      <c r="GF531" s="116"/>
      <c r="GG531" s="116"/>
      <c r="GH531" s="116"/>
      <c r="GI531" s="116"/>
      <c r="GJ531" s="116"/>
      <c r="GK531" s="116"/>
      <c r="GL531" s="116"/>
      <c r="GM531" s="116"/>
      <c r="GN531" s="116"/>
      <c r="GO531" s="116"/>
      <c r="GP531" s="116"/>
      <c r="GQ531" s="116"/>
      <c r="GR531" s="116"/>
      <c r="GS531" s="116"/>
      <c r="GT531" s="116"/>
      <c r="GU531" s="116"/>
      <c r="GV531" s="116"/>
      <c r="GW531" s="116"/>
      <c r="GX531" s="116"/>
      <c r="GY531" s="116"/>
    </row>
    <row r="532" spans="1:207" s="15" customFormat="1" ht="27" customHeight="1" x14ac:dyDescent="0.25">
      <c r="A532" s="69" t="s">
        <v>1146</v>
      </c>
      <c r="B532" s="45" t="s">
        <v>1783</v>
      </c>
      <c r="C532" s="72">
        <v>1984</v>
      </c>
      <c r="D532" s="72" t="s">
        <v>224</v>
      </c>
      <c r="E532" s="72" t="s">
        <v>20</v>
      </c>
      <c r="F532" s="71">
        <v>3</v>
      </c>
      <c r="G532" s="71">
        <v>2</v>
      </c>
      <c r="H532" s="47">
        <v>3703</v>
      </c>
      <c r="I532" s="47">
        <v>0</v>
      </c>
      <c r="J532" s="47">
        <v>1053</v>
      </c>
      <c r="K532" s="37">
        <f>SUM(L532:O532)</f>
        <v>18749862</v>
      </c>
      <c r="L532" s="44">
        <v>0</v>
      </c>
      <c r="M532" s="44">
        <v>0</v>
      </c>
      <c r="N532" s="44">
        <v>0</v>
      </c>
      <c r="O532" s="44">
        <f>'[1]Прод. прилож'!$C$730</f>
        <v>18749862</v>
      </c>
      <c r="P532" s="44">
        <f t="shared" si="116"/>
        <v>5063.4247907102354</v>
      </c>
      <c r="Q532" s="50">
        <v>9673</v>
      </c>
      <c r="R532" s="69" t="s">
        <v>95</v>
      </c>
      <c r="S532" s="66"/>
      <c r="T532" s="38"/>
      <c r="U532" s="38"/>
      <c r="V532" s="182"/>
      <c r="W532" s="182"/>
      <c r="X532" s="182"/>
      <c r="Y532" s="182"/>
      <c r="Z532" s="182"/>
      <c r="AA532" s="182"/>
      <c r="AB532" s="182"/>
      <c r="AC532" s="182"/>
      <c r="AD532" s="182"/>
      <c r="AE532" s="182"/>
      <c r="AF532" s="182"/>
      <c r="AG532" s="182"/>
      <c r="AH532" s="182"/>
      <c r="AI532" s="182"/>
      <c r="AJ532" s="182"/>
      <c r="AK532" s="182"/>
      <c r="AL532" s="182"/>
      <c r="AM532" s="182"/>
      <c r="AN532" s="182"/>
      <c r="AO532" s="182"/>
      <c r="AP532" s="182"/>
      <c r="AQ532" s="182"/>
      <c r="AR532" s="182"/>
      <c r="AS532" s="182"/>
      <c r="AT532" s="182"/>
      <c r="AU532" s="182"/>
      <c r="AV532" s="182"/>
      <c r="AW532" s="182"/>
      <c r="AX532" s="182"/>
      <c r="AY532" s="182"/>
      <c r="AZ532" s="182"/>
      <c r="BA532" s="182"/>
      <c r="BB532" s="182"/>
      <c r="BC532" s="182"/>
      <c r="BD532" s="182"/>
      <c r="BE532" s="182"/>
      <c r="BF532" s="182"/>
      <c r="BG532" s="182"/>
      <c r="BH532" s="182"/>
      <c r="BI532" s="182"/>
      <c r="BJ532" s="182"/>
      <c r="BK532" s="182"/>
      <c r="BL532" s="182"/>
      <c r="BM532" s="182"/>
      <c r="BN532" s="182"/>
      <c r="BO532" s="182"/>
      <c r="BP532" s="182"/>
      <c r="BQ532" s="182"/>
      <c r="BR532" s="182"/>
      <c r="BS532" s="182"/>
      <c r="BT532" s="182"/>
      <c r="BU532" s="182"/>
      <c r="BV532" s="182"/>
      <c r="BW532" s="182"/>
      <c r="BX532" s="182"/>
      <c r="BY532" s="182"/>
      <c r="BZ532" s="182"/>
      <c r="CA532" s="182"/>
      <c r="CB532" s="182"/>
      <c r="CC532" s="182"/>
      <c r="CD532" s="182"/>
      <c r="CE532" s="182"/>
      <c r="CF532" s="182"/>
      <c r="CG532" s="182"/>
      <c r="CH532" s="182"/>
      <c r="CI532" s="182"/>
      <c r="CJ532" s="182"/>
      <c r="CK532" s="182"/>
      <c r="CL532" s="182"/>
      <c r="CM532" s="182"/>
      <c r="CN532" s="182"/>
      <c r="CO532" s="182"/>
      <c r="CP532" s="182"/>
      <c r="CQ532" s="182"/>
      <c r="CR532" s="182"/>
      <c r="CS532" s="182"/>
      <c r="CT532" s="182"/>
      <c r="CU532" s="182"/>
      <c r="CV532" s="182"/>
      <c r="CW532" s="182"/>
      <c r="CX532" s="182"/>
      <c r="CY532" s="182"/>
      <c r="CZ532" s="182"/>
      <c r="DA532" s="182"/>
      <c r="DB532" s="182"/>
      <c r="DC532" s="182"/>
      <c r="DD532" s="182"/>
      <c r="DE532" s="182"/>
      <c r="DF532" s="182"/>
      <c r="DG532" s="182"/>
      <c r="DH532" s="182"/>
      <c r="DI532" s="182"/>
      <c r="DJ532" s="182"/>
      <c r="DK532" s="182"/>
      <c r="DL532" s="182"/>
      <c r="DM532" s="182"/>
      <c r="DN532" s="182"/>
      <c r="DO532" s="182"/>
      <c r="DP532" s="182"/>
      <c r="DQ532" s="182"/>
      <c r="DR532" s="182"/>
      <c r="DS532" s="182"/>
      <c r="DT532" s="182"/>
      <c r="DU532" s="182"/>
      <c r="DV532" s="182"/>
      <c r="DW532" s="182"/>
      <c r="DX532" s="182"/>
      <c r="DY532" s="182"/>
      <c r="DZ532" s="182"/>
      <c r="EA532" s="182"/>
      <c r="EB532" s="182"/>
      <c r="EC532" s="182"/>
      <c r="ED532" s="182"/>
      <c r="EE532" s="182"/>
      <c r="EF532" s="182"/>
      <c r="EG532" s="182"/>
      <c r="EH532" s="182"/>
      <c r="EI532" s="182"/>
      <c r="EJ532" s="182"/>
      <c r="EK532" s="182"/>
      <c r="EL532" s="182"/>
      <c r="EM532" s="182"/>
      <c r="EN532" s="182"/>
      <c r="EO532" s="182"/>
      <c r="EP532" s="182"/>
      <c r="EQ532" s="182"/>
      <c r="ER532" s="182"/>
      <c r="ES532" s="182"/>
      <c r="ET532" s="182"/>
      <c r="EU532" s="182"/>
      <c r="EV532" s="182"/>
      <c r="EW532" s="182"/>
      <c r="EX532" s="182"/>
      <c r="EY532" s="182"/>
      <c r="EZ532" s="182"/>
      <c r="FA532" s="182"/>
      <c r="FB532" s="182"/>
      <c r="FC532" s="182"/>
      <c r="FD532" s="182"/>
      <c r="FE532" s="182"/>
      <c r="FF532" s="182"/>
      <c r="FG532" s="182"/>
      <c r="FH532" s="182"/>
      <c r="FI532" s="182"/>
      <c r="FJ532" s="182"/>
      <c r="FK532" s="182"/>
      <c r="FL532" s="182"/>
      <c r="FM532" s="182"/>
      <c r="FN532" s="182"/>
      <c r="FO532" s="182"/>
      <c r="FP532" s="182"/>
      <c r="FQ532" s="182"/>
      <c r="FR532" s="182"/>
      <c r="FS532" s="182"/>
      <c r="FT532" s="182"/>
      <c r="FU532" s="182"/>
      <c r="FV532" s="182"/>
      <c r="FW532" s="182"/>
      <c r="FX532" s="182"/>
      <c r="FY532" s="182"/>
      <c r="FZ532" s="182"/>
      <c r="GA532" s="182"/>
      <c r="GB532" s="182"/>
      <c r="GC532" s="182"/>
      <c r="GD532" s="182"/>
      <c r="GE532" s="182"/>
      <c r="GF532" s="182"/>
      <c r="GG532" s="182"/>
      <c r="GH532" s="182"/>
      <c r="GI532" s="182"/>
      <c r="GJ532" s="182"/>
      <c r="GK532" s="182"/>
      <c r="GL532" s="182"/>
      <c r="GM532" s="182"/>
      <c r="GN532" s="182"/>
      <c r="GO532" s="182"/>
      <c r="GP532" s="182"/>
      <c r="GQ532" s="182"/>
      <c r="GR532" s="182"/>
      <c r="GS532" s="182"/>
      <c r="GT532" s="182"/>
      <c r="GU532" s="182"/>
      <c r="GV532" s="182"/>
      <c r="GW532" s="182"/>
      <c r="GX532" s="182"/>
      <c r="GY532" s="182"/>
    </row>
    <row r="533" spans="1:207" s="15" customFormat="1" ht="27" customHeight="1" x14ac:dyDescent="0.25">
      <c r="A533" s="69" t="s">
        <v>1147</v>
      </c>
      <c r="B533" s="45" t="s">
        <v>355</v>
      </c>
      <c r="C533" s="182">
        <v>1988</v>
      </c>
      <c r="D533" s="72" t="s">
        <v>224</v>
      </c>
      <c r="E533" s="72" t="s">
        <v>20</v>
      </c>
      <c r="F533" s="71">
        <v>3</v>
      </c>
      <c r="G533" s="71">
        <v>4</v>
      </c>
      <c r="H533" s="47">
        <v>3528.8</v>
      </c>
      <c r="I533" s="55">
        <v>0</v>
      </c>
      <c r="J533" s="47">
        <v>1787.2</v>
      </c>
      <c r="K533" s="37">
        <f t="shared" si="115"/>
        <v>4318661.1999999993</v>
      </c>
      <c r="L533" s="44">
        <v>0</v>
      </c>
      <c r="M533" s="44">
        <v>0</v>
      </c>
      <c r="N533" s="44">
        <v>0</v>
      </c>
      <c r="O533" s="44">
        <f>'[1]Прод. прилож'!$C$1182</f>
        <v>4318661.1999999993</v>
      </c>
      <c r="P533" s="44">
        <f t="shared" si="116"/>
        <v>1223.8328043527542</v>
      </c>
      <c r="Q533" s="50">
        <v>9673</v>
      </c>
      <c r="R533" s="69" t="s">
        <v>96</v>
      </c>
      <c r="S533" s="57"/>
      <c r="T533" s="16"/>
      <c r="U533" s="16"/>
    </row>
    <row r="534" spans="1:207" s="15" customFormat="1" ht="27" customHeight="1" x14ac:dyDescent="0.25">
      <c r="A534" s="69" t="s">
        <v>1148</v>
      </c>
      <c r="B534" s="45" t="s">
        <v>319</v>
      </c>
      <c r="C534" s="182">
        <v>1978</v>
      </c>
      <c r="D534" s="72" t="s">
        <v>224</v>
      </c>
      <c r="E534" s="72" t="s">
        <v>20</v>
      </c>
      <c r="F534" s="71">
        <v>2</v>
      </c>
      <c r="G534" s="71">
        <v>3</v>
      </c>
      <c r="H534" s="37">
        <v>1566.8</v>
      </c>
      <c r="I534" s="37">
        <v>123</v>
      </c>
      <c r="J534" s="37">
        <v>763.8</v>
      </c>
      <c r="K534" s="37">
        <f t="shared" si="115"/>
        <v>3020544</v>
      </c>
      <c r="L534" s="44">
        <v>0</v>
      </c>
      <c r="M534" s="44">
        <v>0</v>
      </c>
      <c r="N534" s="44">
        <v>0</v>
      </c>
      <c r="O534" s="44">
        <f>'[1]Прод. прилож'!$C$213</f>
        <v>3020544</v>
      </c>
      <c r="P534" s="44">
        <f t="shared" si="116"/>
        <v>1927.8427367883585</v>
      </c>
      <c r="Q534" s="50">
        <v>9673</v>
      </c>
      <c r="R534" s="69" t="s">
        <v>94</v>
      </c>
      <c r="S534" s="66"/>
      <c r="T534" s="38"/>
      <c r="U534" s="38"/>
      <c r="V534" s="182"/>
      <c r="W534" s="182"/>
      <c r="X534" s="182"/>
      <c r="Y534" s="182"/>
      <c r="Z534" s="182"/>
      <c r="AA534" s="182"/>
      <c r="AB534" s="182"/>
      <c r="AC534" s="182"/>
      <c r="AD534" s="182"/>
      <c r="AE534" s="182"/>
      <c r="AF534" s="182"/>
      <c r="AG534" s="182"/>
      <c r="AH534" s="182"/>
      <c r="AI534" s="182"/>
      <c r="AJ534" s="182"/>
      <c r="AK534" s="182"/>
      <c r="AL534" s="182"/>
      <c r="AM534" s="182"/>
      <c r="AN534" s="182"/>
      <c r="AO534" s="182"/>
      <c r="AP534" s="182"/>
      <c r="AQ534" s="182"/>
      <c r="AR534" s="182"/>
      <c r="AS534" s="182"/>
      <c r="AT534" s="182"/>
      <c r="AU534" s="182"/>
      <c r="AV534" s="182"/>
      <c r="AW534" s="182"/>
      <c r="AX534" s="182"/>
      <c r="AY534" s="182"/>
      <c r="AZ534" s="182"/>
      <c r="BA534" s="182"/>
      <c r="BB534" s="182"/>
      <c r="BC534" s="182"/>
      <c r="BD534" s="182"/>
      <c r="BE534" s="182"/>
      <c r="BF534" s="182"/>
      <c r="BG534" s="182"/>
      <c r="BH534" s="182"/>
      <c r="BI534" s="182"/>
      <c r="BJ534" s="182"/>
      <c r="BK534" s="182"/>
      <c r="BL534" s="182"/>
      <c r="BM534" s="182"/>
      <c r="BN534" s="182"/>
      <c r="BO534" s="182"/>
      <c r="BP534" s="182"/>
      <c r="BQ534" s="182"/>
      <c r="BR534" s="182"/>
      <c r="BS534" s="182"/>
      <c r="BT534" s="182"/>
      <c r="BU534" s="182"/>
      <c r="BV534" s="182"/>
      <c r="BW534" s="182"/>
      <c r="BX534" s="182"/>
      <c r="BY534" s="182"/>
      <c r="BZ534" s="182"/>
      <c r="CA534" s="182"/>
      <c r="CB534" s="182"/>
      <c r="CC534" s="182"/>
      <c r="CD534" s="182"/>
      <c r="CE534" s="182"/>
      <c r="CF534" s="182"/>
      <c r="CG534" s="182"/>
      <c r="CH534" s="182"/>
      <c r="CI534" s="182"/>
      <c r="CJ534" s="182"/>
      <c r="CK534" s="182"/>
      <c r="CL534" s="182"/>
      <c r="CM534" s="182"/>
      <c r="CN534" s="182"/>
      <c r="CO534" s="182"/>
      <c r="CP534" s="182"/>
      <c r="CQ534" s="182"/>
      <c r="CR534" s="182"/>
      <c r="CS534" s="182"/>
      <c r="CT534" s="182"/>
      <c r="CU534" s="182"/>
      <c r="CV534" s="182"/>
      <c r="CW534" s="182"/>
      <c r="CX534" s="182"/>
      <c r="CY534" s="182"/>
      <c r="CZ534" s="182"/>
      <c r="DA534" s="182"/>
      <c r="DB534" s="182"/>
      <c r="DC534" s="182"/>
      <c r="DD534" s="182"/>
      <c r="DE534" s="182"/>
      <c r="DF534" s="182"/>
      <c r="DG534" s="182"/>
      <c r="DH534" s="182"/>
      <c r="DI534" s="182"/>
      <c r="DJ534" s="182"/>
      <c r="DK534" s="182"/>
      <c r="DL534" s="182"/>
      <c r="DM534" s="182"/>
      <c r="DN534" s="182"/>
      <c r="DO534" s="182"/>
      <c r="DP534" s="182"/>
      <c r="DQ534" s="182"/>
      <c r="DR534" s="182"/>
      <c r="DS534" s="182"/>
      <c r="DT534" s="182"/>
      <c r="DU534" s="182"/>
      <c r="DV534" s="182"/>
      <c r="DW534" s="182"/>
      <c r="DX534" s="182"/>
      <c r="DY534" s="182"/>
      <c r="DZ534" s="182"/>
      <c r="EA534" s="182"/>
      <c r="EB534" s="182"/>
      <c r="EC534" s="182"/>
      <c r="ED534" s="182"/>
      <c r="EE534" s="182"/>
      <c r="EF534" s="182"/>
      <c r="EG534" s="182"/>
      <c r="EH534" s="182"/>
      <c r="EI534" s="182"/>
      <c r="EJ534" s="182"/>
      <c r="EK534" s="182"/>
      <c r="EL534" s="182"/>
      <c r="EM534" s="182"/>
      <c r="EN534" s="182"/>
      <c r="EO534" s="182"/>
      <c r="EP534" s="182"/>
      <c r="EQ534" s="182"/>
      <c r="ER534" s="182"/>
      <c r="ES534" s="182"/>
      <c r="ET534" s="182"/>
      <c r="EU534" s="182"/>
      <c r="EV534" s="182"/>
      <c r="EW534" s="182"/>
      <c r="EX534" s="182"/>
      <c r="EY534" s="182"/>
      <c r="EZ534" s="182"/>
      <c r="FA534" s="182"/>
      <c r="FB534" s="182"/>
      <c r="FC534" s="182"/>
      <c r="FD534" s="182"/>
      <c r="FE534" s="182"/>
      <c r="FF534" s="182"/>
      <c r="FG534" s="182"/>
      <c r="FH534" s="182"/>
      <c r="FI534" s="182"/>
      <c r="FJ534" s="182"/>
      <c r="FK534" s="182"/>
      <c r="FL534" s="182"/>
      <c r="FM534" s="182"/>
      <c r="FN534" s="182"/>
      <c r="FO534" s="182"/>
      <c r="FP534" s="182"/>
      <c r="FQ534" s="182"/>
      <c r="FR534" s="182"/>
      <c r="FS534" s="182"/>
      <c r="FT534" s="182"/>
      <c r="FU534" s="182"/>
      <c r="FV534" s="182"/>
      <c r="FW534" s="182"/>
      <c r="FX534" s="182"/>
      <c r="FY534" s="182"/>
      <c r="FZ534" s="182"/>
      <c r="GA534" s="182"/>
      <c r="GB534" s="182"/>
      <c r="GC534" s="182"/>
      <c r="GD534" s="182"/>
      <c r="GE534" s="182"/>
      <c r="GF534" s="182"/>
      <c r="GG534" s="182"/>
      <c r="GH534" s="182"/>
      <c r="GI534" s="182"/>
      <c r="GJ534" s="182"/>
      <c r="GK534" s="182"/>
      <c r="GL534" s="182"/>
      <c r="GM534" s="182"/>
      <c r="GN534" s="182"/>
      <c r="GO534" s="182"/>
      <c r="GP534" s="182"/>
      <c r="GQ534" s="182"/>
      <c r="GR534" s="182"/>
      <c r="GS534" s="182"/>
      <c r="GT534" s="182"/>
      <c r="GU534" s="182"/>
      <c r="GV534" s="182"/>
      <c r="GW534" s="182"/>
      <c r="GX534" s="182"/>
      <c r="GY534" s="182"/>
    </row>
    <row r="535" spans="1:207" s="15" customFormat="1" ht="27" customHeight="1" x14ac:dyDescent="0.25">
      <c r="A535" s="69" t="s">
        <v>1149</v>
      </c>
      <c r="B535" s="45" t="s">
        <v>333</v>
      </c>
      <c r="C535" s="182">
        <v>1970</v>
      </c>
      <c r="D535" s="72" t="s">
        <v>224</v>
      </c>
      <c r="E535" s="72" t="s">
        <v>20</v>
      </c>
      <c r="F535" s="71">
        <v>5</v>
      </c>
      <c r="G535" s="71">
        <v>3</v>
      </c>
      <c r="H535" s="47">
        <v>4146.6000000000004</v>
      </c>
      <c r="I535" s="47">
        <v>569</v>
      </c>
      <c r="J535" s="47">
        <v>2005.6</v>
      </c>
      <c r="K535" s="37">
        <f t="shared" si="115"/>
        <v>21719377.300000004</v>
      </c>
      <c r="L535" s="44">
        <v>0</v>
      </c>
      <c r="M535" s="44">
        <v>0</v>
      </c>
      <c r="N535" s="44">
        <v>0</v>
      </c>
      <c r="O535" s="44">
        <f>'[1]Прод. прилож'!$C$731</f>
        <v>21719377.300000004</v>
      </c>
      <c r="P535" s="44">
        <f t="shared" si="116"/>
        <v>5237.8761636039171</v>
      </c>
      <c r="Q535" s="50">
        <v>9673</v>
      </c>
      <c r="R535" s="69" t="s">
        <v>95</v>
      </c>
      <c r="S535" s="57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  <c r="AQ535" s="16"/>
      <c r="AR535" s="16"/>
      <c r="AS535" s="16"/>
      <c r="AT535" s="16"/>
      <c r="AU535" s="16"/>
      <c r="AV535" s="16"/>
      <c r="AW535" s="16"/>
      <c r="AX535" s="16"/>
      <c r="AY535" s="16"/>
      <c r="AZ535" s="16"/>
      <c r="BA535" s="16"/>
      <c r="BB535" s="16"/>
      <c r="BC535" s="16"/>
      <c r="BD535" s="16"/>
      <c r="BE535" s="16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6"/>
      <c r="BR535" s="16"/>
      <c r="BS535" s="16"/>
      <c r="BT535" s="16"/>
      <c r="BU535" s="16"/>
      <c r="BV535" s="16"/>
      <c r="BW535" s="16"/>
      <c r="BX535" s="16"/>
      <c r="BY535" s="16"/>
      <c r="BZ535" s="16"/>
      <c r="CA535" s="16"/>
      <c r="CB535" s="16"/>
      <c r="CC535" s="16"/>
      <c r="CD535" s="16"/>
      <c r="CE535" s="16"/>
      <c r="CF535" s="16"/>
      <c r="CG535" s="16"/>
      <c r="CH535" s="16"/>
      <c r="CI535" s="16"/>
      <c r="CJ535" s="16"/>
      <c r="CK535" s="16"/>
      <c r="CL535" s="16"/>
      <c r="CM535" s="16"/>
      <c r="CN535" s="16"/>
      <c r="CO535" s="16"/>
      <c r="CP535" s="16"/>
      <c r="CQ535" s="16"/>
      <c r="CR535" s="16"/>
      <c r="CS535" s="16"/>
      <c r="CT535" s="16"/>
      <c r="CU535" s="16"/>
      <c r="CV535" s="16"/>
      <c r="CW535" s="16"/>
      <c r="CX535" s="16"/>
      <c r="CY535" s="16"/>
      <c r="CZ535" s="16"/>
      <c r="DA535" s="16"/>
      <c r="DB535" s="16"/>
      <c r="DC535" s="16"/>
      <c r="DD535" s="16"/>
      <c r="DE535" s="16"/>
      <c r="DF535" s="16"/>
      <c r="DG535" s="16"/>
      <c r="DH535" s="16"/>
      <c r="DI535" s="16"/>
      <c r="DJ535" s="16"/>
      <c r="DK535" s="16"/>
      <c r="DL535" s="16"/>
      <c r="DM535" s="16"/>
      <c r="DN535" s="16"/>
      <c r="DO535" s="16"/>
      <c r="DP535" s="16"/>
      <c r="DQ535" s="16"/>
      <c r="DR535" s="16"/>
      <c r="DS535" s="16"/>
      <c r="DT535" s="16"/>
      <c r="DU535" s="16"/>
      <c r="DV535" s="16"/>
      <c r="DW535" s="16"/>
      <c r="DX535" s="16"/>
      <c r="DY535" s="16"/>
      <c r="DZ535" s="16"/>
      <c r="EA535" s="16"/>
      <c r="EB535" s="16"/>
      <c r="EC535" s="16"/>
      <c r="ED535" s="16"/>
      <c r="EE535" s="16"/>
      <c r="EF535" s="16"/>
      <c r="EG535" s="16"/>
      <c r="EH535" s="16"/>
      <c r="EI535" s="16"/>
      <c r="EJ535" s="16"/>
      <c r="EK535" s="16"/>
      <c r="EL535" s="16"/>
      <c r="EM535" s="16"/>
      <c r="EN535" s="16"/>
      <c r="EO535" s="16"/>
      <c r="EP535" s="16"/>
      <c r="EQ535" s="16"/>
      <c r="ER535" s="16"/>
      <c r="ES535" s="16"/>
      <c r="ET535" s="16"/>
      <c r="EU535" s="16"/>
      <c r="EV535" s="16"/>
      <c r="EW535" s="16"/>
      <c r="EX535" s="16"/>
      <c r="EY535" s="16"/>
      <c r="EZ535" s="16"/>
      <c r="FA535" s="16"/>
      <c r="FB535" s="16"/>
      <c r="FC535" s="16"/>
      <c r="FD535" s="16"/>
      <c r="FE535" s="16"/>
      <c r="FF535" s="16"/>
      <c r="FG535" s="16"/>
      <c r="FH535" s="16"/>
      <c r="FI535" s="16"/>
      <c r="FJ535" s="16"/>
      <c r="FK535" s="16"/>
      <c r="FL535" s="16"/>
      <c r="FM535" s="16"/>
      <c r="FN535" s="16"/>
      <c r="FO535" s="16"/>
      <c r="FP535" s="16"/>
      <c r="FQ535" s="16"/>
      <c r="FR535" s="16"/>
      <c r="FS535" s="16"/>
      <c r="FT535" s="16"/>
      <c r="FU535" s="16"/>
      <c r="FV535" s="16"/>
      <c r="FW535" s="16"/>
      <c r="FX535" s="16"/>
      <c r="FY535" s="16"/>
      <c r="FZ535" s="16"/>
      <c r="GA535" s="16"/>
      <c r="GB535" s="16"/>
      <c r="GC535" s="16"/>
      <c r="GD535" s="16"/>
      <c r="GE535" s="16"/>
      <c r="GF535" s="16"/>
      <c r="GG535" s="16"/>
      <c r="GH535" s="16"/>
      <c r="GI535" s="16"/>
      <c r="GJ535" s="16"/>
      <c r="GK535" s="16"/>
      <c r="GL535" s="16"/>
      <c r="GM535" s="16"/>
      <c r="GN535" s="16"/>
      <c r="GO535" s="16"/>
      <c r="GP535" s="16"/>
      <c r="GQ535" s="16"/>
      <c r="GR535" s="16"/>
      <c r="GS535" s="16"/>
      <c r="GT535" s="16"/>
      <c r="GU535" s="16"/>
      <c r="GV535" s="16"/>
      <c r="GW535" s="16"/>
      <c r="GX535" s="16"/>
      <c r="GY535" s="16"/>
    </row>
    <row r="536" spans="1:207" s="15" customFormat="1" ht="27" customHeight="1" x14ac:dyDescent="0.25">
      <c r="A536" s="69" t="s">
        <v>2595</v>
      </c>
      <c r="B536" s="45" t="s">
        <v>334</v>
      </c>
      <c r="C536" s="182">
        <v>1989</v>
      </c>
      <c r="D536" s="72" t="s">
        <v>224</v>
      </c>
      <c r="E536" s="72" t="s">
        <v>20</v>
      </c>
      <c r="F536" s="71">
        <v>3</v>
      </c>
      <c r="G536" s="71">
        <v>2</v>
      </c>
      <c r="H536" s="47">
        <v>2110.5</v>
      </c>
      <c r="I536" s="55">
        <v>0</v>
      </c>
      <c r="J536" s="47">
        <v>961.9</v>
      </c>
      <c r="K536" s="37">
        <f t="shared" si="115"/>
        <v>10324580.699999999</v>
      </c>
      <c r="L536" s="44">
        <v>0</v>
      </c>
      <c r="M536" s="44">
        <v>0</v>
      </c>
      <c r="N536" s="44">
        <v>0</v>
      </c>
      <c r="O536" s="44">
        <f>'[1]Прод. прилож'!$C$732</f>
        <v>10324580.699999999</v>
      </c>
      <c r="P536" s="44">
        <f t="shared" si="116"/>
        <v>4892.0069651741287</v>
      </c>
      <c r="Q536" s="50">
        <v>9673</v>
      </c>
      <c r="R536" s="69" t="s">
        <v>95</v>
      </c>
      <c r="S536" s="57"/>
      <c r="T536" s="16"/>
      <c r="U536" s="16"/>
    </row>
    <row r="537" spans="1:207" s="15" customFormat="1" ht="27" customHeight="1" x14ac:dyDescent="0.25">
      <c r="A537" s="69" t="s">
        <v>1150</v>
      </c>
      <c r="B537" s="45" t="s">
        <v>320</v>
      </c>
      <c r="C537" s="72">
        <v>1965</v>
      </c>
      <c r="D537" s="72" t="s">
        <v>224</v>
      </c>
      <c r="E537" s="72" t="s">
        <v>20</v>
      </c>
      <c r="F537" s="71">
        <v>4</v>
      </c>
      <c r="G537" s="71">
        <v>1</v>
      </c>
      <c r="H537" s="37">
        <v>2669.1</v>
      </c>
      <c r="I537" s="37">
        <v>0</v>
      </c>
      <c r="J537" s="37">
        <v>1135.0999999999999</v>
      </c>
      <c r="K537" s="37">
        <f t="shared" si="115"/>
        <v>14590358.739999998</v>
      </c>
      <c r="L537" s="44">
        <v>0</v>
      </c>
      <c r="M537" s="44">
        <v>0</v>
      </c>
      <c r="N537" s="44">
        <v>0</v>
      </c>
      <c r="O537" s="44">
        <f>'[1]Прод. прилож'!$C$214</f>
        <v>14590358.739999998</v>
      </c>
      <c r="P537" s="44">
        <f t="shared" si="116"/>
        <v>5466.396440747817</v>
      </c>
      <c r="Q537" s="50">
        <v>9673</v>
      </c>
      <c r="R537" s="69" t="s">
        <v>94</v>
      </c>
      <c r="S537" s="67"/>
      <c r="T537" s="12"/>
      <c r="U537" s="38"/>
      <c r="V537" s="182"/>
      <c r="W537" s="182"/>
      <c r="X537" s="182"/>
      <c r="Y537" s="182"/>
      <c r="Z537" s="182"/>
      <c r="AA537" s="182"/>
      <c r="AB537" s="182"/>
      <c r="AC537" s="182"/>
      <c r="AD537" s="182"/>
      <c r="AE537" s="182"/>
      <c r="AF537" s="182"/>
      <c r="AG537" s="182"/>
      <c r="AH537" s="182"/>
      <c r="AI537" s="182"/>
      <c r="AJ537" s="182"/>
      <c r="AK537" s="182"/>
      <c r="AL537" s="182"/>
      <c r="AM537" s="182"/>
      <c r="AN537" s="182"/>
      <c r="AO537" s="182"/>
      <c r="AP537" s="182"/>
      <c r="AQ537" s="182"/>
      <c r="AR537" s="182"/>
      <c r="AS537" s="182"/>
      <c r="AT537" s="182"/>
      <c r="AU537" s="182"/>
      <c r="AV537" s="182"/>
      <c r="AW537" s="182"/>
      <c r="AX537" s="182"/>
      <c r="AY537" s="182"/>
      <c r="AZ537" s="182"/>
      <c r="BA537" s="182"/>
      <c r="BB537" s="182"/>
      <c r="BC537" s="182"/>
      <c r="BD537" s="182"/>
      <c r="BE537" s="182"/>
      <c r="BF537" s="182"/>
      <c r="BG537" s="182"/>
      <c r="BH537" s="182"/>
      <c r="BI537" s="182"/>
      <c r="BJ537" s="182"/>
      <c r="BK537" s="182"/>
      <c r="BL537" s="182"/>
      <c r="BM537" s="182"/>
      <c r="BN537" s="182"/>
      <c r="BO537" s="182"/>
      <c r="BP537" s="182"/>
      <c r="BQ537" s="182"/>
      <c r="BR537" s="182"/>
      <c r="BS537" s="182"/>
      <c r="BT537" s="182"/>
      <c r="BU537" s="182"/>
      <c r="BV537" s="182"/>
      <c r="BW537" s="182"/>
      <c r="BX537" s="182"/>
      <c r="BY537" s="182"/>
      <c r="BZ537" s="182"/>
      <c r="CA537" s="182"/>
      <c r="CB537" s="182"/>
      <c r="CC537" s="182"/>
      <c r="CD537" s="182"/>
      <c r="CE537" s="182"/>
      <c r="CF537" s="182"/>
      <c r="CG537" s="182"/>
      <c r="CH537" s="182"/>
      <c r="CI537" s="182"/>
      <c r="CJ537" s="182"/>
      <c r="CK537" s="182"/>
      <c r="CL537" s="182"/>
      <c r="CM537" s="182"/>
      <c r="CN537" s="182"/>
      <c r="CO537" s="182"/>
      <c r="CP537" s="182"/>
      <c r="CQ537" s="182"/>
      <c r="CR537" s="182"/>
      <c r="CS537" s="182"/>
      <c r="CT537" s="182"/>
      <c r="CU537" s="182"/>
      <c r="CV537" s="182"/>
      <c r="CW537" s="182"/>
      <c r="CX537" s="182"/>
      <c r="CY537" s="182"/>
      <c r="CZ537" s="182"/>
      <c r="DA537" s="182"/>
      <c r="DB537" s="182"/>
      <c r="DC537" s="182"/>
      <c r="DD537" s="182"/>
      <c r="DE537" s="182"/>
      <c r="DF537" s="182"/>
      <c r="DG537" s="182"/>
      <c r="DH537" s="182"/>
      <c r="DI537" s="182"/>
      <c r="DJ537" s="182"/>
      <c r="DK537" s="182"/>
      <c r="DL537" s="182"/>
      <c r="DM537" s="182"/>
      <c r="DN537" s="182"/>
      <c r="DO537" s="182"/>
      <c r="DP537" s="182"/>
      <c r="DQ537" s="182"/>
      <c r="DR537" s="182"/>
      <c r="DS537" s="182"/>
      <c r="DT537" s="182"/>
      <c r="DU537" s="182"/>
      <c r="DV537" s="182"/>
      <c r="DW537" s="182"/>
      <c r="DX537" s="182"/>
      <c r="DY537" s="182"/>
      <c r="DZ537" s="182"/>
      <c r="EA537" s="182"/>
      <c r="EB537" s="182"/>
      <c r="EC537" s="182"/>
      <c r="ED537" s="182"/>
      <c r="EE537" s="182"/>
      <c r="EF537" s="182"/>
      <c r="EG537" s="182"/>
      <c r="EH537" s="182"/>
      <c r="EI537" s="182"/>
      <c r="EJ537" s="182"/>
      <c r="EK537" s="182"/>
      <c r="EL537" s="182"/>
      <c r="EM537" s="182"/>
      <c r="EN537" s="182"/>
      <c r="EO537" s="182"/>
      <c r="EP537" s="182"/>
      <c r="EQ537" s="182"/>
      <c r="ER537" s="182"/>
      <c r="ES537" s="182"/>
      <c r="ET537" s="182"/>
      <c r="EU537" s="182"/>
      <c r="EV537" s="182"/>
      <c r="EW537" s="182"/>
      <c r="EX537" s="182"/>
      <c r="EY537" s="182"/>
      <c r="EZ537" s="182"/>
      <c r="FA537" s="182"/>
      <c r="FB537" s="182"/>
      <c r="FC537" s="182"/>
      <c r="FD537" s="182"/>
      <c r="FE537" s="182"/>
      <c r="FF537" s="182"/>
      <c r="FG537" s="182"/>
      <c r="FH537" s="182"/>
      <c r="FI537" s="182"/>
      <c r="FJ537" s="182"/>
      <c r="FK537" s="182"/>
      <c r="FL537" s="182"/>
      <c r="FM537" s="182"/>
      <c r="FN537" s="182"/>
      <c r="FO537" s="182"/>
      <c r="FP537" s="182"/>
      <c r="FQ537" s="182"/>
      <c r="FR537" s="182"/>
      <c r="FS537" s="182"/>
      <c r="FT537" s="182"/>
      <c r="FU537" s="182"/>
      <c r="FV537" s="182"/>
      <c r="FW537" s="182"/>
      <c r="FX537" s="182"/>
      <c r="FY537" s="182"/>
      <c r="FZ537" s="182"/>
      <c r="GA537" s="182"/>
      <c r="GB537" s="182"/>
      <c r="GC537" s="182"/>
      <c r="GD537" s="182"/>
      <c r="GE537" s="182"/>
      <c r="GF537" s="182"/>
      <c r="GG537" s="182"/>
      <c r="GH537" s="182"/>
      <c r="GI537" s="182"/>
      <c r="GJ537" s="182"/>
      <c r="GK537" s="182"/>
      <c r="GL537" s="182"/>
      <c r="GM537" s="182"/>
      <c r="GN537" s="182"/>
      <c r="GO537" s="182"/>
      <c r="GP537" s="182"/>
      <c r="GQ537" s="182"/>
      <c r="GR537" s="182"/>
      <c r="GS537" s="182"/>
      <c r="GT537" s="182"/>
      <c r="GU537" s="182"/>
      <c r="GV537" s="182"/>
      <c r="GW537" s="182"/>
      <c r="GX537" s="182"/>
      <c r="GY537" s="182"/>
    </row>
    <row r="538" spans="1:207" s="15" customFormat="1" ht="27" customHeight="1" x14ac:dyDescent="0.25">
      <c r="A538" s="69" t="s">
        <v>1151</v>
      </c>
      <c r="B538" s="45" t="s">
        <v>321</v>
      </c>
      <c r="C538" s="72">
        <v>1969</v>
      </c>
      <c r="D538" s="72" t="s">
        <v>224</v>
      </c>
      <c r="E538" s="72" t="s">
        <v>20</v>
      </c>
      <c r="F538" s="71">
        <v>4</v>
      </c>
      <c r="G538" s="71">
        <v>1</v>
      </c>
      <c r="H538" s="37">
        <v>2682.7</v>
      </c>
      <c r="I538" s="37">
        <v>0</v>
      </c>
      <c r="J538" s="37">
        <v>1100.9000000000001</v>
      </c>
      <c r="K538" s="37">
        <f t="shared" si="115"/>
        <v>9097775.7999999989</v>
      </c>
      <c r="L538" s="44">
        <v>0</v>
      </c>
      <c r="M538" s="44">
        <v>0</v>
      </c>
      <c r="N538" s="44">
        <v>0</v>
      </c>
      <c r="O538" s="44">
        <f>'[1]Прод. прилож'!$C$733</f>
        <v>9097775.7999999989</v>
      </c>
      <c r="P538" s="44">
        <f t="shared" si="116"/>
        <v>3391.2758787788421</v>
      </c>
      <c r="Q538" s="50">
        <v>9673</v>
      </c>
      <c r="R538" s="69" t="s">
        <v>95</v>
      </c>
      <c r="S538" s="67"/>
      <c r="T538" s="12"/>
      <c r="U538" s="38"/>
      <c r="V538" s="182"/>
      <c r="W538" s="182"/>
      <c r="X538" s="182"/>
      <c r="Y538" s="182"/>
      <c r="Z538" s="182"/>
      <c r="AA538" s="182"/>
      <c r="AB538" s="182"/>
      <c r="AC538" s="182"/>
      <c r="AD538" s="182"/>
      <c r="AE538" s="182"/>
      <c r="AF538" s="182"/>
      <c r="AG538" s="182"/>
      <c r="AH538" s="182"/>
      <c r="AI538" s="182"/>
      <c r="AJ538" s="182"/>
      <c r="AK538" s="182"/>
      <c r="AL538" s="182"/>
      <c r="AM538" s="182"/>
      <c r="AN538" s="182"/>
      <c r="AO538" s="182"/>
      <c r="AP538" s="182"/>
      <c r="AQ538" s="182"/>
      <c r="AR538" s="182"/>
      <c r="AS538" s="182"/>
      <c r="AT538" s="182"/>
      <c r="AU538" s="182"/>
      <c r="AV538" s="182"/>
      <c r="AW538" s="182"/>
      <c r="AX538" s="182"/>
      <c r="AY538" s="182"/>
      <c r="AZ538" s="182"/>
      <c r="BA538" s="182"/>
      <c r="BB538" s="182"/>
      <c r="BC538" s="182"/>
      <c r="BD538" s="182"/>
      <c r="BE538" s="182"/>
      <c r="BF538" s="182"/>
      <c r="BG538" s="182"/>
      <c r="BH538" s="182"/>
      <c r="BI538" s="182"/>
      <c r="BJ538" s="182"/>
      <c r="BK538" s="182"/>
      <c r="BL538" s="182"/>
      <c r="BM538" s="182"/>
      <c r="BN538" s="182"/>
      <c r="BO538" s="182"/>
      <c r="BP538" s="182"/>
      <c r="BQ538" s="182"/>
      <c r="BR538" s="182"/>
      <c r="BS538" s="182"/>
      <c r="BT538" s="182"/>
      <c r="BU538" s="182"/>
      <c r="BV538" s="182"/>
      <c r="BW538" s="182"/>
      <c r="BX538" s="182"/>
      <c r="BY538" s="182"/>
      <c r="BZ538" s="182"/>
      <c r="CA538" s="182"/>
      <c r="CB538" s="182"/>
      <c r="CC538" s="182"/>
      <c r="CD538" s="182"/>
      <c r="CE538" s="182"/>
      <c r="CF538" s="182"/>
      <c r="CG538" s="182"/>
      <c r="CH538" s="182"/>
      <c r="CI538" s="182"/>
      <c r="CJ538" s="182"/>
      <c r="CK538" s="182"/>
      <c r="CL538" s="182"/>
      <c r="CM538" s="182"/>
      <c r="CN538" s="182"/>
      <c r="CO538" s="182"/>
      <c r="CP538" s="182"/>
      <c r="CQ538" s="182"/>
      <c r="CR538" s="182"/>
      <c r="CS538" s="182"/>
      <c r="CT538" s="182"/>
      <c r="CU538" s="182"/>
      <c r="CV538" s="182"/>
      <c r="CW538" s="182"/>
      <c r="CX538" s="182"/>
      <c r="CY538" s="182"/>
      <c r="CZ538" s="182"/>
      <c r="DA538" s="182"/>
      <c r="DB538" s="182"/>
      <c r="DC538" s="182"/>
      <c r="DD538" s="182"/>
      <c r="DE538" s="182"/>
      <c r="DF538" s="182"/>
      <c r="DG538" s="182"/>
      <c r="DH538" s="182"/>
      <c r="DI538" s="182"/>
      <c r="DJ538" s="182"/>
      <c r="DK538" s="182"/>
      <c r="DL538" s="182"/>
      <c r="DM538" s="182"/>
      <c r="DN538" s="182"/>
      <c r="DO538" s="182"/>
      <c r="DP538" s="182"/>
      <c r="DQ538" s="182"/>
      <c r="DR538" s="182"/>
      <c r="DS538" s="182"/>
      <c r="DT538" s="182"/>
      <c r="DU538" s="182"/>
      <c r="DV538" s="182"/>
      <c r="DW538" s="182"/>
      <c r="DX538" s="182"/>
      <c r="DY538" s="182"/>
      <c r="DZ538" s="182"/>
      <c r="EA538" s="182"/>
      <c r="EB538" s="182"/>
      <c r="EC538" s="182"/>
      <c r="ED538" s="182"/>
      <c r="EE538" s="182"/>
      <c r="EF538" s="182"/>
      <c r="EG538" s="182"/>
      <c r="EH538" s="182"/>
      <c r="EI538" s="182"/>
      <c r="EJ538" s="182"/>
      <c r="EK538" s="182"/>
      <c r="EL538" s="182"/>
      <c r="EM538" s="182"/>
      <c r="EN538" s="182"/>
      <c r="EO538" s="182"/>
      <c r="EP538" s="182"/>
      <c r="EQ538" s="182"/>
      <c r="ER538" s="182"/>
      <c r="ES538" s="182"/>
      <c r="ET538" s="182"/>
      <c r="EU538" s="182"/>
      <c r="EV538" s="182"/>
      <c r="EW538" s="182"/>
      <c r="EX538" s="182"/>
      <c r="EY538" s="182"/>
      <c r="EZ538" s="182"/>
      <c r="FA538" s="182"/>
      <c r="FB538" s="182"/>
      <c r="FC538" s="182"/>
      <c r="FD538" s="182"/>
      <c r="FE538" s="182"/>
      <c r="FF538" s="182"/>
      <c r="FG538" s="182"/>
      <c r="FH538" s="182"/>
      <c r="FI538" s="182"/>
      <c r="FJ538" s="182"/>
      <c r="FK538" s="182"/>
      <c r="FL538" s="182"/>
      <c r="FM538" s="182"/>
      <c r="FN538" s="182"/>
      <c r="FO538" s="182"/>
      <c r="FP538" s="182"/>
      <c r="FQ538" s="182"/>
      <c r="FR538" s="182"/>
      <c r="FS538" s="182"/>
      <c r="FT538" s="182"/>
      <c r="FU538" s="182"/>
      <c r="FV538" s="182"/>
      <c r="FW538" s="182"/>
      <c r="FX538" s="182"/>
      <c r="FY538" s="182"/>
      <c r="FZ538" s="182"/>
      <c r="GA538" s="182"/>
      <c r="GB538" s="182"/>
      <c r="GC538" s="182"/>
      <c r="GD538" s="182"/>
      <c r="GE538" s="182"/>
      <c r="GF538" s="182"/>
      <c r="GG538" s="182"/>
      <c r="GH538" s="182"/>
      <c r="GI538" s="182"/>
      <c r="GJ538" s="182"/>
      <c r="GK538" s="182"/>
      <c r="GL538" s="182"/>
      <c r="GM538" s="182"/>
      <c r="GN538" s="182"/>
      <c r="GO538" s="182"/>
      <c r="GP538" s="182"/>
      <c r="GQ538" s="182"/>
      <c r="GR538" s="182"/>
      <c r="GS538" s="182"/>
      <c r="GT538" s="182"/>
      <c r="GU538" s="182"/>
      <c r="GV538" s="182"/>
      <c r="GW538" s="182"/>
      <c r="GX538" s="182"/>
      <c r="GY538" s="182"/>
    </row>
    <row r="539" spans="1:207" s="15" customFormat="1" ht="27" customHeight="1" x14ac:dyDescent="0.25">
      <c r="A539" s="69" t="s">
        <v>1152</v>
      </c>
      <c r="B539" s="105" t="s">
        <v>335</v>
      </c>
      <c r="C539" s="182">
        <v>1969</v>
      </c>
      <c r="D539" s="72" t="s">
        <v>224</v>
      </c>
      <c r="E539" s="72" t="s">
        <v>20</v>
      </c>
      <c r="F539" s="71">
        <v>3</v>
      </c>
      <c r="G539" s="71">
        <v>2</v>
      </c>
      <c r="H539" s="55">
        <v>947.1</v>
      </c>
      <c r="I539" s="55">
        <v>0</v>
      </c>
      <c r="J539" s="55">
        <v>875.3</v>
      </c>
      <c r="K539" s="37">
        <f t="shared" si="115"/>
        <v>12382943.6</v>
      </c>
      <c r="L539" s="44">
        <v>0</v>
      </c>
      <c r="M539" s="44">
        <v>0</v>
      </c>
      <c r="N539" s="44">
        <v>0</v>
      </c>
      <c r="O539" s="44">
        <f>'[1]Прод. прилож'!$C$734</f>
        <v>12382943.6</v>
      </c>
      <c r="P539" s="44">
        <f t="shared" si="116"/>
        <v>13074.589378101573</v>
      </c>
      <c r="Q539" s="50">
        <v>9673</v>
      </c>
      <c r="R539" s="69" t="s">
        <v>95</v>
      </c>
      <c r="S539" s="57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  <c r="AT539" s="16"/>
      <c r="AU539" s="16"/>
      <c r="AV539" s="16"/>
      <c r="AW539" s="16"/>
      <c r="AX539" s="16"/>
      <c r="AY539" s="16"/>
      <c r="AZ539" s="16"/>
      <c r="BA539" s="16"/>
      <c r="BB539" s="16"/>
      <c r="BC539" s="16"/>
      <c r="BD539" s="16"/>
      <c r="BE539" s="16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6"/>
      <c r="BR539" s="16"/>
      <c r="BS539" s="16"/>
      <c r="BT539" s="16"/>
      <c r="BU539" s="16"/>
      <c r="BV539" s="16"/>
      <c r="BW539" s="16"/>
      <c r="BX539" s="16"/>
      <c r="BY539" s="16"/>
      <c r="BZ539" s="16"/>
      <c r="CA539" s="16"/>
      <c r="CB539" s="16"/>
      <c r="CC539" s="16"/>
      <c r="CD539" s="16"/>
      <c r="CE539" s="16"/>
      <c r="CF539" s="16"/>
      <c r="CG539" s="16"/>
      <c r="CH539" s="16"/>
      <c r="CI539" s="16"/>
      <c r="CJ539" s="16"/>
      <c r="CK539" s="16"/>
      <c r="CL539" s="16"/>
      <c r="CM539" s="16"/>
      <c r="CN539" s="16"/>
      <c r="CO539" s="16"/>
      <c r="CP539" s="16"/>
      <c r="CQ539" s="16"/>
      <c r="CR539" s="16"/>
      <c r="CS539" s="16"/>
      <c r="CT539" s="16"/>
      <c r="CU539" s="16"/>
      <c r="CV539" s="16"/>
      <c r="CW539" s="16"/>
      <c r="CX539" s="16"/>
      <c r="CY539" s="16"/>
      <c r="CZ539" s="16"/>
      <c r="DA539" s="16"/>
      <c r="DB539" s="16"/>
      <c r="DC539" s="16"/>
      <c r="DD539" s="16"/>
      <c r="DE539" s="16"/>
      <c r="DF539" s="16"/>
      <c r="DG539" s="16"/>
      <c r="DH539" s="16"/>
      <c r="DI539" s="16"/>
      <c r="DJ539" s="16"/>
      <c r="DK539" s="16"/>
      <c r="DL539" s="16"/>
      <c r="DM539" s="16"/>
      <c r="DN539" s="16"/>
      <c r="DO539" s="16"/>
      <c r="DP539" s="16"/>
      <c r="DQ539" s="16"/>
      <c r="DR539" s="16"/>
      <c r="DS539" s="16"/>
      <c r="DT539" s="16"/>
      <c r="DU539" s="16"/>
      <c r="DV539" s="16"/>
      <c r="DW539" s="16"/>
      <c r="DX539" s="16"/>
      <c r="DY539" s="16"/>
      <c r="DZ539" s="16"/>
      <c r="EA539" s="16"/>
      <c r="EB539" s="16"/>
      <c r="EC539" s="16"/>
      <c r="ED539" s="16"/>
      <c r="EE539" s="16"/>
      <c r="EF539" s="16"/>
      <c r="EG539" s="16"/>
      <c r="EH539" s="16"/>
      <c r="EI539" s="16"/>
      <c r="EJ539" s="16"/>
      <c r="EK539" s="16"/>
      <c r="EL539" s="16"/>
      <c r="EM539" s="16"/>
      <c r="EN539" s="16"/>
      <c r="EO539" s="16"/>
      <c r="EP539" s="16"/>
      <c r="EQ539" s="16"/>
      <c r="ER539" s="16"/>
      <c r="ES539" s="16"/>
      <c r="ET539" s="16"/>
      <c r="EU539" s="16"/>
      <c r="EV539" s="16"/>
      <c r="EW539" s="16"/>
      <c r="EX539" s="16"/>
      <c r="EY539" s="16"/>
      <c r="EZ539" s="16"/>
      <c r="FA539" s="16"/>
      <c r="FB539" s="16"/>
      <c r="FC539" s="16"/>
      <c r="FD539" s="16"/>
      <c r="FE539" s="16"/>
      <c r="FF539" s="16"/>
      <c r="FG539" s="16"/>
      <c r="FH539" s="16"/>
      <c r="FI539" s="16"/>
      <c r="FJ539" s="16"/>
      <c r="FK539" s="16"/>
      <c r="FL539" s="16"/>
      <c r="FM539" s="16"/>
      <c r="FN539" s="16"/>
      <c r="FO539" s="16"/>
      <c r="FP539" s="16"/>
      <c r="FQ539" s="16"/>
      <c r="FR539" s="16"/>
      <c r="FS539" s="16"/>
      <c r="FT539" s="16"/>
      <c r="FU539" s="16"/>
      <c r="FV539" s="16"/>
      <c r="FW539" s="16"/>
      <c r="FX539" s="16"/>
      <c r="FY539" s="16"/>
      <c r="FZ539" s="16"/>
      <c r="GA539" s="16"/>
      <c r="GB539" s="16"/>
      <c r="GC539" s="16"/>
      <c r="GD539" s="16"/>
      <c r="GE539" s="16"/>
      <c r="GF539" s="16"/>
      <c r="GG539" s="16"/>
      <c r="GH539" s="16"/>
      <c r="GI539" s="16"/>
      <c r="GJ539" s="16"/>
      <c r="GK539" s="16"/>
      <c r="GL539" s="16"/>
      <c r="GM539" s="16"/>
      <c r="GN539" s="16"/>
      <c r="GO539" s="16"/>
      <c r="GP539" s="16"/>
      <c r="GQ539" s="16"/>
      <c r="GR539" s="16"/>
      <c r="GS539" s="16"/>
      <c r="GT539" s="16"/>
      <c r="GU539" s="16"/>
      <c r="GV539" s="16"/>
      <c r="GW539" s="16"/>
      <c r="GX539" s="16"/>
      <c r="GY539" s="16"/>
    </row>
    <row r="540" spans="1:207" ht="27" customHeight="1" x14ac:dyDescent="0.25">
      <c r="A540" s="69" t="s">
        <v>1153</v>
      </c>
      <c r="B540" s="105" t="s">
        <v>336</v>
      </c>
      <c r="C540" s="182">
        <v>1961</v>
      </c>
      <c r="D540" s="72" t="s">
        <v>224</v>
      </c>
      <c r="E540" s="72" t="s">
        <v>20</v>
      </c>
      <c r="F540" s="71">
        <v>2</v>
      </c>
      <c r="G540" s="71">
        <v>1</v>
      </c>
      <c r="H540" s="47">
        <v>515.70000000000005</v>
      </c>
      <c r="I540" s="55">
        <v>0</v>
      </c>
      <c r="J540" s="47">
        <v>280</v>
      </c>
      <c r="K540" s="37">
        <f t="shared" si="115"/>
        <v>2736562.5</v>
      </c>
      <c r="L540" s="44">
        <v>0</v>
      </c>
      <c r="M540" s="44">
        <v>0</v>
      </c>
      <c r="N540" s="44">
        <v>0</v>
      </c>
      <c r="O540" s="44">
        <f>'[1]Прод. прилож'!$C$735</f>
        <v>2736562.5</v>
      </c>
      <c r="P540" s="44">
        <f t="shared" si="116"/>
        <v>5306.5008726003489</v>
      </c>
      <c r="Q540" s="50">
        <v>9673</v>
      </c>
      <c r="R540" s="69" t="s">
        <v>95</v>
      </c>
      <c r="T540" s="18"/>
      <c r="U540" s="18"/>
    </row>
    <row r="541" spans="1:207" ht="27" customHeight="1" x14ac:dyDescent="0.25">
      <c r="A541" s="69" t="s">
        <v>1154</v>
      </c>
      <c r="B541" s="105" t="s">
        <v>337</v>
      </c>
      <c r="C541" s="72">
        <v>1962</v>
      </c>
      <c r="D541" s="72" t="s">
        <v>224</v>
      </c>
      <c r="E541" s="72" t="s">
        <v>20</v>
      </c>
      <c r="F541" s="71">
        <v>2</v>
      </c>
      <c r="G541" s="71">
        <v>2</v>
      </c>
      <c r="H541" s="47">
        <v>693.9</v>
      </c>
      <c r="I541" s="55">
        <v>0</v>
      </c>
      <c r="J541" s="47">
        <v>381.9</v>
      </c>
      <c r="K541" s="37">
        <f t="shared" si="115"/>
        <v>6780962</v>
      </c>
      <c r="L541" s="44">
        <v>0</v>
      </c>
      <c r="M541" s="44">
        <v>0</v>
      </c>
      <c r="N541" s="44">
        <v>0</v>
      </c>
      <c r="O541" s="44">
        <f>'[1]Прод. прилож'!$C$736</f>
        <v>6780962</v>
      </c>
      <c r="P541" s="44">
        <f t="shared" si="116"/>
        <v>9772.2467214296012</v>
      </c>
      <c r="Q541" s="50">
        <v>9673</v>
      </c>
      <c r="R541" s="69" t="s">
        <v>95</v>
      </c>
    </row>
    <row r="542" spans="1:207" s="15" customFormat="1" ht="27" customHeight="1" x14ac:dyDescent="0.25">
      <c r="A542" s="69" t="s">
        <v>1155</v>
      </c>
      <c r="B542" s="105" t="s">
        <v>338</v>
      </c>
      <c r="C542" s="182">
        <v>1956</v>
      </c>
      <c r="D542" s="72" t="s">
        <v>224</v>
      </c>
      <c r="E542" s="72" t="s">
        <v>20</v>
      </c>
      <c r="F542" s="71">
        <v>2</v>
      </c>
      <c r="G542" s="71">
        <v>2</v>
      </c>
      <c r="H542" s="47">
        <v>1215.9000000000001</v>
      </c>
      <c r="I542" s="55">
        <v>0</v>
      </c>
      <c r="J542" s="47">
        <v>672.1</v>
      </c>
      <c r="K542" s="37">
        <f t="shared" si="115"/>
        <v>6809830.2000000011</v>
      </c>
      <c r="L542" s="44">
        <v>0</v>
      </c>
      <c r="M542" s="44">
        <v>0</v>
      </c>
      <c r="N542" s="44">
        <v>0</v>
      </c>
      <c r="O542" s="44">
        <f>'[1]Прод. прилож'!$C$737</f>
        <v>6809830.2000000011</v>
      </c>
      <c r="P542" s="44">
        <f t="shared" si="116"/>
        <v>5600.6498889711329</v>
      </c>
      <c r="Q542" s="50">
        <v>9673</v>
      </c>
      <c r="R542" s="69" t="s">
        <v>95</v>
      </c>
      <c r="S542" s="65"/>
      <c r="T542" s="17"/>
      <c r="U542" s="16"/>
    </row>
    <row r="543" spans="1:207" s="15" customFormat="1" ht="27" customHeight="1" x14ac:dyDescent="0.25">
      <c r="A543" s="69" t="s">
        <v>1156</v>
      </c>
      <c r="B543" s="105" t="s">
        <v>339</v>
      </c>
      <c r="C543" s="182">
        <v>1963</v>
      </c>
      <c r="D543" s="72" t="s">
        <v>224</v>
      </c>
      <c r="E543" s="72" t="s">
        <v>20</v>
      </c>
      <c r="F543" s="71">
        <v>2</v>
      </c>
      <c r="G543" s="71">
        <v>2</v>
      </c>
      <c r="H543" s="47">
        <v>1136.5</v>
      </c>
      <c r="I543" s="55">
        <v>0</v>
      </c>
      <c r="J543" s="47">
        <v>642.5</v>
      </c>
      <c r="K543" s="37">
        <f t="shared" si="115"/>
        <v>10554532</v>
      </c>
      <c r="L543" s="44">
        <v>0</v>
      </c>
      <c r="M543" s="44">
        <v>0</v>
      </c>
      <c r="N543" s="44">
        <v>0</v>
      </c>
      <c r="O543" s="44">
        <f>'[1]Прод. прилож'!$C$738</f>
        <v>10554532</v>
      </c>
      <c r="P543" s="44">
        <f t="shared" si="116"/>
        <v>9286.8737351517811</v>
      </c>
      <c r="Q543" s="50">
        <v>9673</v>
      </c>
      <c r="R543" s="69" t="s">
        <v>95</v>
      </c>
      <c r="S543" s="57"/>
      <c r="T543" s="16"/>
      <c r="U543" s="16"/>
    </row>
    <row r="544" spans="1:207" ht="27" customHeight="1" x14ac:dyDescent="0.25">
      <c r="A544" s="69" t="s">
        <v>1157</v>
      </c>
      <c r="B544" s="105" t="s">
        <v>340</v>
      </c>
      <c r="C544" s="182">
        <v>1964</v>
      </c>
      <c r="D544" s="72" t="s">
        <v>224</v>
      </c>
      <c r="E544" s="72" t="s">
        <v>20</v>
      </c>
      <c r="F544" s="71">
        <v>4</v>
      </c>
      <c r="G544" s="71">
        <v>2</v>
      </c>
      <c r="H544" s="47">
        <v>1788</v>
      </c>
      <c r="I544" s="47">
        <v>72.400000000000006</v>
      </c>
      <c r="J544" s="47">
        <v>1193.9000000000001</v>
      </c>
      <c r="K544" s="37">
        <f t="shared" si="115"/>
        <v>15623245.800000001</v>
      </c>
      <c r="L544" s="44">
        <v>0</v>
      </c>
      <c r="M544" s="44">
        <v>0</v>
      </c>
      <c r="N544" s="44">
        <v>0</v>
      </c>
      <c r="O544" s="44">
        <f>'[1]Прод. прилож'!$C$739</f>
        <v>15623245.800000001</v>
      </c>
      <c r="P544" s="44">
        <f t="shared" si="116"/>
        <v>8737.8332214765105</v>
      </c>
      <c r="Q544" s="50">
        <v>9673</v>
      </c>
      <c r="R544" s="69" t="s">
        <v>95</v>
      </c>
      <c r="S544" s="18"/>
      <c r="T544" s="18"/>
    </row>
    <row r="545" spans="1:207" ht="27" customHeight="1" x14ac:dyDescent="0.25">
      <c r="A545" s="69" t="s">
        <v>1158</v>
      </c>
      <c r="B545" s="101" t="s">
        <v>322</v>
      </c>
      <c r="C545" s="72">
        <v>1962</v>
      </c>
      <c r="D545" s="72" t="s">
        <v>224</v>
      </c>
      <c r="E545" s="72" t="s">
        <v>20</v>
      </c>
      <c r="F545" s="71">
        <v>3</v>
      </c>
      <c r="G545" s="71">
        <v>2</v>
      </c>
      <c r="H545" s="47">
        <v>1898.4</v>
      </c>
      <c r="I545" s="37">
        <v>0</v>
      </c>
      <c r="J545" s="47">
        <v>956.4</v>
      </c>
      <c r="K545" s="37">
        <f t="shared" si="115"/>
        <v>4553016.5999999996</v>
      </c>
      <c r="L545" s="44">
        <v>0</v>
      </c>
      <c r="M545" s="44">
        <v>0</v>
      </c>
      <c r="N545" s="44">
        <v>0</v>
      </c>
      <c r="O545" s="50">
        <f>'[1]Прод. прилож'!$C$740</f>
        <v>4553016.5999999996</v>
      </c>
      <c r="P545" s="44">
        <f t="shared" si="116"/>
        <v>2398.3441845764851</v>
      </c>
      <c r="Q545" s="50">
        <v>9673</v>
      </c>
      <c r="R545" s="69" t="s">
        <v>95</v>
      </c>
      <c r="S545" s="181"/>
      <c r="T545" s="181"/>
      <c r="U545" s="181"/>
      <c r="V545" s="73"/>
      <c r="W545" s="73"/>
      <c r="X545" s="73"/>
      <c r="Y545" s="73"/>
      <c r="Z545" s="73"/>
      <c r="AA545" s="73"/>
      <c r="AB545" s="73"/>
      <c r="AC545" s="73"/>
      <c r="AD545" s="73"/>
      <c r="AE545" s="73"/>
      <c r="AF545" s="73"/>
      <c r="AG545" s="73"/>
      <c r="AH545" s="73"/>
      <c r="AI545" s="73"/>
      <c r="AJ545" s="73"/>
      <c r="AK545" s="73"/>
      <c r="AL545" s="73"/>
      <c r="AM545" s="73"/>
      <c r="AN545" s="73"/>
      <c r="AO545" s="73"/>
      <c r="AP545" s="73"/>
      <c r="AQ545" s="73"/>
      <c r="AR545" s="73"/>
      <c r="AS545" s="73"/>
      <c r="AT545" s="73"/>
      <c r="AU545" s="73"/>
      <c r="AV545" s="73"/>
      <c r="AW545" s="73"/>
      <c r="AX545" s="73"/>
      <c r="AY545" s="73"/>
      <c r="AZ545" s="73"/>
      <c r="BA545" s="73"/>
      <c r="BB545" s="73"/>
      <c r="BC545" s="73"/>
      <c r="BD545" s="73"/>
      <c r="BE545" s="73"/>
      <c r="BF545" s="73"/>
      <c r="BG545" s="73"/>
      <c r="BH545" s="73"/>
      <c r="BI545" s="73"/>
      <c r="BJ545" s="73"/>
      <c r="BK545" s="73"/>
      <c r="BL545" s="73"/>
      <c r="BM545" s="73"/>
      <c r="BN545" s="73"/>
      <c r="BO545" s="73"/>
      <c r="BP545" s="73"/>
      <c r="BQ545" s="73"/>
      <c r="BR545" s="73"/>
      <c r="BS545" s="73"/>
      <c r="BT545" s="73"/>
      <c r="BU545" s="73"/>
      <c r="BV545" s="73"/>
      <c r="BW545" s="73"/>
      <c r="BX545" s="73"/>
      <c r="BY545" s="73"/>
      <c r="BZ545" s="73"/>
      <c r="CA545" s="73"/>
      <c r="CB545" s="73"/>
      <c r="CC545" s="73"/>
      <c r="CD545" s="73"/>
      <c r="CE545" s="73"/>
      <c r="CF545" s="73"/>
      <c r="CG545" s="73"/>
      <c r="CH545" s="73"/>
      <c r="CI545" s="73"/>
      <c r="CJ545" s="73"/>
      <c r="CK545" s="73"/>
      <c r="CL545" s="73"/>
      <c r="CM545" s="73"/>
      <c r="CN545" s="73"/>
      <c r="CO545" s="73"/>
      <c r="CP545" s="73"/>
      <c r="CQ545" s="73"/>
      <c r="CR545" s="73"/>
      <c r="CS545" s="73"/>
      <c r="CT545" s="73"/>
      <c r="CU545" s="73"/>
      <c r="CV545" s="73"/>
      <c r="CW545" s="73"/>
      <c r="CX545" s="73"/>
      <c r="CY545" s="73"/>
      <c r="CZ545" s="73"/>
      <c r="DA545" s="73"/>
      <c r="DB545" s="73"/>
      <c r="DC545" s="73"/>
      <c r="DD545" s="73"/>
      <c r="DE545" s="73"/>
      <c r="DF545" s="73"/>
      <c r="DG545" s="73"/>
      <c r="DH545" s="73"/>
      <c r="DI545" s="73"/>
      <c r="DJ545" s="73"/>
      <c r="DK545" s="73"/>
      <c r="DL545" s="73"/>
      <c r="DM545" s="73"/>
      <c r="DN545" s="73"/>
      <c r="DO545" s="73"/>
      <c r="DP545" s="73"/>
      <c r="DQ545" s="73"/>
      <c r="DR545" s="73"/>
      <c r="DS545" s="73"/>
      <c r="DT545" s="73"/>
      <c r="DU545" s="73"/>
      <c r="DV545" s="73"/>
      <c r="DW545" s="73"/>
      <c r="DX545" s="73"/>
      <c r="DY545" s="73"/>
      <c r="DZ545" s="73"/>
      <c r="EA545" s="73"/>
      <c r="EB545" s="73"/>
      <c r="EC545" s="73"/>
      <c r="ED545" s="73"/>
      <c r="EE545" s="73"/>
      <c r="EF545" s="73"/>
      <c r="EG545" s="73"/>
      <c r="EH545" s="73"/>
      <c r="EI545" s="73"/>
      <c r="EJ545" s="73"/>
      <c r="EK545" s="73"/>
      <c r="EL545" s="73"/>
      <c r="EM545" s="73"/>
      <c r="EN545" s="73"/>
      <c r="EO545" s="73"/>
      <c r="EP545" s="73"/>
      <c r="EQ545" s="73"/>
      <c r="ER545" s="73"/>
      <c r="ES545" s="73"/>
      <c r="ET545" s="73"/>
      <c r="EU545" s="73"/>
      <c r="EV545" s="73"/>
      <c r="EW545" s="73"/>
      <c r="EX545" s="73"/>
      <c r="EY545" s="73"/>
      <c r="EZ545" s="73"/>
      <c r="FA545" s="73"/>
      <c r="FB545" s="73"/>
      <c r="FC545" s="73"/>
      <c r="FD545" s="73"/>
      <c r="FE545" s="73"/>
      <c r="FF545" s="73"/>
      <c r="FG545" s="73"/>
      <c r="FH545" s="73"/>
      <c r="FI545" s="73"/>
      <c r="FJ545" s="73"/>
      <c r="FK545" s="73"/>
      <c r="FL545" s="73"/>
      <c r="FM545" s="73"/>
      <c r="FN545" s="73"/>
      <c r="FO545" s="73"/>
      <c r="FP545" s="73"/>
      <c r="FQ545" s="73"/>
      <c r="FR545" s="73"/>
      <c r="FS545" s="73"/>
      <c r="FT545" s="73"/>
      <c r="FU545" s="73"/>
      <c r="FV545" s="73"/>
      <c r="FW545" s="73"/>
      <c r="FX545" s="73"/>
      <c r="FY545" s="73"/>
      <c r="FZ545" s="73"/>
      <c r="GA545" s="73"/>
      <c r="GB545" s="73"/>
      <c r="GC545" s="73"/>
      <c r="GD545" s="73"/>
      <c r="GE545" s="73"/>
      <c r="GF545" s="73"/>
      <c r="GG545" s="73"/>
      <c r="GH545" s="73"/>
      <c r="GI545" s="73"/>
      <c r="GJ545" s="73"/>
      <c r="GK545" s="73"/>
      <c r="GL545" s="73"/>
      <c r="GM545" s="73"/>
      <c r="GN545" s="73"/>
      <c r="GO545" s="73"/>
      <c r="GP545" s="73"/>
      <c r="GQ545" s="73"/>
      <c r="GR545" s="73"/>
      <c r="GS545" s="73"/>
      <c r="GT545" s="73"/>
      <c r="GU545" s="73"/>
      <c r="GV545" s="73"/>
      <c r="GW545" s="73"/>
      <c r="GX545" s="73"/>
      <c r="GY545" s="73"/>
    </row>
    <row r="546" spans="1:207" s="116" customFormat="1" ht="27" customHeight="1" x14ac:dyDescent="0.25">
      <c r="A546" s="69" t="s">
        <v>1159</v>
      </c>
      <c r="B546" s="101" t="s">
        <v>1873</v>
      </c>
      <c r="C546" s="182" t="s">
        <v>1874</v>
      </c>
      <c r="D546" s="72" t="s">
        <v>224</v>
      </c>
      <c r="E546" s="182" t="s">
        <v>20</v>
      </c>
      <c r="F546" s="51">
        <v>4</v>
      </c>
      <c r="G546" s="51">
        <v>4</v>
      </c>
      <c r="H546" s="47">
        <v>2694.1</v>
      </c>
      <c r="I546" s="47">
        <v>1661.5</v>
      </c>
      <c r="J546" s="48">
        <v>1559.5</v>
      </c>
      <c r="K546" s="37">
        <f t="shared" si="115"/>
        <v>6869955</v>
      </c>
      <c r="L546" s="47">
        <v>0</v>
      </c>
      <c r="M546" s="47">
        <v>0</v>
      </c>
      <c r="N546" s="47">
        <v>0</v>
      </c>
      <c r="O546" s="48">
        <f>'[1]Прод. прилож'!$C$215</f>
        <v>6869955</v>
      </c>
      <c r="P546" s="50">
        <f t="shared" si="116"/>
        <v>2550</v>
      </c>
      <c r="Q546" s="37">
        <v>9673</v>
      </c>
      <c r="R546" s="69" t="s">
        <v>94</v>
      </c>
      <c r="S546" s="115"/>
      <c r="T546" s="115"/>
      <c r="U546" s="115"/>
    </row>
    <row r="547" spans="1:207" ht="27" customHeight="1" x14ac:dyDescent="0.25">
      <c r="A547" s="69" t="s">
        <v>1160</v>
      </c>
      <c r="B547" s="45" t="s">
        <v>356</v>
      </c>
      <c r="C547" s="182">
        <v>1964</v>
      </c>
      <c r="D547" s="72" t="s">
        <v>224</v>
      </c>
      <c r="E547" s="72" t="s">
        <v>20</v>
      </c>
      <c r="F547" s="71">
        <v>3</v>
      </c>
      <c r="G547" s="71">
        <v>2</v>
      </c>
      <c r="H547" s="47">
        <v>1488.4</v>
      </c>
      <c r="I547" s="55">
        <v>0</v>
      </c>
      <c r="J547" s="47">
        <v>970.6</v>
      </c>
      <c r="K547" s="37">
        <f t="shared" si="115"/>
        <v>20313078.600000001</v>
      </c>
      <c r="L547" s="44">
        <v>0</v>
      </c>
      <c r="M547" s="44">
        <v>0</v>
      </c>
      <c r="N547" s="44">
        <v>0</v>
      </c>
      <c r="O547" s="44">
        <f>'[1]Прод. прилож'!$C$1183</f>
        <v>20313078.600000001</v>
      </c>
      <c r="P547" s="44">
        <f t="shared" si="116"/>
        <v>13647.593791991399</v>
      </c>
      <c r="Q547" s="50">
        <v>9673</v>
      </c>
      <c r="R547" s="69" t="s">
        <v>96</v>
      </c>
      <c r="S547" s="18"/>
    </row>
    <row r="548" spans="1:207" s="116" customFormat="1" ht="27" customHeight="1" x14ac:dyDescent="0.25">
      <c r="A548" s="69" t="s">
        <v>1161</v>
      </c>
      <c r="B548" s="54" t="s">
        <v>1869</v>
      </c>
      <c r="C548" s="182">
        <v>1958</v>
      </c>
      <c r="D548" s="72" t="s">
        <v>224</v>
      </c>
      <c r="E548" s="182" t="s">
        <v>20</v>
      </c>
      <c r="F548" s="51">
        <v>2</v>
      </c>
      <c r="G548" s="51">
        <v>1</v>
      </c>
      <c r="H548" s="48">
        <v>694.7</v>
      </c>
      <c r="I548" s="48">
        <v>380.7</v>
      </c>
      <c r="J548" s="48">
        <v>325.8</v>
      </c>
      <c r="K548" s="37">
        <f>SUM(L548:O548)</f>
        <v>1771485</v>
      </c>
      <c r="L548" s="47">
        <v>0</v>
      </c>
      <c r="M548" s="47">
        <v>0</v>
      </c>
      <c r="N548" s="47">
        <v>0</v>
      </c>
      <c r="O548" s="48">
        <f>'[1]Прод. прилож'!$C$741</f>
        <v>1771485</v>
      </c>
      <c r="P548" s="50">
        <f>K548/H548</f>
        <v>2550</v>
      </c>
      <c r="Q548" s="37">
        <v>9673</v>
      </c>
      <c r="R548" s="69" t="s">
        <v>95</v>
      </c>
      <c r="S548" s="115"/>
      <c r="T548" s="115"/>
      <c r="U548" s="115"/>
    </row>
    <row r="549" spans="1:207" s="15" customFormat="1" ht="27" customHeight="1" x14ac:dyDescent="0.25">
      <c r="A549" s="69" t="s">
        <v>1162</v>
      </c>
      <c r="B549" s="45" t="s">
        <v>357</v>
      </c>
      <c r="C549" s="182">
        <v>1962</v>
      </c>
      <c r="D549" s="72" t="s">
        <v>224</v>
      </c>
      <c r="E549" s="72" t="s">
        <v>20</v>
      </c>
      <c r="F549" s="71">
        <v>2</v>
      </c>
      <c r="G549" s="71">
        <v>2</v>
      </c>
      <c r="H549" s="47">
        <v>1098.8</v>
      </c>
      <c r="I549" s="55">
        <v>0</v>
      </c>
      <c r="J549" s="47">
        <v>490.6</v>
      </c>
      <c r="K549" s="37">
        <f t="shared" si="115"/>
        <v>11060991.700000001</v>
      </c>
      <c r="L549" s="44">
        <v>0</v>
      </c>
      <c r="M549" s="44">
        <v>0</v>
      </c>
      <c r="N549" s="44">
        <v>0</v>
      </c>
      <c r="O549" s="44">
        <f>'[1]Прод. прилож'!$C$1184</f>
        <v>11060991.700000001</v>
      </c>
      <c r="P549" s="44">
        <f t="shared" si="116"/>
        <v>10066.428558427377</v>
      </c>
      <c r="Q549" s="50">
        <v>9673</v>
      </c>
      <c r="R549" s="69" t="s">
        <v>96</v>
      </c>
      <c r="S549" s="57"/>
      <c r="T549" s="16"/>
      <c r="U549" s="16"/>
    </row>
    <row r="550" spans="1:207" s="116" customFormat="1" ht="27" customHeight="1" x14ac:dyDescent="0.25">
      <c r="A550" s="69" t="s">
        <v>1163</v>
      </c>
      <c r="B550" s="54" t="s">
        <v>1774</v>
      </c>
      <c r="C550" s="182">
        <v>1958</v>
      </c>
      <c r="D550" s="72" t="s">
        <v>224</v>
      </c>
      <c r="E550" s="182" t="s">
        <v>20</v>
      </c>
      <c r="F550" s="51">
        <v>2</v>
      </c>
      <c r="G550" s="51">
        <v>1</v>
      </c>
      <c r="H550" s="48">
        <v>701.5</v>
      </c>
      <c r="I550" s="48">
        <v>388</v>
      </c>
      <c r="J550" s="48">
        <v>374.5</v>
      </c>
      <c r="K550" s="37">
        <f>SUM(L550:O550)</f>
        <v>2352831</v>
      </c>
      <c r="L550" s="47">
        <v>0</v>
      </c>
      <c r="M550" s="47">
        <v>0</v>
      </c>
      <c r="N550" s="47">
        <v>0</v>
      </c>
      <c r="O550" s="48">
        <f>'[1]Прод. прилож'!$C$216</f>
        <v>2352831</v>
      </c>
      <c r="P550" s="50">
        <f t="shared" si="116"/>
        <v>3354</v>
      </c>
      <c r="Q550" s="37">
        <v>9673</v>
      </c>
      <c r="R550" s="69" t="s">
        <v>94</v>
      </c>
      <c r="S550" s="115"/>
      <c r="T550" s="115"/>
      <c r="U550" s="115"/>
    </row>
    <row r="551" spans="1:207" s="116" customFormat="1" ht="27" customHeight="1" x14ac:dyDescent="0.25">
      <c r="A551" s="69" t="s">
        <v>1164</v>
      </c>
      <c r="B551" s="54" t="s">
        <v>1775</v>
      </c>
      <c r="C551" s="182">
        <v>1959</v>
      </c>
      <c r="D551" s="72" t="s">
        <v>224</v>
      </c>
      <c r="E551" s="182" t="s">
        <v>20</v>
      </c>
      <c r="F551" s="51">
        <v>2</v>
      </c>
      <c r="G551" s="51">
        <v>1</v>
      </c>
      <c r="H551" s="48">
        <v>713.8</v>
      </c>
      <c r="I551" s="48">
        <v>398.6</v>
      </c>
      <c r="J551" s="48">
        <v>398.6</v>
      </c>
      <c r="K551" s="37">
        <f>SUM(L551:O551)</f>
        <v>2394085.1999999997</v>
      </c>
      <c r="L551" s="50">
        <v>0</v>
      </c>
      <c r="M551" s="50">
        <v>0</v>
      </c>
      <c r="N551" s="50">
        <v>0</v>
      </c>
      <c r="O551" s="48">
        <f>'[1]Прод. прилож'!$C$217</f>
        <v>2394085.1999999997</v>
      </c>
      <c r="P551" s="50">
        <f t="shared" si="116"/>
        <v>3354</v>
      </c>
      <c r="Q551" s="37">
        <v>9673</v>
      </c>
      <c r="R551" s="69" t="s">
        <v>94</v>
      </c>
      <c r="S551" s="115"/>
      <c r="T551" s="115"/>
      <c r="U551" s="115"/>
    </row>
    <row r="552" spans="1:207" s="15" customFormat="1" ht="27" customHeight="1" x14ac:dyDescent="0.25">
      <c r="A552" s="69" t="s">
        <v>1165</v>
      </c>
      <c r="B552" s="101" t="s">
        <v>358</v>
      </c>
      <c r="C552" s="72">
        <v>1957</v>
      </c>
      <c r="D552" s="72" t="s">
        <v>224</v>
      </c>
      <c r="E552" s="72" t="s">
        <v>20</v>
      </c>
      <c r="F552" s="71">
        <v>2</v>
      </c>
      <c r="G552" s="71">
        <v>1</v>
      </c>
      <c r="H552" s="47">
        <v>804.4</v>
      </c>
      <c r="I552" s="55">
        <v>0</v>
      </c>
      <c r="J552" s="47">
        <v>451.8</v>
      </c>
      <c r="K552" s="37">
        <f t="shared" si="115"/>
        <v>8342818.4999999991</v>
      </c>
      <c r="L552" s="44">
        <v>0</v>
      </c>
      <c r="M552" s="44">
        <v>0</v>
      </c>
      <c r="N552" s="44">
        <v>0</v>
      </c>
      <c r="O552" s="44">
        <f>'[1]Прод. прилож'!$C$1185</f>
        <v>8342818.4999999991</v>
      </c>
      <c r="P552" s="44">
        <f t="shared" si="116"/>
        <v>10371.479985082047</v>
      </c>
      <c r="Q552" s="50">
        <v>9673</v>
      </c>
      <c r="R552" s="69" t="s">
        <v>96</v>
      </c>
      <c r="S552" s="57"/>
      <c r="T552" s="16"/>
      <c r="U552" s="16"/>
    </row>
    <row r="553" spans="1:207" s="15" customFormat="1" ht="27" customHeight="1" x14ac:dyDescent="0.25">
      <c r="A553" s="69" t="s">
        <v>1166</v>
      </c>
      <c r="B553" s="105" t="s">
        <v>341</v>
      </c>
      <c r="C553" s="182">
        <v>1966</v>
      </c>
      <c r="D553" s="72" t="s">
        <v>224</v>
      </c>
      <c r="E553" s="72" t="s">
        <v>20</v>
      </c>
      <c r="F553" s="71">
        <v>2</v>
      </c>
      <c r="G553" s="71">
        <v>2</v>
      </c>
      <c r="H553" s="47">
        <v>559.5</v>
      </c>
      <c r="I553" s="47">
        <v>71.099999999999994</v>
      </c>
      <c r="J553" s="47">
        <v>235.5</v>
      </c>
      <c r="K553" s="37">
        <f t="shared" si="115"/>
        <v>2797957.5999999996</v>
      </c>
      <c r="L553" s="44">
        <v>0</v>
      </c>
      <c r="M553" s="44">
        <v>0</v>
      </c>
      <c r="N553" s="44">
        <v>0</v>
      </c>
      <c r="O553" s="44">
        <f>'[1]Прод. прилож'!$C$1186</f>
        <v>2797957.5999999996</v>
      </c>
      <c r="P553" s="44">
        <f t="shared" si="116"/>
        <v>5000.8178731009821</v>
      </c>
      <c r="Q553" s="50">
        <v>9673</v>
      </c>
      <c r="R553" s="69" t="s">
        <v>96</v>
      </c>
      <c r="S553" s="57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6"/>
      <c r="AP553" s="16"/>
      <c r="AQ553" s="16"/>
      <c r="AR553" s="16"/>
      <c r="AS553" s="16"/>
      <c r="AT553" s="16"/>
      <c r="AU553" s="16"/>
      <c r="AV553" s="16"/>
      <c r="AW553" s="16"/>
      <c r="AX553" s="16"/>
      <c r="AY553" s="16"/>
      <c r="AZ553" s="16"/>
      <c r="BA553" s="16"/>
      <c r="BB553" s="16"/>
      <c r="BC553" s="16"/>
      <c r="BD553" s="16"/>
      <c r="BE553" s="16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6"/>
      <c r="BR553" s="16"/>
      <c r="BS553" s="16"/>
      <c r="BT553" s="16"/>
      <c r="BU553" s="16"/>
      <c r="BV553" s="16"/>
      <c r="BW553" s="16"/>
      <c r="BX553" s="16"/>
      <c r="BY553" s="16"/>
      <c r="BZ553" s="16"/>
      <c r="CA553" s="16"/>
      <c r="CB553" s="16"/>
      <c r="CC553" s="16"/>
      <c r="CD553" s="16"/>
      <c r="CE553" s="16"/>
      <c r="CF553" s="16"/>
      <c r="CG553" s="16"/>
      <c r="CH553" s="16"/>
      <c r="CI553" s="16"/>
      <c r="CJ553" s="16"/>
      <c r="CK553" s="16"/>
      <c r="CL553" s="16"/>
      <c r="CM553" s="16"/>
      <c r="CN553" s="16"/>
      <c r="CO553" s="16"/>
      <c r="CP553" s="16"/>
      <c r="CQ553" s="16"/>
      <c r="CR553" s="16"/>
      <c r="CS553" s="16"/>
      <c r="CT553" s="16"/>
      <c r="CU553" s="16"/>
      <c r="CV553" s="16"/>
      <c r="CW553" s="16"/>
      <c r="CX553" s="16"/>
      <c r="CY553" s="16"/>
      <c r="CZ553" s="16"/>
      <c r="DA553" s="16"/>
      <c r="DB553" s="16"/>
      <c r="DC553" s="16"/>
      <c r="DD553" s="16"/>
      <c r="DE553" s="16"/>
      <c r="DF553" s="16"/>
      <c r="DG553" s="16"/>
      <c r="DH553" s="16"/>
      <c r="DI553" s="16"/>
      <c r="DJ553" s="16"/>
      <c r="DK553" s="16"/>
      <c r="DL553" s="16"/>
      <c r="DM553" s="16"/>
      <c r="DN553" s="16"/>
      <c r="DO553" s="16"/>
      <c r="DP553" s="16"/>
      <c r="DQ553" s="16"/>
      <c r="DR553" s="16"/>
      <c r="DS553" s="16"/>
      <c r="DT553" s="16"/>
      <c r="DU553" s="16"/>
      <c r="DV553" s="16"/>
      <c r="DW553" s="16"/>
      <c r="DX553" s="16"/>
      <c r="DY553" s="16"/>
      <c r="DZ553" s="16"/>
      <c r="EA553" s="16"/>
      <c r="EB553" s="16"/>
      <c r="EC553" s="16"/>
      <c r="ED553" s="16"/>
      <c r="EE553" s="16"/>
      <c r="EF553" s="16"/>
      <c r="EG553" s="16"/>
      <c r="EH553" s="16"/>
      <c r="EI553" s="16"/>
      <c r="EJ553" s="16"/>
      <c r="EK553" s="16"/>
      <c r="EL553" s="16"/>
      <c r="EM553" s="16"/>
      <c r="EN553" s="16"/>
      <c r="EO553" s="16"/>
      <c r="EP553" s="16"/>
      <c r="EQ553" s="16"/>
      <c r="ER553" s="16"/>
      <c r="ES553" s="16"/>
      <c r="ET553" s="16"/>
      <c r="EU553" s="16"/>
      <c r="EV553" s="16"/>
      <c r="EW553" s="16"/>
      <c r="EX553" s="16"/>
      <c r="EY553" s="16"/>
      <c r="EZ553" s="16"/>
      <c r="FA553" s="16"/>
      <c r="FB553" s="16"/>
      <c r="FC553" s="16"/>
      <c r="FD553" s="16"/>
      <c r="FE553" s="16"/>
      <c r="FF553" s="16"/>
      <c r="FG553" s="16"/>
      <c r="FH553" s="16"/>
      <c r="FI553" s="16"/>
      <c r="FJ553" s="16"/>
      <c r="FK553" s="16"/>
      <c r="FL553" s="16"/>
      <c r="FM553" s="16"/>
      <c r="FN553" s="16"/>
      <c r="FO553" s="16"/>
      <c r="FP553" s="16"/>
      <c r="FQ553" s="16"/>
      <c r="FR553" s="16"/>
      <c r="FS553" s="16"/>
      <c r="FT553" s="16"/>
      <c r="FU553" s="16"/>
      <c r="FV553" s="16"/>
      <c r="FW553" s="16"/>
      <c r="FX553" s="16"/>
      <c r="FY553" s="16"/>
      <c r="FZ553" s="16"/>
      <c r="GA553" s="16"/>
      <c r="GB553" s="16"/>
      <c r="GC553" s="16"/>
      <c r="GD553" s="16"/>
      <c r="GE553" s="16"/>
      <c r="GF553" s="16"/>
      <c r="GG553" s="16"/>
      <c r="GH553" s="16"/>
      <c r="GI553" s="16"/>
      <c r="GJ553" s="16"/>
      <c r="GK553" s="16"/>
      <c r="GL553" s="16"/>
      <c r="GM553" s="16"/>
      <c r="GN553" s="16"/>
      <c r="GO553" s="16"/>
      <c r="GP553" s="16"/>
      <c r="GQ553" s="16"/>
      <c r="GR553" s="16"/>
      <c r="GS553" s="16"/>
      <c r="GT553" s="16"/>
      <c r="GU553" s="16"/>
      <c r="GV553" s="16"/>
      <c r="GW553" s="16"/>
      <c r="GX553" s="16"/>
      <c r="GY553" s="16"/>
    </row>
    <row r="554" spans="1:207" s="15" customFormat="1" ht="27" customHeight="1" x14ac:dyDescent="0.25">
      <c r="A554" s="69" t="s">
        <v>1167</v>
      </c>
      <c r="B554" s="45" t="s">
        <v>359</v>
      </c>
      <c r="C554" s="182">
        <v>1961</v>
      </c>
      <c r="D554" s="72" t="s">
        <v>224</v>
      </c>
      <c r="E554" s="72" t="s">
        <v>20</v>
      </c>
      <c r="F554" s="71">
        <v>3</v>
      </c>
      <c r="G554" s="71">
        <v>1</v>
      </c>
      <c r="H554" s="47">
        <v>1038.9000000000001</v>
      </c>
      <c r="I554" s="55">
        <v>0</v>
      </c>
      <c r="J554" s="47">
        <v>602.6</v>
      </c>
      <c r="K554" s="37">
        <f t="shared" si="115"/>
        <v>3613571.1</v>
      </c>
      <c r="L554" s="44">
        <v>0</v>
      </c>
      <c r="M554" s="44">
        <v>0</v>
      </c>
      <c r="N554" s="44">
        <v>0</v>
      </c>
      <c r="O554" s="44">
        <f>'[1]Прод. прилож'!$C$1187</f>
        <v>3613571.1</v>
      </c>
      <c r="P554" s="44">
        <f t="shared" si="116"/>
        <v>3478.2665319087496</v>
      </c>
      <c r="Q554" s="50">
        <v>9673</v>
      </c>
      <c r="R554" s="69" t="s">
        <v>96</v>
      </c>
      <c r="S554" s="57"/>
      <c r="T554" s="16"/>
      <c r="U554" s="16"/>
    </row>
    <row r="555" spans="1:207" ht="34.9" customHeight="1" x14ac:dyDescent="0.25">
      <c r="A555" s="214" t="s">
        <v>2271</v>
      </c>
      <c r="B555" s="214"/>
      <c r="C555" s="214"/>
      <c r="D555" s="214"/>
      <c r="E555" s="214"/>
      <c r="F555" s="214"/>
      <c r="G555" s="214"/>
      <c r="H555" s="214"/>
      <c r="I555" s="214"/>
      <c r="J555" s="214"/>
      <c r="K555" s="214"/>
      <c r="L555" s="214"/>
      <c r="M555" s="214"/>
      <c r="N555" s="214"/>
      <c r="O555" s="214"/>
      <c r="P555" s="214"/>
      <c r="Q555" s="214"/>
      <c r="R555" s="214"/>
    </row>
    <row r="556" spans="1:207" s="14" customFormat="1" ht="34.9" customHeight="1" x14ac:dyDescent="0.25">
      <c r="A556" s="215" t="s">
        <v>300</v>
      </c>
      <c r="B556" s="215"/>
      <c r="C556" s="159" t="s">
        <v>21</v>
      </c>
      <c r="D556" s="159" t="s">
        <v>21</v>
      </c>
      <c r="E556" s="159" t="s">
        <v>21</v>
      </c>
      <c r="F556" s="96" t="s">
        <v>21</v>
      </c>
      <c r="G556" s="96" t="s">
        <v>21</v>
      </c>
      <c r="H556" s="97">
        <f>SUM(H557:H559)</f>
        <v>1952</v>
      </c>
      <c r="I556" s="97">
        <f t="shared" ref="I556:O556" si="119">SUM(I557:I559)</f>
        <v>0</v>
      </c>
      <c r="J556" s="97">
        <f t="shared" si="119"/>
        <v>1190.4000000000001</v>
      </c>
      <c r="K556" s="97">
        <f t="shared" si="119"/>
        <v>8021329.9199999999</v>
      </c>
      <c r="L556" s="97">
        <f t="shared" si="119"/>
        <v>0</v>
      </c>
      <c r="M556" s="97">
        <f t="shared" si="119"/>
        <v>0</v>
      </c>
      <c r="N556" s="97">
        <f t="shared" si="119"/>
        <v>0</v>
      </c>
      <c r="O556" s="97">
        <f t="shared" si="119"/>
        <v>8021329.9199999999</v>
      </c>
      <c r="P556" s="34">
        <f>K556/H556</f>
        <v>4109.2878688524588</v>
      </c>
      <c r="Q556" s="98" t="s">
        <v>21</v>
      </c>
      <c r="R556" s="99" t="s">
        <v>21</v>
      </c>
      <c r="S556" s="18"/>
      <c r="T556" s="18"/>
    </row>
    <row r="557" spans="1:207" s="15" customFormat="1" ht="22.9" customHeight="1" x14ac:dyDescent="0.25">
      <c r="A557" s="69" t="s">
        <v>1168</v>
      </c>
      <c r="B557" s="15" t="s">
        <v>805</v>
      </c>
      <c r="C557" s="182">
        <v>1980</v>
      </c>
      <c r="D557" s="182" t="s">
        <v>224</v>
      </c>
      <c r="E557" s="72" t="s">
        <v>22</v>
      </c>
      <c r="F557" s="71">
        <v>2</v>
      </c>
      <c r="G557" s="71">
        <v>1</v>
      </c>
      <c r="H557" s="47">
        <v>844.1</v>
      </c>
      <c r="I557" s="48">
        <v>0</v>
      </c>
      <c r="J557" s="47">
        <v>501.8</v>
      </c>
      <c r="K557" s="37">
        <f>SUM(L557:O557)</f>
        <v>2235500</v>
      </c>
      <c r="L557" s="44">
        <v>0</v>
      </c>
      <c r="M557" s="44">
        <v>0</v>
      </c>
      <c r="N557" s="44">
        <v>0</v>
      </c>
      <c r="O557" s="44">
        <f>'[1]Прод. прилож'!$C$219</f>
        <v>2235500</v>
      </c>
      <c r="P557" s="44">
        <f>K557/H557</f>
        <v>2648.3828930221539</v>
      </c>
      <c r="Q557" s="50">
        <v>9673</v>
      </c>
      <c r="R557" s="69" t="s">
        <v>94</v>
      </c>
      <c r="S557" s="57"/>
      <c r="T557" s="16"/>
      <c r="U557" s="16"/>
    </row>
    <row r="558" spans="1:207" s="15" customFormat="1" ht="22.9" customHeight="1" x14ac:dyDescent="0.25">
      <c r="A558" s="69" t="s">
        <v>1169</v>
      </c>
      <c r="B558" s="15" t="s">
        <v>806</v>
      </c>
      <c r="C558" s="182">
        <v>1980</v>
      </c>
      <c r="D558" s="182" t="s">
        <v>224</v>
      </c>
      <c r="E558" s="72" t="s">
        <v>22</v>
      </c>
      <c r="F558" s="71">
        <v>2</v>
      </c>
      <c r="G558" s="71">
        <v>1</v>
      </c>
      <c r="H558" s="47">
        <v>835.5</v>
      </c>
      <c r="I558" s="48">
        <v>0</v>
      </c>
      <c r="J558" s="47">
        <v>500.3</v>
      </c>
      <c r="K558" s="37">
        <f>SUM(L558:O558)</f>
        <v>2235500</v>
      </c>
      <c r="L558" s="44">
        <v>0</v>
      </c>
      <c r="M558" s="44">
        <v>0</v>
      </c>
      <c r="N558" s="44">
        <v>0</v>
      </c>
      <c r="O558" s="44">
        <f>'[1]Прод. прилож'!$C$220</f>
        <v>2235500</v>
      </c>
      <c r="P558" s="44">
        <f>K558/H558</f>
        <v>2675.6433273488929</v>
      </c>
      <c r="Q558" s="50">
        <v>9673</v>
      </c>
      <c r="R558" s="69" t="s">
        <v>94</v>
      </c>
      <c r="S558" s="57"/>
      <c r="T558" s="16"/>
      <c r="U558" s="16"/>
    </row>
    <row r="559" spans="1:207" s="15" customFormat="1" ht="22.9" customHeight="1" x14ac:dyDescent="0.25">
      <c r="A559" s="69" t="s">
        <v>1170</v>
      </c>
      <c r="B559" s="15" t="s">
        <v>807</v>
      </c>
      <c r="C559" s="182">
        <v>1964</v>
      </c>
      <c r="D559" s="182" t="s">
        <v>224</v>
      </c>
      <c r="E559" s="72" t="s">
        <v>20</v>
      </c>
      <c r="F559" s="71">
        <v>2</v>
      </c>
      <c r="G559" s="71">
        <v>1</v>
      </c>
      <c r="H559" s="47">
        <v>272.39999999999998</v>
      </c>
      <c r="I559" s="48">
        <v>0</v>
      </c>
      <c r="J559" s="47">
        <v>188.3</v>
      </c>
      <c r="K559" s="37">
        <f>SUM(L559:O559)</f>
        <v>3550329.92</v>
      </c>
      <c r="L559" s="44">
        <v>0</v>
      </c>
      <c r="M559" s="44">
        <v>0</v>
      </c>
      <c r="N559" s="44">
        <v>0</v>
      </c>
      <c r="O559" s="44">
        <f>'[1]Прод. прилож'!$C$743</f>
        <v>3550329.92</v>
      </c>
      <c r="P559" s="44">
        <f>K559/H559</f>
        <v>13033.516593245229</v>
      </c>
      <c r="Q559" s="50">
        <v>9673</v>
      </c>
      <c r="R559" s="69" t="s">
        <v>95</v>
      </c>
      <c r="S559" s="57"/>
      <c r="T559" s="16"/>
      <c r="U559" s="16"/>
    </row>
    <row r="560" spans="1:207" ht="34.9" customHeight="1" x14ac:dyDescent="0.25">
      <c r="A560" s="214" t="s">
        <v>2272</v>
      </c>
      <c r="B560" s="214"/>
      <c r="C560" s="214"/>
      <c r="D560" s="214"/>
      <c r="E560" s="214"/>
      <c r="F560" s="214"/>
      <c r="G560" s="214"/>
      <c r="H560" s="214"/>
      <c r="I560" s="214"/>
      <c r="J560" s="214"/>
      <c r="K560" s="214"/>
      <c r="L560" s="214"/>
      <c r="M560" s="214"/>
      <c r="N560" s="214"/>
      <c r="O560" s="214"/>
      <c r="P560" s="214"/>
      <c r="Q560" s="214"/>
      <c r="R560" s="214"/>
    </row>
    <row r="561" spans="1:207" s="14" customFormat="1" ht="34.9" customHeight="1" x14ac:dyDescent="0.25">
      <c r="A561" s="215" t="s">
        <v>48</v>
      </c>
      <c r="B561" s="215"/>
      <c r="C561" s="159" t="s">
        <v>21</v>
      </c>
      <c r="D561" s="159" t="s">
        <v>21</v>
      </c>
      <c r="E561" s="159" t="s">
        <v>21</v>
      </c>
      <c r="F561" s="96" t="s">
        <v>21</v>
      </c>
      <c r="G561" s="96" t="s">
        <v>21</v>
      </c>
      <c r="H561" s="97">
        <f t="shared" ref="H561:O561" si="120">SUM(H562:H569)</f>
        <v>3932.0199999999995</v>
      </c>
      <c r="I561" s="97">
        <f t="shared" si="120"/>
        <v>0</v>
      </c>
      <c r="J561" s="97">
        <f t="shared" si="120"/>
        <v>3242.9</v>
      </c>
      <c r="K561" s="97">
        <f t="shared" si="120"/>
        <v>77237247.400000006</v>
      </c>
      <c r="L561" s="97">
        <f t="shared" si="120"/>
        <v>0</v>
      </c>
      <c r="M561" s="97">
        <f t="shared" si="120"/>
        <v>0</v>
      </c>
      <c r="N561" s="97">
        <f t="shared" si="120"/>
        <v>0</v>
      </c>
      <c r="O561" s="97">
        <f t="shared" si="120"/>
        <v>77237247.400000006</v>
      </c>
      <c r="P561" s="34">
        <f t="shared" ref="P561:P569" si="121">K561/H561</f>
        <v>19643.147135568997</v>
      </c>
      <c r="Q561" s="98" t="s">
        <v>21</v>
      </c>
      <c r="R561" s="99" t="s">
        <v>21</v>
      </c>
      <c r="S561" s="18"/>
      <c r="T561" s="18"/>
    </row>
    <row r="562" spans="1:207" s="15" customFormat="1" ht="22.9" customHeight="1" x14ac:dyDescent="0.25">
      <c r="A562" s="69" t="s">
        <v>1171</v>
      </c>
      <c r="B562" s="45" t="s">
        <v>812</v>
      </c>
      <c r="C562" s="182">
        <v>1965</v>
      </c>
      <c r="D562" s="182" t="s">
        <v>224</v>
      </c>
      <c r="E562" s="72" t="s">
        <v>20</v>
      </c>
      <c r="F562" s="71">
        <v>2</v>
      </c>
      <c r="G562" s="71">
        <v>2</v>
      </c>
      <c r="H562" s="47">
        <v>596.9</v>
      </c>
      <c r="I562" s="48">
        <v>0</v>
      </c>
      <c r="J562" s="47">
        <v>560</v>
      </c>
      <c r="K562" s="37">
        <f t="shared" ref="K562:K569" si="122">SUM(L562:O562)</f>
        <v>10542970</v>
      </c>
      <c r="L562" s="44">
        <v>0</v>
      </c>
      <c r="M562" s="44">
        <v>0</v>
      </c>
      <c r="N562" s="44">
        <v>0</v>
      </c>
      <c r="O562" s="44">
        <f>'[1]Прод. прилож'!$C$1191</f>
        <v>10542970</v>
      </c>
      <c r="P562" s="44">
        <f t="shared" si="121"/>
        <v>17662.874853409281</v>
      </c>
      <c r="Q562" s="50">
        <v>9673</v>
      </c>
      <c r="R562" s="69" t="s">
        <v>96</v>
      </c>
      <c r="S562" s="65"/>
      <c r="T562" s="17"/>
      <c r="U562" s="16"/>
    </row>
    <row r="563" spans="1:207" s="15" customFormat="1" ht="22.9" customHeight="1" x14ac:dyDescent="0.25">
      <c r="A563" s="69" t="s">
        <v>1172</v>
      </c>
      <c r="B563" s="45" t="s">
        <v>2256</v>
      </c>
      <c r="C563" s="182">
        <v>1965</v>
      </c>
      <c r="D563" s="182" t="s">
        <v>224</v>
      </c>
      <c r="E563" s="72" t="s">
        <v>20</v>
      </c>
      <c r="F563" s="71">
        <v>2</v>
      </c>
      <c r="G563" s="71">
        <v>2</v>
      </c>
      <c r="H563" s="47">
        <v>624</v>
      </c>
      <c r="I563" s="48">
        <v>0</v>
      </c>
      <c r="J563" s="47">
        <v>487.9</v>
      </c>
      <c r="K563" s="37">
        <f t="shared" si="122"/>
        <v>6218409.2999999998</v>
      </c>
      <c r="L563" s="44">
        <v>0</v>
      </c>
      <c r="M563" s="44">
        <v>0</v>
      </c>
      <c r="N563" s="44">
        <v>0</v>
      </c>
      <c r="O563" s="44">
        <f>'[1]Прод. прилож'!$C$222</f>
        <v>6218409.2999999998</v>
      </c>
      <c r="P563" s="44">
        <f t="shared" si="121"/>
        <v>9965.3995192307684</v>
      </c>
      <c r="Q563" s="50">
        <v>9673</v>
      </c>
      <c r="R563" s="69" t="s">
        <v>94</v>
      </c>
      <c r="S563" s="65"/>
      <c r="T563" s="17"/>
      <c r="U563" s="16"/>
    </row>
    <row r="564" spans="1:207" s="15" customFormat="1" ht="22.9" customHeight="1" x14ac:dyDescent="0.25">
      <c r="A564" s="69" t="s">
        <v>1173</v>
      </c>
      <c r="B564" s="45" t="s">
        <v>813</v>
      </c>
      <c r="C564" s="182">
        <v>1962</v>
      </c>
      <c r="D564" s="182" t="s">
        <v>224</v>
      </c>
      <c r="E564" s="72" t="s">
        <v>20</v>
      </c>
      <c r="F564" s="71">
        <v>2</v>
      </c>
      <c r="G564" s="71">
        <v>2</v>
      </c>
      <c r="H564" s="47">
        <v>375.6</v>
      </c>
      <c r="I564" s="48">
        <v>0</v>
      </c>
      <c r="J564" s="47">
        <v>258</v>
      </c>
      <c r="K564" s="37">
        <f t="shared" si="122"/>
        <v>9168351.4000000004</v>
      </c>
      <c r="L564" s="44">
        <v>0</v>
      </c>
      <c r="M564" s="44">
        <v>0</v>
      </c>
      <c r="N564" s="44">
        <v>0</v>
      </c>
      <c r="O564" s="44">
        <f>'[1]Прод. прилож'!$C$746</f>
        <v>9168351.4000000004</v>
      </c>
      <c r="P564" s="44">
        <f t="shared" si="121"/>
        <v>24409.881256656015</v>
      </c>
      <c r="Q564" s="50">
        <v>9673</v>
      </c>
      <c r="R564" s="69" t="s">
        <v>95</v>
      </c>
      <c r="S564" s="65"/>
      <c r="T564" s="17"/>
      <c r="U564" s="16"/>
    </row>
    <row r="565" spans="1:207" s="15" customFormat="1" ht="22.9" customHeight="1" x14ac:dyDescent="0.25">
      <c r="A565" s="69" t="s">
        <v>1174</v>
      </c>
      <c r="B565" s="45" t="s">
        <v>814</v>
      </c>
      <c r="C565" s="72">
        <v>1962</v>
      </c>
      <c r="D565" s="72" t="s">
        <v>224</v>
      </c>
      <c r="E565" s="72" t="s">
        <v>20</v>
      </c>
      <c r="F565" s="71">
        <v>2</v>
      </c>
      <c r="G565" s="71">
        <v>2</v>
      </c>
      <c r="H565" s="37">
        <v>461.02</v>
      </c>
      <c r="I565" s="37">
        <v>0</v>
      </c>
      <c r="J565" s="37">
        <v>258.5</v>
      </c>
      <c r="K565" s="37">
        <f t="shared" si="122"/>
        <v>4981510.9000000004</v>
      </c>
      <c r="L565" s="44">
        <v>0</v>
      </c>
      <c r="M565" s="44">
        <v>0</v>
      </c>
      <c r="N565" s="44">
        <v>0</v>
      </c>
      <c r="O565" s="37">
        <f>'[1]Прод. прилож'!$C$223</f>
        <v>4981510.9000000004</v>
      </c>
      <c r="P565" s="44">
        <f t="shared" si="121"/>
        <v>10805.411695804956</v>
      </c>
      <c r="Q565" s="50">
        <v>9673</v>
      </c>
      <c r="R565" s="69" t="s">
        <v>94</v>
      </c>
      <c r="S565" s="65"/>
      <c r="T565" s="17"/>
      <c r="U565" s="16"/>
    </row>
    <row r="566" spans="1:207" s="15" customFormat="1" ht="22.9" customHeight="1" x14ac:dyDescent="0.25">
      <c r="A566" s="69" t="s">
        <v>1175</v>
      </c>
      <c r="B566" s="15" t="s">
        <v>808</v>
      </c>
      <c r="C566" s="182">
        <v>1963</v>
      </c>
      <c r="D566" s="182" t="s">
        <v>224</v>
      </c>
      <c r="E566" s="72" t="s">
        <v>20</v>
      </c>
      <c r="F566" s="71">
        <v>2</v>
      </c>
      <c r="G566" s="71">
        <v>2</v>
      </c>
      <c r="H566" s="47">
        <v>420.2</v>
      </c>
      <c r="I566" s="48">
        <v>0</v>
      </c>
      <c r="J566" s="47">
        <v>379.2</v>
      </c>
      <c r="K566" s="37">
        <f t="shared" si="122"/>
        <v>1983252.8</v>
      </c>
      <c r="L566" s="44">
        <v>0</v>
      </c>
      <c r="M566" s="44">
        <v>0</v>
      </c>
      <c r="N566" s="44">
        <v>0</v>
      </c>
      <c r="O566" s="44">
        <f>'[1]Прод. прилож'!$C$224</f>
        <v>1983252.8</v>
      </c>
      <c r="P566" s="44">
        <f t="shared" si="121"/>
        <v>4719.782960495003</v>
      </c>
      <c r="Q566" s="50">
        <v>9673</v>
      </c>
      <c r="R566" s="69" t="s">
        <v>94</v>
      </c>
      <c r="S566" s="65"/>
      <c r="T566" s="17"/>
      <c r="U566" s="16"/>
    </row>
    <row r="567" spans="1:207" s="15" customFormat="1" ht="22.9" customHeight="1" x14ac:dyDescent="0.25">
      <c r="A567" s="69" t="s">
        <v>1176</v>
      </c>
      <c r="B567" s="45" t="s">
        <v>809</v>
      </c>
      <c r="C567" s="182">
        <v>1966</v>
      </c>
      <c r="D567" s="182" t="s">
        <v>224</v>
      </c>
      <c r="E567" s="72" t="s">
        <v>20</v>
      </c>
      <c r="F567" s="71">
        <v>2</v>
      </c>
      <c r="G567" s="71">
        <v>2</v>
      </c>
      <c r="H567" s="47">
        <v>570.79999999999995</v>
      </c>
      <c r="I567" s="48">
        <v>0</v>
      </c>
      <c r="J567" s="47">
        <v>510.8</v>
      </c>
      <c r="K567" s="37">
        <f t="shared" si="122"/>
        <v>24256925.800000001</v>
      </c>
      <c r="L567" s="44">
        <v>0</v>
      </c>
      <c r="M567" s="44">
        <v>0</v>
      </c>
      <c r="N567" s="44">
        <v>0</v>
      </c>
      <c r="O567" s="44">
        <f>'[1]Прод. прилож'!$C$1189</f>
        <v>24256925.800000001</v>
      </c>
      <c r="P567" s="44">
        <f t="shared" si="121"/>
        <v>42496.366152768052</v>
      </c>
      <c r="Q567" s="50">
        <v>9673</v>
      </c>
      <c r="R567" s="69" t="s">
        <v>96</v>
      </c>
      <c r="S567" s="65"/>
      <c r="T567" s="17"/>
      <c r="U567" s="16"/>
    </row>
    <row r="568" spans="1:207" s="15" customFormat="1" ht="22.9" customHeight="1" x14ac:dyDescent="0.25">
      <c r="A568" s="69" t="s">
        <v>1177</v>
      </c>
      <c r="B568" s="45" t="s">
        <v>810</v>
      </c>
      <c r="C568" s="182">
        <v>1966</v>
      </c>
      <c r="D568" s="182" t="s">
        <v>224</v>
      </c>
      <c r="E568" s="72" t="s">
        <v>22</v>
      </c>
      <c r="F568" s="71">
        <v>2</v>
      </c>
      <c r="G568" s="71">
        <v>2</v>
      </c>
      <c r="H568" s="47">
        <v>575</v>
      </c>
      <c r="I568" s="48">
        <v>0</v>
      </c>
      <c r="J568" s="47">
        <v>515</v>
      </c>
      <c r="K568" s="37">
        <f t="shared" si="122"/>
        <v>10539593.199999999</v>
      </c>
      <c r="L568" s="44">
        <v>0</v>
      </c>
      <c r="M568" s="44">
        <v>0</v>
      </c>
      <c r="N568" s="44">
        <v>0</v>
      </c>
      <c r="O568" s="44">
        <f>'[1]Прод. прилож'!$C$1190</f>
        <v>10539593.199999999</v>
      </c>
      <c r="P568" s="44">
        <f t="shared" si="121"/>
        <v>18329.727304347824</v>
      </c>
      <c r="Q568" s="50">
        <v>9673</v>
      </c>
      <c r="R568" s="69" t="s">
        <v>96</v>
      </c>
      <c r="S568" s="65"/>
      <c r="T568" s="17"/>
      <c r="U568" s="16"/>
    </row>
    <row r="569" spans="1:207" s="14" customFormat="1" ht="22.9" customHeight="1" x14ac:dyDescent="0.25">
      <c r="A569" s="69" t="s">
        <v>1178</v>
      </c>
      <c r="B569" s="45" t="s">
        <v>811</v>
      </c>
      <c r="C569" s="182">
        <v>1966</v>
      </c>
      <c r="D569" s="182" t="s">
        <v>224</v>
      </c>
      <c r="E569" s="72" t="s">
        <v>20</v>
      </c>
      <c r="F569" s="71">
        <v>2</v>
      </c>
      <c r="G569" s="71">
        <v>2</v>
      </c>
      <c r="H569" s="47">
        <v>308.5</v>
      </c>
      <c r="I569" s="48">
        <v>0</v>
      </c>
      <c r="J569" s="47">
        <v>273.5</v>
      </c>
      <c r="K569" s="37">
        <f t="shared" si="122"/>
        <v>9546234</v>
      </c>
      <c r="L569" s="44">
        <v>0</v>
      </c>
      <c r="M569" s="44">
        <v>0</v>
      </c>
      <c r="N569" s="44">
        <v>0</v>
      </c>
      <c r="O569" s="44">
        <f>'[1]Прод. прилож'!$C$745</f>
        <v>9546234</v>
      </c>
      <c r="P569" s="44">
        <f t="shared" si="121"/>
        <v>30944.03241491086</v>
      </c>
      <c r="Q569" s="50">
        <v>9673</v>
      </c>
      <c r="R569" s="69" t="s">
        <v>95</v>
      </c>
      <c r="S569" s="18"/>
      <c r="T569" s="18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  <c r="FE569" s="2"/>
      <c r="FF569" s="2"/>
      <c r="FG569" s="2"/>
      <c r="FH569" s="2"/>
      <c r="FI569" s="2"/>
      <c r="FJ569" s="2"/>
      <c r="FK569" s="2"/>
      <c r="FL569" s="2"/>
      <c r="FM569" s="2"/>
      <c r="FN569" s="2"/>
      <c r="FO569" s="2"/>
      <c r="FP569" s="2"/>
      <c r="FQ569" s="2"/>
      <c r="FR569" s="2"/>
      <c r="FS569" s="2"/>
      <c r="FT569" s="2"/>
      <c r="FU569" s="2"/>
      <c r="FV569" s="2"/>
      <c r="FW569" s="2"/>
      <c r="FX569" s="2"/>
      <c r="FY569" s="2"/>
      <c r="FZ569" s="2"/>
      <c r="GA569" s="2"/>
      <c r="GB569" s="2"/>
      <c r="GC569" s="2"/>
      <c r="GD569" s="2"/>
      <c r="GE569" s="2"/>
      <c r="GF569" s="2"/>
      <c r="GG569" s="2"/>
      <c r="GH569" s="2"/>
      <c r="GI569" s="2"/>
      <c r="GJ569" s="2"/>
      <c r="GK569" s="2"/>
      <c r="GL569" s="2"/>
      <c r="GM569" s="2"/>
      <c r="GN569" s="2"/>
      <c r="GO569" s="2"/>
      <c r="GP569" s="2"/>
      <c r="GQ569" s="2"/>
      <c r="GR569" s="2"/>
      <c r="GS569" s="2"/>
      <c r="GT569" s="2"/>
      <c r="GU569" s="2"/>
      <c r="GV569" s="2"/>
      <c r="GW569" s="2"/>
      <c r="GX569" s="2"/>
      <c r="GY569" s="2"/>
    </row>
    <row r="570" spans="1:207" s="14" customFormat="1" ht="34.9" customHeight="1" x14ac:dyDescent="0.25">
      <c r="A570" s="214" t="s">
        <v>2273</v>
      </c>
      <c r="B570" s="214"/>
      <c r="C570" s="214"/>
      <c r="D570" s="214"/>
      <c r="E570" s="214"/>
      <c r="F570" s="214"/>
      <c r="G570" s="214"/>
      <c r="H570" s="214"/>
      <c r="I570" s="214"/>
      <c r="J570" s="214"/>
      <c r="K570" s="214"/>
      <c r="L570" s="214"/>
      <c r="M570" s="214"/>
      <c r="N570" s="214"/>
      <c r="O570" s="214"/>
      <c r="P570" s="214"/>
      <c r="Q570" s="214"/>
      <c r="R570" s="214"/>
    </row>
    <row r="571" spans="1:207" s="14" customFormat="1" ht="34.9" customHeight="1" x14ac:dyDescent="0.25">
      <c r="A571" s="215" t="s">
        <v>46</v>
      </c>
      <c r="B571" s="215"/>
      <c r="C571" s="159" t="s">
        <v>21</v>
      </c>
      <c r="D571" s="159" t="s">
        <v>21</v>
      </c>
      <c r="E571" s="159" t="s">
        <v>21</v>
      </c>
      <c r="F571" s="96" t="s">
        <v>21</v>
      </c>
      <c r="G571" s="96" t="s">
        <v>21</v>
      </c>
      <c r="H571" s="97">
        <f t="shared" ref="H571:O571" si="123">SUM(H572:H585)</f>
        <v>7632.41</v>
      </c>
      <c r="I571" s="97">
        <f t="shared" si="123"/>
        <v>1227.8</v>
      </c>
      <c r="J571" s="97">
        <f t="shared" si="123"/>
        <v>6583.1999999999989</v>
      </c>
      <c r="K571" s="97">
        <f t="shared" si="123"/>
        <v>83902346.109999999</v>
      </c>
      <c r="L571" s="97">
        <f t="shared" si="123"/>
        <v>0</v>
      </c>
      <c r="M571" s="97">
        <f t="shared" si="123"/>
        <v>0</v>
      </c>
      <c r="N571" s="97">
        <f t="shared" si="123"/>
        <v>0</v>
      </c>
      <c r="O571" s="97">
        <f t="shared" si="123"/>
        <v>83902346.109999999</v>
      </c>
      <c r="P571" s="34">
        <f t="shared" ref="P571:P585" si="124">K571/H571</f>
        <v>10992.903435481061</v>
      </c>
      <c r="Q571" s="98" t="s">
        <v>21</v>
      </c>
      <c r="R571" s="99" t="s">
        <v>21</v>
      </c>
    </row>
    <row r="572" spans="1:207" s="14" customFormat="1" ht="22.9" customHeight="1" x14ac:dyDescent="0.25">
      <c r="A572" s="70" t="s">
        <v>1179</v>
      </c>
      <c r="B572" s="45" t="s">
        <v>815</v>
      </c>
      <c r="C572" s="182">
        <v>1963</v>
      </c>
      <c r="D572" s="182" t="s">
        <v>224</v>
      </c>
      <c r="E572" s="72" t="s">
        <v>20</v>
      </c>
      <c r="F572" s="71">
        <v>2</v>
      </c>
      <c r="G572" s="71">
        <v>1</v>
      </c>
      <c r="H572" s="48">
        <v>423.9</v>
      </c>
      <c r="I572" s="48">
        <v>0</v>
      </c>
      <c r="J572" s="48">
        <v>373.5</v>
      </c>
      <c r="K572" s="37">
        <f t="shared" ref="K572:K585" si="125">SUM(L572:O572)</f>
        <v>21410585.5</v>
      </c>
      <c r="L572" s="44">
        <v>0</v>
      </c>
      <c r="M572" s="44">
        <v>0</v>
      </c>
      <c r="N572" s="44">
        <v>0</v>
      </c>
      <c r="O572" s="44">
        <f>'[1]Прод. прилож'!$C$1193</f>
        <v>21410585.5</v>
      </c>
      <c r="P572" s="44">
        <f t="shared" si="124"/>
        <v>50508.576315168677</v>
      </c>
      <c r="Q572" s="50">
        <v>9673</v>
      </c>
      <c r="R572" s="69" t="s">
        <v>96</v>
      </c>
    </row>
    <row r="573" spans="1:207" s="14" customFormat="1" ht="22.9" customHeight="1" x14ac:dyDescent="0.25">
      <c r="A573" s="70" t="s">
        <v>1180</v>
      </c>
      <c r="B573" s="45" t="s">
        <v>816</v>
      </c>
      <c r="C573" s="93">
        <v>1950</v>
      </c>
      <c r="D573" s="182" t="s">
        <v>224</v>
      </c>
      <c r="E573" s="72" t="s">
        <v>20</v>
      </c>
      <c r="F573" s="71">
        <v>2</v>
      </c>
      <c r="G573" s="71">
        <v>1</v>
      </c>
      <c r="H573" s="48">
        <v>503.8</v>
      </c>
      <c r="I573" s="48">
        <v>0</v>
      </c>
      <c r="J573" s="48">
        <v>488.8</v>
      </c>
      <c r="K573" s="37">
        <f t="shared" si="125"/>
        <v>7978936.0999999996</v>
      </c>
      <c r="L573" s="44">
        <v>0</v>
      </c>
      <c r="M573" s="44">
        <v>0</v>
      </c>
      <c r="N573" s="44">
        <v>0</v>
      </c>
      <c r="O573" s="44">
        <f>'[1]Прод. прилож'!$C$226</f>
        <v>7978936.0999999996</v>
      </c>
      <c r="P573" s="44">
        <f t="shared" si="124"/>
        <v>15837.507145692734</v>
      </c>
      <c r="Q573" s="50">
        <v>9673</v>
      </c>
      <c r="R573" s="69" t="s">
        <v>94</v>
      </c>
    </row>
    <row r="574" spans="1:207" s="14" customFormat="1" ht="22.9" customHeight="1" x14ac:dyDescent="0.25">
      <c r="A574" s="70" t="s">
        <v>1181</v>
      </c>
      <c r="B574" s="45" t="s">
        <v>817</v>
      </c>
      <c r="C574" s="182">
        <v>1961</v>
      </c>
      <c r="D574" s="182" t="s">
        <v>224</v>
      </c>
      <c r="E574" s="72" t="s">
        <v>20</v>
      </c>
      <c r="F574" s="71">
        <v>2</v>
      </c>
      <c r="G574" s="71">
        <v>1</v>
      </c>
      <c r="H574" s="48">
        <v>500.9</v>
      </c>
      <c r="I574" s="48">
        <v>0</v>
      </c>
      <c r="J574" s="48">
        <v>461.9</v>
      </c>
      <c r="K574" s="37">
        <f t="shared" si="125"/>
        <v>5873198.0999999996</v>
      </c>
      <c r="L574" s="44">
        <v>0</v>
      </c>
      <c r="M574" s="44">
        <v>0</v>
      </c>
      <c r="N574" s="44">
        <v>0</v>
      </c>
      <c r="O574" s="44">
        <f>'[1]Прод. прилож'!$C$1194</f>
        <v>5873198.0999999996</v>
      </c>
      <c r="P574" s="44">
        <f t="shared" si="124"/>
        <v>11725.290676781793</v>
      </c>
      <c r="Q574" s="50">
        <v>9673</v>
      </c>
      <c r="R574" s="69" t="s">
        <v>96</v>
      </c>
    </row>
    <row r="575" spans="1:207" s="116" customFormat="1" ht="25.15" customHeight="1" x14ac:dyDescent="0.25">
      <c r="A575" s="70" t="s">
        <v>2596</v>
      </c>
      <c r="B575" s="163" t="s">
        <v>1946</v>
      </c>
      <c r="C575" s="166">
        <v>1950</v>
      </c>
      <c r="D575" s="172" t="s">
        <v>224</v>
      </c>
      <c r="E575" s="166" t="s">
        <v>20</v>
      </c>
      <c r="F575" s="172">
        <v>2</v>
      </c>
      <c r="G575" s="172">
        <v>1</v>
      </c>
      <c r="H575" s="156">
        <v>583.13</v>
      </c>
      <c r="I575" s="156">
        <v>465.3</v>
      </c>
      <c r="J575" s="156">
        <v>465.3</v>
      </c>
      <c r="K575" s="37">
        <f t="shared" si="125"/>
        <v>1888851.9</v>
      </c>
      <c r="L575" s="47">
        <v>0</v>
      </c>
      <c r="M575" s="47">
        <v>0</v>
      </c>
      <c r="N575" s="47">
        <v>0</v>
      </c>
      <c r="O575" s="47">
        <f>'[1]Прод. прилож'!$C$227</f>
        <v>1888851.9</v>
      </c>
      <c r="P575" s="50">
        <f>K575/H575</f>
        <v>3239.1609075163342</v>
      </c>
      <c r="Q575" s="37">
        <v>9673</v>
      </c>
      <c r="R575" s="56" t="s">
        <v>94</v>
      </c>
      <c r="S575" s="115"/>
      <c r="T575" s="115"/>
      <c r="U575" s="115"/>
    </row>
    <row r="576" spans="1:207" s="14" customFormat="1" ht="22.9" customHeight="1" x14ac:dyDescent="0.25">
      <c r="A576" s="70" t="s">
        <v>2597</v>
      </c>
      <c r="B576" s="45" t="s">
        <v>818</v>
      </c>
      <c r="C576" s="182">
        <v>1962</v>
      </c>
      <c r="D576" s="182" t="s">
        <v>224</v>
      </c>
      <c r="E576" s="72" t="s">
        <v>20</v>
      </c>
      <c r="F576" s="71">
        <v>2</v>
      </c>
      <c r="G576" s="71">
        <v>1</v>
      </c>
      <c r="H576" s="48">
        <v>342.7</v>
      </c>
      <c r="I576" s="48">
        <v>0</v>
      </c>
      <c r="J576" s="48">
        <v>277.60000000000002</v>
      </c>
      <c r="K576" s="37">
        <f t="shared" si="125"/>
        <v>4606659.7</v>
      </c>
      <c r="L576" s="44">
        <v>0</v>
      </c>
      <c r="M576" s="44">
        <v>0</v>
      </c>
      <c r="N576" s="44">
        <v>0</v>
      </c>
      <c r="O576" s="44">
        <f>'[1]Прод. прилож'!$C$228</f>
        <v>4606659.7</v>
      </c>
      <c r="P576" s="44">
        <f t="shared" si="124"/>
        <v>13442.251823752555</v>
      </c>
      <c r="Q576" s="50">
        <v>9673</v>
      </c>
      <c r="R576" s="69" t="s">
        <v>94</v>
      </c>
    </row>
    <row r="577" spans="1:21" s="14" customFormat="1" ht="22.9" customHeight="1" x14ac:dyDescent="0.25">
      <c r="A577" s="70" t="s">
        <v>1182</v>
      </c>
      <c r="B577" s="45" t="s">
        <v>819</v>
      </c>
      <c r="C577" s="182">
        <v>1960</v>
      </c>
      <c r="D577" s="182" t="s">
        <v>224</v>
      </c>
      <c r="E577" s="72" t="s">
        <v>20</v>
      </c>
      <c r="F577" s="71">
        <v>2</v>
      </c>
      <c r="G577" s="71">
        <v>3</v>
      </c>
      <c r="H577" s="48">
        <v>595.29999999999995</v>
      </c>
      <c r="I577" s="48">
        <v>0</v>
      </c>
      <c r="J577" s="48">
        <v>535.5</v>
      </c>
      <c r="K577" s="37">
        <f t="shared" si="125"/>
        <v>6655159</v>
      </c>
      <c r="L577" s="44">
        <v>0</v>
      </c>
      <c r="M577" s="44">
        <v>0</v>
      </c>
      <c r="N577" s="44">
        <v>0</v>
      </c>
      <c r="O577" s="44">
        <f>'[1]Прод. прилож'!$C$1195</f>
        <v>6655159</v>
      </c>
      <c r="P577" s="44">
        <f t="shared" si="124"/>
        <v>11179.504451537041</v>
      </c>
      <c r="Q577" s="50">
        <v>9673</v>
      </c>
      <c r="R577" s="69" t="s">
        <v>96</v>
      </c>
    </row>
    <row r="578" spans="1:21" s="14" customFormat="1" ht="22.9" customHeight="1" x14ac:dyDescent="0.25">
      <c r="A578" s="70" t="s">
        <v>1183</v>
      </c>
      <c r="B578" s="45" t="s">
        <v>820</v>
      </c>
      <c r="C578" s="182">
        <v>1966</v>
      </c>
      <c r="D578" s="182" t="s">
        <v>224</v>
      </c>
      <c r="E578" s="72" t="s">
        <v>20</v>
      </c>
      <c r="F578" s="71">
        <v>2</v>
      </c>
      <c r="G578" s="71">
        <v>2</v>
      </c>
      <c r="H578" s="48">
        <v>425.4</v>
      </c>
      <c r="I578" s="48">
        <v>0</v>
      </c>
      <c r="J578" s="48">
        <v>379.7</v>
      </c>
      <c r="K578" s="37">
        <f t="shared" si="125"/>
        <v>3918245</v>
      </c>
      <c r="L578" s="44">
        <v>0</v>
      </c>
      <c r="M578" s="44">
        <v>0</v>
      </c>
      <c r="N578" s="44">
        <v>0</v>
      </c>
      <c r="O578" s="44">
        <f>'[1]Прод. прилож'!$C$1196</f>
        <v>3918245</v>
      </c>
      <c r="P578" s="44">
        <f t="shared" si="124"/>
        <v>9210.7310766337578</v>
      </c>
      <c r="Q578" s="50">
        <v>9673</v>
      </c>
      <c r="R578" s="69" t="s">
        <v>96</v>
      </c>
    </row>
    <row r="579" spans="1:21" s="116" customFormat="1" ht="25.15" customHeight="1" x14ac:dyDescent="0.25">
      <c r="A579" s="70" t="s">
        <v>1184</v>
      </c>
      <c r="B579" s="45" t="s">
        <v>1945</v>
      </c>
      <c r="C579" s="182">
        <v>1959</v>
      </c>
      <c r="D579" s="72" t="s">
        <v>224</v>
      </c>
      <c r="E579" s="182" t="s">
        <v>20</v>
      </c>
      <c r="F579" s="64">
        <v>2</v>
      </c>
      <c r="G579" s="64">
        <v>2</v>
      </c>
      <c r="H579" s="55">
        <v>511.88</v>
      </c>
      <c r="I579" s="55">
        <v>392.5</v>
      </c>
      <c r="J579" s="55">
        <v>392.5</v>
      </c>
      <c r="K579" s="37">
        <f t="shared" si="125"/>
        <v>1828892.71</v>
      </c>
      <c r="L579" s="55">
        <v>0</v>
      </c>
      <c r="M579" s="55">
        <v>0</v>
      </c>
      <c r="N579" s="55">
        <v>0</v>
      </c>
      <c r="O579" s="55">
        <f>'[1]Прод. прилож'!$C$229</f>
        <v>1828892.71</v>
      </c>
      <c r="P579" s="50">
        <f>K579/H579</f>
        <v>3572.8934711260449</v>
      </c>
      <c r="Q579" s="37">
        <v>9673</v>
      </c>
      <c r="R579" s="56" t="s">
        <v>94</v>
      </c>
      <c r="S579" s="115"/>
      <c r="T579" s="115"/>
      <c r="U579" s="115"/>
    </row>
    <row r="580" spans="1:21" s="14" customFormat="1" ht="22.9" customHeight="1" x14ac:dyDescent="0.25">
      <c r="A580" s="70" t="s">
        <v>1185</v>
      </c>
      <c r="B580" s="45" t="s">
        <v>821</v>
      </c>
      <c r="C580" s="182">
        <v>1962</v>
      </c>
      <c r="D580" s="182" t="s">
        <v>224</v>
      </c>
      <c r="E580" s="72" t="s">
        <v>20</v>
      </c>
      <c r="F580" s="71">
        <v>2</v>
      </c>
      <c r="G580" s="71">
        <v>2</v>
      </c>
      <c r="H580" s="48">
        <v>423.8</v>
      </c>
      <c r="I580" s="48">
        <v>0</v>
      </c>
      <c r="J580" s="48">
        <v>378</v>
      </c>
      <c r="K580" s="37">
        <f t="shared" si="125"/>
        <v>5936237.5</v>
      </c>
      <c r="L580" s="44">
        <v>0</v>
      </c>
      <c r="M580" s="44">
        <v>0</v>
      </c>
      <c r="N580" s="44">
        <v>0</v>
      </c>
      <c r="O580" s="44">
        <f>'[1]Прод. прилож'!$C$748</f>
        <v>5936237.5</v>
      </c>
      <c r="P580" s="44">
        <f t="shared" si="124"/>
        <v>14007.167295894289</v>
      </c>
      <c r="Q580" s="50">
        <v>9673</v>
      </c>
      <c r="R580" s="69" t="s">
        <v>95</v>
      </c>
    </row>
    <row r="581" spans="1:21" s="14" customFormat="1" ht="22.9" customHeight="1" x14ac:dyDescent="0.25">
      <c r="A581" s="70" t="s">
        <v>1186</v>
      </c>
      <c r="B581" s="45" t="s">
        <v>822</v>
      </c>
      <c r="C581" s="182">
        <v>1961</v>
      </c>
      <c r="D581" s="182" t="s">
        <v>224</v>
      </c>
      <c r="E581" s="72" t="s">
        <v>20</v>
      </c>
      <c r="F581" s="71">
        <v>2</v>
      </c>
      <c r="G581" s="71">
        <v>1</v>
      </c>
      <c r="H581" s="48">
        <v>301</v>
      </c>
      <c r="I581" s="48">
        <v>0</v>
      </c>
      <c r="J581" s="48">
        <v>279.5</v>
      </c>
      <c r="K581" s="37">
        <f t="shared" si="125"/>
        <v>4311141</v>
      </c>
      <c r="L581" s="44">
        <v>0</v>
      </c>
      <c r="M581" s="44">
        <v>0</v>
      </c>
      <c r="N581" s="44">
        <v>0</v>
      </c>
      <c r="O581" s="44">
        <f>'[1]Прод. прилож'!$C$749</f>
        <v>4311141</v>
      </c>
      <c r="P581" s="44">
        <f t="shared" si="124"/>
        <v>14322.72757475083</v>
      </c>
      <c r="Q581" s="50">
        <v>9673</v>
      </c>
      <c r="R581" s="69" t="s">
        <v>95</v>
      </c>
    </row>
    <row r="582" spans="1:21" s="14" customFormat="1" ht="22.9" customHeight="1" x14ac:dyDescent="0.25">
      <c r="A582" s="70" t="s">
        <v>1187</v>
      </c>
      <c r="B582" s="45" t="s">
        <v>823</v>
      </c>
      <c r="C582" s="182">
        <v>1982</v>
      </c>
      <c r="D582" s="182" t="s">
        <v>224</v>
      </c>
      <c r="E582" s="72" t="s">
        <v>20</v>
      </c>
      <c r="F582" s="71">
        <v>2</v>
      </c>
      <c r="G582" s="71">
        <v>1</v>
      </c>
      <c r="H582" s="48">
        <v>1830.6</v>
      </c>
      <c r="I582" s="48">
        <v>0</v>
      </c>
      <c r="J582" s="48">
        <v>1539</v>
      </c>
      <c r="K582" s="37">
        <f t="shared" si="125"/>
        <v>6332087.6999999993</v>
      </c>
      <c r="L582" s="44">
        <v>0</v>
      </c>
      <c r="M582" s="44">
        <v>0</v>
      </c>
      <c r="N582" s="44">
        <v>0</v>
      </c>
      <c r="O582" s="44">
        <f>'[1]Прод. прилож'!$C$231</f>
        <v>6332087.6999999993</v>
      </c>
      <c r="P582" s="44">
        <f t="shared" si="124"/>
        <v>3459.023107177974</v>
      </c>
      <c r="Q582" s="50">
        <v>9673</v>
      </c>
      <c r="R582" s="69" t="s">
        <v>94</v>
      </c>
    </row>
    <row r="583" spans="1:21" s="116" customFormat="1" ht="27" customHeight="1" x14ac:dyDescent="0.25">
      <c r="A583" s="70" t="s">
        <v>1188</v>
      </c>
      <c r="B583" s="45" t="s">
        <v>2041</v>
      </c>
      <c r="C583" s="182">
        <v>1959</v>
      </c>
      <c r="D583" s="72" t="s">
        <v>224</v>
      </c>
      <c r="E583" s="182" t="s">
        <v>20</v>
      </c>
      <c r="F583" s="71">
        <v>2</v>
      </c>
      <c r="G583" s="71">
        <v>1</v>
      </c>
      <c r="H583" s="48">
        <v>438.9</v>
      </c>
      <c r="I583" s="48">
        <v>370</v>
      </c>
      <c r="J583" s="48">
        <v>342.3</v>
      </c>
      <c r="K583" s="37">
        <f t="shared" si="125"/>
        <v>6346799.2999999998</v>
      </c>
      <c r="L583" s="47">
        <v>0</v>
      </c>
      <c r="M583" s="47">
        <v>0</v>
      </c>
      <c r="N583" s="47">
        <v>0</v>
      </c>
      <c r="O583" s="48">
        <f>'[1]Прод. прилож'!$C$230</f>
        <v>6346799.2999999998</v>
      </c>
      <c r="P583" s="50">
        <f t="shared" si="124"/>
        <v>14460.695602642971</v>
      </c>
      <c r="Q583" s="37">
        <v>9673</v>
      </c>
      <c r="R583" s="70" t="s">
        <v>94</v>
      </c>
      <c r="S583" s="117"/>
      <c r="T583" s="117"/>
      <c r="U583" s="115"/>
    </row>
    <row r="584" spans="1:21" ht="22.9" customHeight="1" x14ac:dyDescent="0.25">
      <c r="A584" s="70" t="s">
        <v>1189</v>
      </c>
      <c r="B584" s="45" t="s">
        <v>824</v>
      </c>
      <c r="C584" s="182">
        <v>1957</v>
      </c>
      <c r="D584" s="182" t="s">
        <v>224</v>
      </c>
      <c r="E584" s="72" t="s">
        <v>20</v>
      </c>
      <c r="F584" s="71">
        <v>2</v>
      </c>
      <c r="G584" s="71">
        <v>1</v>
      </c>
      <c r="H584" s="48">
        <v>451.8</v>
      </c>
      <c r="I584" s="48">
        <v>0</v>
      </c>
      <c r="J584" s="48">
        <v>393.2</v>
      </c>
      <c r="K584" s="37">
        <f t="shared" si="125"/>
        <v>2611750</v>
      </c>
      <c r="L584" s="44">
        <v>0</v>
      </c>
      <c r="M584" s="44">
        <v>0</v>
      </c>
      <c r="N584" s="44">
        <v>0</v>
      </c>
      <c r="O584" s="44">
        <f>'[1]Прод. прилож'!$C$750</f>
        <v>2611750</v>
      </c>
      <c r="P584" s="44">
        <f t="shared" si="124"/>
        <v>5780.7658255865426</v>
      </c>
      <c r="Q584" s="50">
        <v>9673</v>
      </c>
      <c r="R584" s="69" t="s">
        <v>95</v>
      </c>
    </row>
    <row r="585" spans="1:21" ht="22.9" customHeight="1" x14ac:dyDescent="0.25">
      <c r="A585" s="70" t="s">
        <v>2598</v>
      </c>
      <c r="B585" s="45" t="s">
        <v>825</v>
      </c>
      <c r="C585" s="206">
        <v>1961</v>
      </c>
      <c r="D585" s="206" t="s">
        <v>224</v>
      </c>
      <c r="E585" s="72" t="s">
        <v>20</v>
      </c>
      <c r="F585" s="71">
        <v>2</v>
      </c>
      <c r="G585" s="71">
        <v>1</v>
      </c>
      <c r="H585" s="48">
        <v>299.3</v>
      </c>
      <c r="I585" s="48">
        <v>0</v>
      </c>
      <c r="J585" s="48">
        <v>276.39999999999998</v>
      </c>
      <c r="K585" s="37">
        <f t="shared" si="125"/>
        <v>4203802.5999999996</v>
      </c>
      <c r="L585" s="44">
        <v>0</v>
      </c>
      <c r="M585" s="44">
        <v>0</v>
      </c>
      <c r="N585" s="44">
        <v>0</v>
      </c>
      <c r="O585" s="37">
        <f>'[1]Прод. прилож'!$C$751</f>
        <v>4203802.5999999996</v>
      </c>
      <c r="P585" s="44">
        <f t="shared" si="124"/>
        <v>14045.448045439356</v>
      </c>
      <c r="Q585" s="50">
        <v>9673</v>
      </c>
      <c r="R585" s="69" t="s">
        <v>95</v>
      </c>
    </row>
    <row r="586" spans="1:21" s="14" customFormat="1" ht="34.9" customHeight="1" x14ac:dyDescent="0.25">
      <c r="A586" s="214" t="s">
        <v>2623</v>
      </c>
      <c r="B586" s="214"/>
      <c r="C586" s="214"/>
      <c r="D586" s="214"/>
      <c r="E586" s="214"/>
      <c r="F586" s="214"/>
      <c r="G586" s="214"/>
      <c r="H586" s="214"/>
      <c r="I586" s="214"/>
      <c r="J586" s="214"/>
      <c r="K586" s="214"/>
      <c r="L586" s="214"/>
      <c r="M586" s="214"/>
      <c r="N586" s="214"/>
      <c r="O586" s="214"/>
      <c r="P586" s="214"/>
      <c r="Q586" s="214"/>
      <c r="R586" s="214"/>
    </row>
    <row r="587" spans="1:21" s="14" customFormat="1" ht="34.9" customHeight="1" x14ac:dyDescent="0.25">
      <c r="A587" s="215" t="s">
        <v>2624</v>
      </c>
      <c r="B587" s="215"/>
      <c r="C587" s="203" t="s">
        <v>21</v>
      </c>
      <c r="D587" s="203" t="s">
        <v>21</v>
      </c>
      <c r="E587" s="203" t="s">
        <v>21</v>
      </c>
      <c r="F587" s="96" t="s">
        <v>21</v>
      </c>
      <c r="G587" s="96" t="s">
        <v>21</v>
      </c>
      <c r="H587" s="97">
        <f>SUM(H588)</f>
        <v>772.7</v>
      </c>
      <c r="I587" s="97">
        <f t="shared" ref="I587:O587" si="126">SUM(I588)</f>
        <v>392.3</v>
      </c>
      <c r="J587" s="97">
        <f t="shared" si="126"/>
        <v>380.4</v>
      </c>
      <c r="K587" s="97">
        <f t="shared" si="126"/>
        <v>8320354.1699999999</v>
      </c>
      <c r="L587" s="97">
        <f t="shared" si="126"/>
        <v>0</v>
      </c>
      <c r="M587" s="97">
        <f t="shared" si="126"/>
        <v>0</v>
      </c>
      <c r="N587" s="97">
        <f t="shared" si="126"/>
        <v>0</v>
      </c>
      <c r="O587" s="97">
        <f t="shared" si="126"/>
        <v>8320354.1699999999</v>
      </c>
      <c r="P587" s="34">
        <f>K587/H587</f>
        <v>10767.897204607221</v>
      </c>
      <c r="Q587" s="98" t="s">
        <v>21</v>
      </c>
      <c r="R587" s="99" t="s">
        <v>21</v>
      </c>
    </row>
    <row r="588" spans="1:21" s="15" customFormat="1" ht="25.15" customHeight="1" x14ac:dyDescent="0.25">
      <c r="A588" s="69" t="s">
        <v>1190</v>
      </c>
      <c r="B588" s="45" t="s">
        <v>826</v>
      </c>
      <c r="C588" s="182">
        <v>1976</v>
      </c>
      <c r="D588" s="182" t="s">
        <v>224</v>
      </c>
      <c r="E588" s="72" t="s">
        <v>20</v>
      </c>
      <c r="F588" s="71">
        <v>2</v>
      </c>
      <c r="G588" s="71">
        <v>2</v>
      </c>
      <c r="H588" s="48">
        <v>772.7</v>
      </c>
      <c r="I588" s="44">
        <v>392.3</v>
      </c>
      <c r="J588" s="44">
        <v>380.4</v>
      </c>
      <c r="K588" s="37">
        <f>SUM(L588:O588)</f>
        <v>8320354.1699999999</v>
      </c>
      <c r="L588" s="44">
        <v>0</v>
      </c>
      <c r="M588" s="44">
        <v>0</v>
      </c>
      <c r="N588" s="44">
        <v>0</v>
      </c>
      <c r="O588" s="44">
        <f>'[1]Прод. прилож'!$C$233</f>
        <v>8320354.1699999999</v>
      </c>
      <c r="P588" s="44">
        <f>K588/H588</f>
        <v>10767.897204607221</v>
      </c>
      <c r="Q588" s="50">
        <v>9673</v>
      </c>
      <c r="R588" s="69" t="s">
        <v>94</v>
      </c>
      <c r="S588" s="57"/>
      <c r="T588" s="16"/>
      <c r="U588" s="16"/>
    </row>
    <row r="589" spans="1:21" s="14" customFormat="1" ht="34.9" customHeight="1" x14ac:dyDescent="0.25">
      <c r="A589" s="214" t="s">
        <v>2274</v>
      </c>
      <c r="B589" s="214"/>
      <c r="C589" s="214"/>
      <c r="D589" s="214"/>
      <c r="E589" s="214"/>
      <c r="F589" s="214"/>
      <c r="G589" s="214"/>
      <c r="H589" s="214"/>
      <c r="I589" s="214"/>
      <c r="J589" s="214"/>
      <c r="K589" s="214"/>
      <c r="L589" s="214"/>
      <c r="M589" s="214"/>
      <c r="N589" s="214"/>
      <c r="O589" s="214"/>
      <c r="P589" s="214"/>
      <c r="Q589" s="214"/>
      <c r="R589" s="214"/>
    </row>
    <row r="590" spans="1:21" s="14" customFormat="1" ht="34.9" customHeight="1" x14ac:dyDescent="0.25">
      <c r="A590" s="215" t="s">
        <v>301</v>
      </c>
      <c r="B590" s="215"/>
      <c r="C590" s="159" t="s">
        <v>21</v>
      </c>
      <c r="D590" s="159" t="s">
        <v>21</v>
      </c>
      <c r="E590" s="159" t="s">
        <v>21</v>
      </c>
      <c r="F590" s="96" t="s">
        <v>21</v>
      </c>
      <c r="G590" s="96" t="s">
        <v>21</v>
      </c>
      <c r="H590" s="97">
        <f>SUM(H591)</f>
        <v>1453.4</v>
      </c>
      <c r="I590" s="97">
        <f t="shared" ref="I590:O590" si="127">SUM(I591)</f>
        <v>0</v>
      </c>
      <c r="J590" s="97">
        <f t="shared" si="127"/>
        <v>976.2</v>
      </c>
      <c r="K590" s="97">
        <f t="shared" si="127"/>
        <v>9859240</v>
      </c>
      <c r="L590" s="97">
        <f t="shared" si="127"/>
        <v>0</v>
      </c>
      <c r="M590" s="97">
        <f t="shared" si="127"/>
        <v>0</v>
      </c>
      <c r="N590" s="97">
        <f t="shared" si="127"/>
        <v>0</v>
      </c>
      <c r="O590" s="97">
        <f t="shared" si="127"/>
        <v>9859240</v>
      </c>
      <c r="P590" s="34">
        <f>K590/H590</f>
        <v>6783.5695610293105</v>
      </c>
      <c r="Q590" s="98" t="s">
        <v>21</v>
      </c>
      <c r="R590" s="99" t="s">
        <v>21</v>
      </c>
    </row>
    <row r="591" spans="1:21" s="15" customFormat="1" ht="25.15" customHeight="1" x14ac:dyDescent="0.25">
      <c r="A591" s="69" t="s">
        <v>1191</v>
      </c>
      <c r="B591" s="45" t="s">
        <v>827</v>
      </c>
      <c r="C591" s="182">
        <v>1963</v>
      </c>
      <c r="D591" s="182" t="s">
        <v>224</v>
      </c>
      <c r="E591" s="72" t="s">
        <v>20</v>
      </c>
      <c r="F591" s="71">
        <v>3</v>
      </c>
      <c r="G591" s="71">
        <v>2</v>
      </c>
      <c r="H591" s="48">
        <v>1453.4</v>
      </c>
      <c r="I591" s="48">
        <v>0</v>
      </c>
      <c r="J591" s="47">
        <v>976.2</v>
      </c>
      <c r="K591" s="37">
        <f>SUM(L591:O591)</f>
        <v>9859240</v>
      </c>
      <c r="L591" s="44">
        <v>0</v>
      </c>
      <c r="M591" s="44">
        <v>0</v>
      </c>
      <c r="N591" s="44">
        <v>0</v>
      </c>
      <c r="O591" s="44">
        <f>'[1]Прод. прилож'!$C$753</f>
        <v>9859240</v>
      </c>
      <c r="P591" s="44">
        <f>K591/H591</f>
        <v>6783.5695610293105</v>
      </c>
      <c r="Q591" s="50">
        <v>9673</v>
      </c>
      <c r="R591" s="69" t="s">
        <v>95</v>
      </c>
      <c r="S591" s="65"/>
      <c r="T591" s="16"/>
      <c r="U591" s="16"/>
    </row>
    <row r="592" spans="1:21" s="14" customFormat="1" ht="34.9" customHeight="1" x14ac:dyDescent="0.25">
      <c r="A592" s="214" t="s">
        <v>2275</v>
      </c>
      <c r="B592" s="214"/>
      <c r="C592" s="214"/>
      <c r="D592" s="214"/>
      <c r="E592" s="214"/>
      <c r="F592" s="214"/>
      <c r="G592" s="214"/>
      <c r="H592" s="214"/>
      <c r="I592" s="214"/>
      <c r="J592" s="214"/>
      <c r="K592" s="214"/>
      <c r="L592" s="214"/>
      <c r="M592" s="214"/>
      <c r="N592" s="214"/>
      <c r="O592" s="214"/>
      <c r="P592" s="214"/>
      <c r="Q592" s="214"/>
      <c r="R592" s="214"/>
    </row>
    <row r="593" spans="1:21" s="14" customFormat="1" ht="34.9" customHeight="1" x14ac:dyDescent="0.25">
      <c r="A593" s="215" t="s">
        <v>302</v>
      </c>
      <c r="B593" s="215"/>
      <c r="C593" s="159" t="s">
        <v>21</v>
      </c>
      <c r="D593" s="159" t="s">
        <v>21</v>
      </c>
      <c r="E593" s="159" t="s">
        <v>21</v>
      </c>
      <c r="F593" s="96" t="s">
        <v>21</v>
      </c>
      <c r="G593" s="96" t="s">
        <v>21</v>
      </c>
      <c r="H593" s="97">
        <f>SUM(H594:H595)</f>
        <v>831.40000000000009</v>
      </c>
      <c r="I593" s="97">
        <f t="shared" ref="I593:O593" si="128">SUM(I594:I595)</f>
        <v>0</v>
      </c>
      <c r="J593" s="97">
        <f t="shared" si="128"/>
        <v>761.40000000000009</v>
      </c>
      <c r="K593" s="97">
        <f t="shared" si="128"/>
        <v>15278208</v>
      </c>
      <c r="L593" s="97">
        <f t="shared" si="128"/>
        <v>0</v>
      </c>
      <c r="M593" s="97">
        <f t="shared" si="128"/>
        <v>0</v>
      </c>
      <c r="N593" s="97">
        <f t="shared" si="128"/>
        <v>0</v>
      </c>
      <c r="O593" s="97">
        <f t="shared" si="128"/>
        <v>15278208</v>
      </c>
      <c r="P593" s="34">
        <f>K593/H593</f>
        <v>18376.483040654315</v>
      </c>
      <c r="Q593" s="98" t="s">
        <v>21</v>
      </c>
      <c r="R593" s="99" t="s">
        <v>21</v>
      </c>
    </row>
    <row r="594" spans="1:21" s="15" customFormat="1" ht="25.15" customHeight="1" x14ac:dyDescent="0.25">
      <c r="A594" s="69" t="s">
        <v>1192</v>
      </c>
      <c r="B594" s="45" t="s">
        <v>828</v>
      </c>
      <c r="C594" s="182">
        <v>1963</v>
      </c>
      <c r="D594" s="182" t="s">
        <v>224</v>
      </c>
      <c r="E594" s="72" t="s">
        <v>20</v>
      </c>
      <c r="F594" s="71">
        <v>2</v>
      </c>
      <c r="G594" s="71">
        <v>2</v>
      </c>
      <c r="H594" s="75">
        <v>408.6</v>
      </c>
      <c r="I594" s="48">
        <v>0</v>
      </c>
      <c r="J594" s="47">
        <v>373.6</v>
      </c>
      <c r="K594" s="37">
        <f>SUM(L594:O594)</f>
        <v>9109707.8000000007</v>
      </c>
      <c r="L594" s="44">
        <v>0</v>
      </c>
      <c r="M594" s="44">
        <v>0</v>
      </c>
      <c r="N594" s="44">
        <v>0</v>
      </c>
      <c r="O594" s="44">
        <f>'[1]Прод. прилож'!$C$1198</f>
        <v>9109707.8000000007</v>
      </c>
      <c r="P594" s="44">
        <f>K594/H594</f>
        <v>22294.928536465981</v>
      </c>
      <c r="Q594" s="50">
        <v>9673</v>
      </c>
      <c r="R594" s="69" t="s">
        <v>96</v>
      </c>
      <c r="S594" s="57"/>
      <c r="T594" s="16"/>
      <c r="U594" s="16"/>
    </row>
    <row r="595" spans="1:21" s="16" customFormat="1" ht="25.15" customHeight="1" x14ac:dyDescent="0.25">
      <c r="A595" s="69" t="s">
        <v>1193</v>
      </c>
      <c r="B595" s="45" t="s">
        <v>829</v>
      </c>
      <c r="C595" s="182">
        <v>1960</v>
      </c>
      <c r="D595" s="182" t="s">
        <v>224</v>
      </c>
      <c r="E595" s="72" t="s">
        <v>20</v>
      </c>
      <c r="F595" s="71">
        <v>2</v>
      </c>
      <c r="G595" s="71">
        <v>2</v>
      </c>
      <c r="H595" s="48">
        <v>422.8</v>
      </c>
      <c r="I595" s="48">
        <v>0</v>
      </c>
      <c r="J595" s="47">
        <v>387.8</v>
      </c>
      <c r="K595" s="37">
        <f>SUM(L595:O595)</f>
        <v>6168500.2000000002</v>
      </c>
      <c r="L595" s="44">
        <v>0</v>
      </c>
      <c r="M595" s="44">
        <v>0</v>
      </c>
      <c r="N595" s="44">
        <v>0</v>
      </c>
      <c r="O595" s="44">
        <f>'[1]Прод. прилож'!$C$1199</f>
        <v>6168500.2000000002</v>
      </c>
      <c r="P595" s="44">
        <f>K595/H595</f>
        <v>14589.640964995269</v>
      </c>
      <c r="Q595" s="50">
        <v>9673</v>
      </c>
      <c r="R595" s="69" t="s">
        <v>96</v>
      </c>
      <c r="S595" s="57"/>
      <c r="U595" s="17"/>
    </row>
    <row r="596" spans="1:21" s="14" customFormat="1" ht="34.9" customHeight="1" x14ac:dyDescent="0.25">
      <c r="A596" s="214" t="s">
        <v>2276</v>
      </c>
      <c r="B596" s="214"/>
      <c r="C596" s="214"/>
      <c r="D596" s="214"/>
      <c r="E596" s="214"/>
      <c r="F596" s="214"/>
      <c r="G596" s="214"/>
      <c r="H596" s="214"/>
      <c r="I596" s="214"/>
      <c r="J596" s="214"/>
      <c r="K596" s="214"/>
      <c r="L596" s="214"/>
      <c r="M596" s="214"/>
      <c r="N596" s="214"/>
      <c r="O596" s="214"/>
      <c r="P596" s="214"/>
      <c r="Q596" s="214"/>
      <c r="R596" s="214"/>
    </row>
    <row r="597" spans="1:21" s="14" customFormat="1" ht="34.9" customHeight="1" x14ac:dyDescent="0.25">
      <c r="A597" s="215" t="s">
        <v>360</v>
      </c>
      <c r="B597" s="215"/>
      <c r="C597" s="159" t="s">
        <v>21</v>
      </c>
      <c r="D597" s="159" t="s">
        <v>21</v>
      </c>
      <c r="E597" s="159" t="s">
        <v>21</v>
      </c>
      <c r="F597" s="96" t="s">
        <v>21</v>
      </c>
      <c r="G597" s="96" t="s">
        <v>21</v>
      </c>
      <c r="H597" s="97">
        <f>SUM(H598:H601)</f>
        <v>3310.4</v>
      </c>
      <c r="I597" s="97">
        <f t="shared" ref="I597:O597" si="129">SUM(I598:I601)</f>
        <v>0</v>
      </c>
      <c r="J597" s="97">
        <f t="shared" si="129"/>
        <v>1476.8</v>
      </c>
      <c r="K597" s="97">
        <f t="shared" si="129"/>
        <v>24881532</v>
      </c>
      <c r="L597" s="97">
        <f t="shared" si="129"/>
        <v>0</v>
      </c>
      <c r="M597" s="97">
        <f t="shared" si="129"/>
        <v>0</v>
      </c>
      <c r="N597" s="97">
        <f t="shared" si="129"/>
        <v>0</v>
      </c>
      <c r="O597" s="97">
        <f t="shared" si="129"/>
        <v>24881532</v>
      </c>
      <c r="P597" s="34">
        <f>K597/H597</f>
        <v>7516.1708554857414</v>
      </c>
      <c r="Q597" s="98" t="s">
        <v>21</v>
      </c>
      <c r="R597" s="99" t="s">
        <v>21</v>
      </c>
    </row>
    <row r="598" spans="1:21" s="15" customFormat="1" ht="22.9" customHeight="1" x14ac:dyDescent="0.25">
      <c r="A598" s="69" t="s">
        <v>1194</v>
      </c>
      <c r="B598" s="45" t="s">
        <v>830</v>
      </c>
      <c r="C598" s="182">
        <v>1964</v>
      </c>
      <c r="D598" s="182" t="s">
        <v>224</v>
      </c>
      <c r="E598" s="72" t="s">
        <v>20</v>
      </c>
      <c r="F598" s="71">
        <v>2</v>
      </c>
      <c r="G598" s="71">
        <v>2</v>
      </c>
      <c r="H598" s="75">
        <v>827.6</v>
      </c>
      <c r="I598" s="48">
        <v>0</v>
      </c>
      <c r="J598" s="47">
        <v>369.2</v>
      </c>
      <c r="K598" s="37">
        <f>SUM(L598:O598)</f>
        <v>4976306.4000000004</v>
      </c>
      <c r="L598" s="44">
        <v>0</v>
      </c>
      <c r="M598" s="44">
        <v>0</v>
      </c>
      <c r="N598" s="44">
        <v>0</v>
      </c>
      <c r="O598" s="44">
        <f>'[1]Прод. прилож'!$C$755</f>
        <v>4976306.4000000004</v>
      </c>
      <c r="P598" s="44">
        <f>K598/H598</f>
        <v>6012.9366843885937</v>
      </c>
      <c r="Q598" s="50">
        <v>9673</v>
      </c>
      <c r="R598" s="69" t="s">
        <v>95</v>
      </c>
      <c r="S598" s="57"/>
      <c r="T598" s="16"/>
      <c r="U598" s="16"/>
    </row>
    <row r="599" spans="1:21" s="16" customFormat="1" ht="22.9" customHeight="1" x14ac:dyDescent="0.25">
      <c r="A599" s="69" t="s">
        <v>1195</v>
      </c>
      <c r="B599" s="45" t="s">
        <v>831</v>
      </c>
      <c r="C599" s="182">
        <v>1964</v>
      </c>
      <c r="D599" s="182" t="s">
        <v>224</v>
      </c>
      <c r="E599" s="72" t="s">
        <v>20</v>
      </c>
      <c r="F599" s="71">
        <v>2</v>
      </c>
      <c r="G599" s="71">
        <v>2</v>
      </c>
      <c r="H599" s="75">
        <v>827.6</v>
      </c>
      <c r="I599" s="48">
        <v>0</v>
      </c>
      <c r="J599" s="47">
        <v>369.2</v>
      </c>
      <c r="K599" s="37">
        <f>SUM(L599:O599)</f>
        <v>4976306.4000000004</v>
      </c>
      <c r="L599" s="44">
        <v>0</v>
      </c>
      <c r="M599" s="44">
        <v>0</v>
      </c>
      <c r="N599" s="44">
        <v>0</v>
      </c>
      <c r="O599" s="44">
        <f>'[1]Прод. прилож'!$C$756</f>
        <v>4976306.4000000004</v>
      </c>
      <c r="P599" s="44">
        <f>K599/H599</f>
        <v>6012.9366843885937</v>
      </c>
      <c r="Q599" s="50">
        <v>9673</v>
      </c>
      <c r="R599" s="69" t="s">
        <v>95</v>
      </c>
      <c r="S599" s="57"/>
    </row>
    <row r="600" spans="1:21" s="15" customFormat="1" ht="22.9" customHeight="1" x14ac:dyDescent="0.25">
      <c r="A600" s="69" t="s">
        <v>1196</v>
      </c>
      <c r="B600" s="45" t="s">
        <v>832</v>
      </c>
      <c r="C600" s="182">
        <v>1964</v>
      </c>
      <c r="D600" s="182" t="s">
        <v>224</v>
      </c>
      <c r="E600" s="72" t="s">
        <v>361</v>
      </c>
      <c r="F600" s="71">
        <v>2</v>
      </c>
      <c r="G600" s="71">
        <v>2</v>
      </c>
      <c r="H600" s="75">
        <v>827.6</v>
      </c>
      <c r="I600" s="48">
        <v>0</v>
      </c>
      <c r="J600" s="47">
        <v>369.2</v>
      </c>
      <c r="K600" s="37">
        <f>SUM(L600:O600)</f>
        <v>9952612.8000000007</v>
      </c>
      <c r="L600" s="44">
        <v>0</v>
      </c>
      <c r="M600" s="44">
        <v>0</v>
      </c>
      <c r="N600" s="44">
        <v>0</v>
      </c>
      <c r="O600" s="44">
        <f>'[1]Прод. прилож'!$C$1201</f>
        <v>9952612.8000000007</v>
      </c>
      <c r="P600" s="44">
        <f>K600/H600</f>
        <v>12025.873368777187</v>
      </c>
      <c r="Q600" s="50">
        <v>9673</v>
      </c>
      <c r="R600" s="69" t="s">
        <v>96</v>
      </c>
      <c r="S600" s="65"/>
      <c r="T600" s="17"/>
      <c r="U600" s="16"/>
    </row>
    <row r="601" spans="1:21" s="15" customFormat="1" ht="22.9" customHeight="1" x14ac:dyDescent="0.25">
      <c r="A601" s="69" t="s">
        <v>1197</v>
      </c>
      <c r="B601" s="45" t="s">
        <v>833</v>
      </c>
      <c r="C601" s="182">
        <v>1964</v>
      </c>
      <c r="D601" s="182" t="s">
        <v>224</v>
      </c>
      <c r="E601" s="72" t="s">
        <v>20</v>
      </c>
      <c r="F601" s="71">
        <v>2</v>
      </c>
      <c r="G601" s="71">
        <v>2</v>
      </c>
      <c r="H601" s="75">
        <v>827.6</v>
      </c>
      <c r="I601" s="48">
        <v>0</v>
      </c>
      <c r="J601" s="47">
        <v>369.2</v>
      </c>
      <c r="K601" s="37">
        <f>SUM(L601:O601)</f>
        <v>4976306.4000000004</v>
      </c>
      <c r="L601" s="44">
        <v>0</v>
      </c>
      <c r="M601" s="44">
        <v>0</v>
      </c>
      <c r="N601" s="44">
        <v>0</v>
      </c>
      <c r="O601" s="44">
        <f>'[1]Прод. прилож'!$C$1202</f>
        <v>4976306.4000000004</v>
      </c>
      <c r="P601" s="44">
        <f>K601/H601</f>
        <v>6012.9366843885937</v>
      </c>
      <c r="Q601" s="50">
        <v>9673</v>
      </c>
      <c r="R601" s="69" t="s">
        <v>96</v>
      </c>
      <c r="S601" s="65"/>
      <c r="T601" s="17"/>
      <c r="U601" s="16"/>
    </row>
    <row r="602" spans="1:21" s="15" customFormat="1" ht="34.9" customHeight="1" x14ac:dyDescent="0.25">
      <c r="A602" s="214" t="s">
        <v>2277</v>
      </c>
      <c r="B602" s="214"/>
      <c r="C602" s="214"/>
      <c r="D602" s="214"/>
      <c r="E602" s="214"/>
      <c r="F602" s="214"/>
      <c r="G602" s="214"/>
      <c r="H602" s="214"/>
      <c r="I602" s="214"/>
      <c r="J602" s="214"/>
      <c r="K602" s="214"/>
      <c r="L602" s="214"/>
      <c r="M602" s="214"/>
      <c r="N602" s="214"/>
      <c r="O602" s="214"/>
      <c r="P602" s="214"/>
      <c r="Q602" s="214"/>
      <c r="R602" s="214"/>
      <c r="S602" s="57"/>
      <c r="T602" s="16"/>
      <c r="U602" s="16"/>
    </row>
    <row r="603" spans="1:21" s="15" customFormat="1" ht="34.9" customHeight="1" x14ac:dyDescent="0.25">
      <c r="A603" s="215" t="s">
        <v>362</v>
      </c>
      <c r="B603" s="215"/>
      <c r="C603" s="159" t="s">
        <v>21</v>
      </c>
      <c r="D603" s="159" t="s">
        <v>21</v>
      </c>
      <c r="E603" s="159" t="s">
        <v>21</v>
      </c>
      <c r="F603" s="96" t="s">
        <v>21</v>
      </c>
      <c r="G603" s="96" t="s">
        <v>21</v>
      </c>
      <c r="H603" s="97">
        <f t="shared" ref="H603:O603" si="130">SUM(H604:H624)</f>
        <v>15938.94</v>
      </c>
      <c r="I603" s="97">
        <f t="shared" si="130"/>
        <v>0</v>
      </c>
      <c r="J603" s="97">
        <f t="shared" si="130"/>
        <v>13082.480000000001</v>
      </c>
      <c r="K603" s="97">
        <f t="shared" si="130"/>
        <v>128294499.56000002</v>
      </c>
      <c r="L603" s="97">
        <f t="shared" si="130"/>
        <v>0</v>
      </c>
      <c r="M603" s="97">
        <f t="shared" si="130"/>
        <v>0</v>
      </c>
      <c r="N603" s="97">
        <f t="shared" si="130"/>
        <v>0</v>
      </c>
      <c r="O603" s="97">
        <f t="shared" si="130"/>
        <v>128294499.56000002</v>
      </c>
      <c r="P603" s="34">
        <f>K603/H603</f>
        <v>8049.1236907849589</v>
      </c>
      <c r="Q603" s="98" t="s">
        <v>21</v>
      </c>
      <c r="R603" s="99" t="s">
        <v>21</v>
      </c>
      <c r="S603" s="57"/>
      <c r="T603" s="16"/>
      <c r="U603" s="16"/>
    </row>
    <row r="604" spans="1:21" s="116" customFormat="1" ht="25.9" customHeight="1" x14ac:dyDescent="0.25">
      <c r="A604" s="161" t="s">
        <v>2599</v>
      </c>
      <c r="B604" s="163" t="s">
        <v>1744</v>
      </c>
      <c r="C604" s="166">
        <v>1953</v>
      </c>
      <c r="D604" s="166" t="s">
        <v>224</v>
      </c>
      <c r="E604" s="166" t="s">
        <v>20</v>
      </c>
      <c r="F604" s="166">
        <v>2</v>
      </c>
      <c r="G604" s="166">
        <v>2</v>
      </c>
      <c r="H604" s="170">
        <v>692.6</v>
      </c>
      <c r="I604" s="170">
        <v>0</v>
      </c>
      <c r="J604" s="170">
        <v>469.54</v>
      </c>
      <c r="K604" s="37">
        <f>SUM(L604:O604)</f>
        <v>556850.4</v>
      </c>
      <c r="L604" s="48">
        <v>0</v>
      </c>
      <c r="M604" s="48">
        <v>0</v>
      </c>
      <c r="N604" s="48">
        <v>0</v>
      </c>
      <c r="O604" s="48">
        <f>'[1]Прод. прилож'!$C$235</f>
        <v>556850.4</v>
      </c>
      <c r="P604" s="50">
        <f>K604/H604</f>
        <v>804</v>
      </c>
      <c r="Q604" s="37">
        <v>9673</v>
      </c>
      <c r="R604" s="70" t="s">
        <v>94</v>
      </c>
      <c r="S604" s="115"/>
      <c r="T604" s="115"/>
      <c r="U604" s="115"/>
    </row>
    <row r="605" spans="1:21" s="115" customFormat="1" ht="25.9" customHeight="1" x14ac:dyDescent="0.25">
      <c r="A605" s="189" t="s">
        <v>1198</v>
      </c>
      <c r="B605" s="163" t="s">
        <v>1745</v>
      </c>
      <c r="C605" s="166">
        <v>1954</v>
      </c>
      <c r="D605" s="166" t="s">
        <v>224</v>
      </c>
      <c r="E605" s="166" t="s">
        <v>20</v>
      </c>
      <c r="F605" s="179">
        <v>2</v>
      </c>
      <c r="G605" s="179">
        <v>2</v>
      </c>
      <c r="H605" s="170">
        <v>692.6</v>
      </c>
      <c r="I605" s="170">
        <v>0</v>
      </c>
      <c r="J605" s="170">
        <v>513.1</v>
      </c>
      <c r="K605" s="37">
        <f>SUM(L605:O605)</f>
        <v>556850.4</v>
      </c>
      <c r="L605" s="48">
        <v>0</v>
      </c>
      <c r="M605" s="48">
        <v>0</v>
      </c>
      <c r="N605" s="48">
        <v>0</v>
      </c>
      <c r="O605" s="44">
        <f>'[1]Прод. прилож'!$C$236</f>
        <v>556850.4</v>
      </c>
      <c r="P605" s="50">
        <f>K605/H605</f>
        <v>804</v>
      </c>
      <c r="Q605" s="37">
        <v>9673</v>
      </c>
      <c r="R605" s="70" t="s">
        <v>94</v>
      </c>
    </row>
    <row r="606" spans="1:21" s="15" customFormat="1" ht="25.9" customHeight="1" x14ac:dyDescent="0.25">
      <c r="A606" s="189" t="s">
        <v>1790</v>
      </c>
      <c r="B606" s="45" t="s">
        <v>836</v>
      </c>
      <c r="C606" s="182">
        <v>1966</v>
      </c>
      <c r="D606" s="182" t="s">
        <v>224</v>
      </c>
      <c r="E606" s="182" t="s">
        <v>20</v>
      </c>
      <c r="F606" s="182">
        <v>2</v>
      </c>
      <c r="G606" s="182">
        <v>2</v>
      </c>
      <c r="H606" s="91">
        <v>676.5</v>
      </c>
      <c r="I606" s="48">
        <v>0</v>
      </c>
      <c r="J606" s="48">
        <v>628.1</v>
      </c>
      <c r="K606" s="37">
        <f t="shared" ref="K606:K624" si="131">SUM(L606:O606)</f>
        <v>8067351.5</v>
      </c>
      <c r="L606" s="44">
        <v>0</v>
      </c>
      <c r="M606" s="44">
        <v>0</v>
      </c>
      <c r="N606" s="44">
        <v>0</v>
      </c>
      <c r="O606" s="48">
        <f>'[1]Прод. прилож'!$C$758</f>
        <v>8067351.5</v>
      </c>
      <c r="P606" s="44">
        <f t="shared" ref="P606:P624" si="132">K606/H606</f>
        <v>11925.131559497413</v>
      </c>
      <c r="Q606" s="50">
        <v>9673</v>
      </c>
      <c r="R606" s="70" t="s">
        <v>95</v>
      </c>
      <c r="S606" s="57"/>
      <c r="T606" s="16"/>
      <c r="U606" s="16"/>
    </row>
    <row r="607" spans="1:21" s="15" customFormat="1" ht="25.9" customHeight="1" x14ac:dyDescent="0.25">
      <c r="A607" s="189" t="s">
        <v>1199</v>
      </c>
      <c r="B607" s="45" t="s">
        <v>837</v>
      </c>
      <c r="C607" s="182">
        <v>1970</v>
      </c>
      <c r="D607" s="182" t="s">
        <v>224</v>
      </c>
      <c r="E607" s="182" t="s">
        <v>20</v>
      </c>
      <c r="F607" s="182">
        <v>2</v>
      </c>
      <c r="G607" s="182">
        <v>3</v>
      </c>
      <c r="H607" s="91">
        <v>980.3</v>
      </c>
      <c r="I607" s="48">
        <v>0</v>
      </c>
      <c r="J607" s="48">
        <v>894.7</v>
      </c>
      <c r="K607" s="37">
        <f t="shared" si="131"/>
        <v>27952594.600000001</v>
      </c>
      <c r="L607" s="44">
        <v>0</v>
      </c>
      <c r="M607" s="44">
        <v>0</v>
      </c>
      <c r="N607" s="44">
        <v>0</v>
      </c>
      <c r="O607" s="48">
        <f>'[1]Прод. прилож'!$C$1204</f>
        <v>27952594.600000001</v>
      </c>
      <c r="P607" s="44">
        <f t="shared" si="132"/>
        <v>28514.326838722842</v>
      </c>
      <c r="Q607" s="50">
        <v>9673</v>
      </c>
      <c r="R607" s="70" t="s">
        <v>96</v>
      </c>
      <c r="S607" s="57"/>
      <c r="T607" s="16"/>
      <c r="U607" s="16"/>
    </row>
    <row r="608" spans="1:21" s="15" customFormat="1" ht="25.9" customHeight="1" x14ac:dyDescent="0.25">
      <c r="A608" s="189" t="s">
        <v>1200</v>
      </c>
      <c r="B608" s="45" t="s">
        <v>838</v>
      </c>
      <c r="C608" s="182">
        <v>1952</v>
      </c>
      <c r="D608" s="182" t="s">
        <v>224</v>
      </c>
      <c r="E608" s="182" t="s">
        <v>20</v>
      </c>
      <c r="F608" s="182">
        <v>2</v>
      </c>
      <c r="G608" s="182">
        <v>2</v>
      </c>
      <c r="H608" s="91">
        <v>615.4</v>
      </c>
      <c r="I608" s="48">
        <v>0</v>
      </c>
      <c r="J608" s="48">
        <v>570.79999999999995</v>
      </c>
      <c r="K608" s="37">
        <f t="shared" si="131"/>
        <v>2853194</v>
      </c>
      <c r="L608" s="44">
        <v>0</v>
      </c>
      <c r="M608" s="44">
        <v>0</v>
      </c>
      <c r="N608" s="44">
        <v>0</v>
      </c>
      <c r="O608" s="48">
        <f>'[1]Прод. прилож'!$C$237</f>
        <v>2853194</v>
      </c>
      <c r="P608" s="44">
        <f t="shared" si="132"/>
        <v>4636.3243418914526</v>
      </c>
      <c r="Q608" s="50">
        <v>9673</v>
      </c>
      <c r="R608" s="70" t="s">
        <v>94</v>
      </c>
      <c r="S608" s="57"/>
      <c r="T608" s="16"/>
      <c r="U608" s="16"/>
    </row>
    <row r="609" spans="1:21" s="15" customFormat="1" ht="25.9" customHeight="1" x14ac:dyDescent="0.25">
      <c r="A609" s="189" t="s">
        <v>1201</v>
      </c>
      <c r="B609" s="45" t="s">
        <v>834</v>
      </c>
      <c r="C609" s="182">
        <v>1961</v>
      </c>
      <c r="D609" s="182" t="s">
        <v>224</v>
      </c>
      <c r="E609" s="182" t="s">
        <v>20</v>
      </c>
      <c r="F609" s="182">
        <v>2</v>
      </c>
      <c r="G609" s="182">
        <v>2</v>
      </c>
      <c r="H609" s="91">
        <v>718.8</v>
      </c>
      <c r="I609" s="48">
        <v>0</v>
      </c>
      <c r="J609" s="48">
        <v>544.79999999999995</v>
      </c>
      <c r="K609" s="37">
        <f t="shared" si="131"/>
        <v>9709912.7599999998</v>
      </c>
      <c r="L609" s="44">
        <v>0</v>
      </c>
      <c r="M609" s="44">
        <v>0</v>
      </c>
      <c r="N609" s="44">
        <v>0</v>
      </c>
      <c r="O609" s="48">
        <f>'[1]Прод. прилож'!$C$238</f>
        <v>9709912.7599999998</v>
      </c>
      <c r="P609" s="44">
        <f t="shared" si="132"/>
        <v>13508.504117974402</v>
      </c>
      <c r="Q609" s="50">
        <v>9673</v>
      </c>
      <c r="R609" s="70" t="s">
        <v>94</v>
      </c>
      <c r="S609" s="57"/>
      <c r="T609" s="16"/>
      <c r="U609" s="16"/>
    </row>
    <row r="610" spans="1:21" s="15" customFormat="1" ht="25.9" customHeight="1" x14ac:dyDescent="0.25">
      <c r="A610" s="189" t="s">
        <v>1202</v>
      </c>
      <c r="B610" s="45" t="s">
        <v>835</v>
      </c>
      <c r="C610" s="182">
        <v>1965</v>
      </c>
      <c r="D610" s="182" t="s">
        <v>224</v>
      </c>
      <c r="E610" s="182" t="s">
        <v>20</v>
      </c>
      <c r="F610" s="182">
        <v>2</v>
      </c>
      <c r="G610" s="182">
        <v>2</v>
      </c>
      <c r="H610" s="91">
        <v>589.6</v>
      </c>
      <c r="I610" s="48">
        <v>0</v>
      </c>
      <c r="J610" s="48">
        <v>541.20000000000005</v>
      </c>
      <c r="K610" s="37">
        <f t="shared" si="131"/>
        <v>7061443</v>
      </c>
      <c r="L610" s="44">
        <v>0</v>
      </c>
      <c r="M610" s="44">
        <v>0</v>
      </c>
      <c r="N610" s="44">
        <v>0</v>
      </c>
      <c r="O610" s="48">
        <f>'[1]Прод. прилож'!$C$759</f>
        <v>7061443</v>
      </c>
      <c r="P610" s="44">
        <f t="shared" si="132"/>
        <v>11976.667232021709</v>
      </c>
      <c r="Q610" s="50">
        <v>9673</v>
      </c>
      <c r="R610" s="70" t="s">
        <v>95</v>
      </c>
      <c r="S610" s="57"/>
      <c r="T610" s="16"/>
      <c r="U610" s="16"/>
    </row>
    <row r="611" spans="1:21" s="15" customFormat="1" ht="36" customHeight="1" x14ac:dyDescent="0.25">
      <c r="A611" s="189" t="s">
        <v>1203</v>
      </c>
      <c r="B611" s="45" t="s">
        <v>1757</v>
      </c>
      <c r="C611" s="182">
        <v>1964</v>
      </c>
      <c r="D611" s="182" t="s">
        <v>224</v>
      </c>
      <c r="E611" s="182" t="s">
        <v>20</v>
      </c>
      <c r="F611" s="182">
        <v>2</v>
      </c>
      <c r="G611" s="182">
        <v>2</v>
      </c>
      <c r="H611" s="91">
        <v>576.47</v>
      </c>
      <c r="I611" s="48">
        <v>0</v>
      </c>
      <c r="J611" s="48">
        <v>528.07000000000005</v>
      </c>
      <c r="K611" s="37">
        <f>SUM(L611:O611)</f>
        <v>3898250</v>
      </c>
      <c r="L611" s="44">
        <v>0</v>
      </c>
      <c r="M611" s="44">
        <v>0</v>
      </c>
      <c r="N611" s="44">
        <v>0</v>
      </c>
      <c r="O611" s="48">
        <f>'[1]Прод. прилож'!$C$239</f>
        <v>3898250</v>
      </c>
      <c r="P611" s="44">
        <f>K611/H611</f>
        <v>6762.2773084462324</v>
      </c>
      <c r="Q611" s="50">
        <v>9673</v>
      </c>
      <c r="R611" s="70" t="s">
        <v>94</v>
      </c>
      <c r="S611" s="57"/>
      <c r="T611" s="16"/>
      <c r="U611" s="16"/>
    </row>
    <row r="612" spans="1:21" s="116" customFormat="1" ht="25.9" customHeight="1" x14ac:dyDescent="0.25">
      <c r="A612" s="189" t="s">
        <v>1204</v>
      </c>
      <c r="B612" s="45" t="s">
        <v>2042</v>
      </c>
      <c r="C612" s="182">
        <v>1960</v>
      </c>
      <c r="D612" s="182" t="s">
        <v>224</v>
      </c>
      <c r="E612" s="182" t="s">
        <v>20</v>
      </c>
      <c r="F612" s="64">
        <v>2</v>
      </c>
      <c r="G612" s="64">
        <v>2</v>
      </c>
      <c r="H612" s="48">
        <v>473.6</v>
      </c>
      <c r="I612" s="48">
        <v>0</v>
      </c>
      <c r="J612" s="48">
        <v>359.8</v>
      </c>
      <c r="K612" s="37">
        <f t="shared" ref="K612" si="133">SUM(L612:O612)</f>
        <v>505875.20000000001</v>
      </c>
      <c r="L612" s="85">
        <v>0</v>
      </c>
      <c r="M612" s="85">
        <v>0</v>
      </c>
      <c r="N612" s="85">
        <v>0</v>
      </c>
      <c r="O612" s="44">
        <f>'[1]Прод. прилож'!$C$240</f>
        <v>505875.20000000001</v>
      </c>
      <c r="P612" s="50">
        <f t="shared" ref="P612" si="134">K612/H612</f>
        <v>1068.1486486486485</v>
      </c>
      <c r="Q612" s="37">
        <v>9673</v>
      </c>
      <c r="R612" s="70" t="s">
        <v>94</v>
      </c>
      <c r="S612" s="117"/>
      <c r="T612" s="117"/>
      <c r="U612" s="115"/>
    </row>
    <row r="613" spans="1:21" s="15" customFormat="1" ht="25.9" customHeight="1" x14ac:dyDescent="0.25">
      <c r="A613" s="189" t="s">
        <v>1205</v>
      </c>
      <c r="B613" s="45" t="s">
        <v>839</v>
      </c>
      <c r="C613" s="182">
        <v>1966</v>
      </c>
      <c r="D613" s="182" t="s">
        <v>224</v>
      </c>
      <c r="E613" s="182" t="s">
        <v>20</v>
      </c>
      <c r="F613" s="182">
        <v>2</v>
      </c>
      <c r="G613" s="182">
        <v>2</v>
      </c>
      <c r="H613" s="91">
        <v>560.5</v>
      </c>
      <c r="I613" s="48">
        <v>0</v>
      </c>
      <c r="J613" s="48">
        <v>510.5</v>
      </c>
      <c r="K613" s="37">
        <f t="shared" si="131"/>
        <v>11577915.5</v>
      </c>
      <c r="L613" s="44">
        <v>0</v>
      </c>
      <c r="M613" s="44">
        <v>0</v>
      </c>
      <c r="N613" s="44">
        <v>0</v>
      </c>
      <c r="O613" s="48">
        <f>'[1]Прод. прилож'!$C$1205</f>
        <v>11577915.5</v>
      </c>
      <c r="P613" s="44">
        <f t="shared" si="132"/>
        <v>20656.405887600358</v>
      </c>
      <c r="Q613" s="50">
        <v>9673</v>
      </c>
      <c r="R613" s="70" t="s">
        <v>96</v>
      </c>
      <c r="S613" s="57"/>
      <c r="T613" s="16"/>
      <c r="U613" s="16"/>
    </row>
    <row r="614" spans="1:21" s="116" customFormat="1" ht="25.9" customHeight="1" x14ac:dyDescent="0.25">
      <c r="A614" s="189" t="s">
        <v>1206</v>
      </c>
      <c r="B614" s="163" t="s">
        <v>1746</v>
      </c>
      <c r="C614" s="172">
        <v>1952</v>
      </c>
      <c r="D614" s="172" t="s">
        <v>224</v>
      </c>
      <c r="E614" s="172" t="s">
        <v>20</v>
      </c>
      <c r="F614" s="176">
        <v>2</v>
      </c>
      <c r="G614" s="176">
        <v>1</v>
      </c>
      <c r="H614" s="156">
        <v>334.8</v>
      </c>
      <c r="I614" s="156">
        <v>0</v>
      </c>
      <c r="J614" s="156">
        <v>258.60000000000002</v>
      </c>
      <c r="K614" s="37">
        <f>SUM(L614:O614)</f>
        <v>269179.2</v>
      </c>
      <c r="L614" s="89">
        <v>0</v>
      </c>
      <c r="M614" s="89">
        <v>0</v>
      </c>
      <c r="N614" s="89">
        <v>0</v>
      </c>
      <c r="O614" s="44">
        <f>'[1]Прод. прилож'!$C$241</f>
        <v>269179.2</v>
      </c>
      <c r="P614" s="50">
        <f>K614/H614</f>
        <v>804</v>
      </c>
      <c r="Q614" s="37">
        <v>9673</v>
      </c>
      <c r="R614" s="56" t="s">
        <v>94</v>
      </c>
      <c r="S614" s="115"/>
      <c r="T614" s="115"/>
      <c r="U614" s="115"/>
    </row>
    <row r="615" spans="1:21" s="15" customFormat="1" ht="25.9" customHeight="1" x14ac:dyDescent="0.25">
      <c r="A615" s="189" t="s">
        <v>1207</v>
      </c>
      <c r="B615" s="45" t="s">
        <v>840</v>
      </c>
      <c r="C615" s="182">
        <v>1964</v>
      </c>
      <c r="D615" s="182" t="s">
        <v>224</v>
      </c>
      <c r="E615" s="182" t="s">
        <v>20</v>
      </c>
      <c r="F615" s="182">
        <v>2</v>
      </c>
      <c r="G615" s="182">
        <v>2</v>
      </c>
      <c r="H615" s="91">
        <v>481.9</v>
      </c>
      <c r="I615" s="48">
        <v>0</v>
      </c>
      <c r="J615" s="48">
        <v>356.4</v>
      </c>
      <c r="K615" s="37">
        <f t="shared" si="131"/>
        <v>637447.6</v>
      </c>
      <c r="L615" s="44">
        <v>0</v>
      </c>
      <c r="M615" s="44">
        <v>0</v>
      </c>
      <c r="N615" s="44">
        <v>0</v>
      </c>
      <c r="O615" s="48">
        <f>'[1]Прод. прилож'!$C$242</f>
        <v>637447.6</v>
      </c>
      <c r="P615" s="44">
        <f t="shared" si="132"/>
        <v>1322.7798298402158</v>
      </c>
      <c r="Q615" s="50">
        <v>9673</v>
      </c>
      <c r="R615" s="70" t="s">
        <v>94</v>
      </c>
      <c r="S615" s="57"/>
      <c r="T615" s="16"/>
      <c r="U615" s="16"/>
    </row>
    <row r="616" spans="1:21" s="116" customFormat="1" ht="25.9" customHeight="1" x14ac:dyDescent="0.25">
      <c r="A616" s="189" t="s">
        <v>1208</v>
      </c>
      <c r="B616" s="45" t="s">
        <v>2043</v>
      </c>
      <c r="C616" s="182">
        <v>1960</v>
      </c>
      <c r="D616" s="182" t="s">
        <v>224</v>
      </c>
      <c r="E616" s="182" t="s">
        <v>20</v>
      </c>
      <c r="F616" s="64">
        <v>2</v>
      </c>
      <c r="G616" s="64">
        <v>1</v>
      </c>
      <c r="H616" s="48">
        <v>354.8</v>
      </c>
      <c r="I616" s="48">
        <v>0</v>
      </c>
      <c r="J616" s="48">
        <v>276.5</v>
      </c>
      <c r="K616" s="37">
        <f t="shared" ref="K616" si="135">SUM(L616:O616)</f>
        <v>4757961.8</v>
      </c>
      <c r="L616" s="85">
        <v>0</v>
      </c>
      <c r="M616" s="85">
        <v>0</v>
      </c>
      <c r="N616" s="85">
        <v>0</v>
      </c>
      <c r="O616" s="44">
        <f>'[1]Прод. прилож'!$C$243</f>
        <v>4757961.8</v>
      </c>
      <c r="P616" s="50">
        <f t="shared" si="132"/>
        <v>13410.264374295377</v>
      </c>
      <c r="Q616" s="37">
        <v>9673</v>
      </c>
      <c r="R616" s="70" t="s">
        <v>94</v>
      </c>
      <c r="S616" s="115"/>
      <c r="T616" s="115"/>
      <c r="U616" s="115"/>
    </row>
    <row r="617" spans="1:21" s="116" customFormat="1" ht="25.9" customHeight="1" x14ac:dyDescent="0.25">
      <c r="A617" s="189" t="s">
        <v>1209</v>
      </c>
      <c r="B617" s="163" t="s">
        <v>1747</v>
      </c>
      <c r="C617" s="172">
        <v>1958</v>
      </c>
      <c r="D617" s="166" t="s">
        <v>224</v>
      </c>
      <c r="E617" s="172" t="s">
        <v>1748</v>
      </c>
      <c r="F617" s="172">
        <v>2</v>
      </c>
      <c r="G617" s="172">
        <v>1</v>
      </c>
      <c r="H617" s="168">
        <v>476.8</v>
      </c>
      <c r="I617" s="168">
        <v>0</v>
      </c>
      <c r="J617" s="168">
        <v>362.8</v>
      </c>
      <c r="K617" s="37">
        <f>SUM(L617:O617)</f>
        <v>569299.19999999995</v>
      </c>
      <c r="L617" s="19">
        <v>0</v>
      </c>
      <c r="M617" s="19">
        <v>0</v>
      </c>
      <c r="N617" s="19">
        <v>0</v>
      </c>
      <c r="O617" s="47">
        <f>'[1]Прод. прилож'!$C$244</f>
        <v>569299.19999999995</v>
      </c>
      <c r="P617" s="50">
        <f t="shared" si="132"/>
        <v>1193.9999999999998</v>
      </c>
      <c r="Q617" s="37">
        <v>9673</v>
      </c>
      <c r="R617" s="69" t="s">
        <v>94</v>
      </c>
      <c r="S617" s="115"/>
      <c r="T617" s="115"/>
      <c r="U617" s="115"/>
    </row>
    <row r="618" spans="1:21" s="116" customFormat="1" ht="25.9" customHeight="1" x14ac:dyDescent="0.25">
      <c r="A618" s="189" t="s">
        <v>1210</v>
      </c>
      <c r="B618" s="163" t="s">
        <v>1885</v>
      </c>
      <c r="C618" s="172">
        <v>1980</v>
      </c>
      <c r="D618" s="166" t="s">
        <v>224</v>
      </c>
      <c r="E618" s="172" t="s">
        <v>20</v>
      </c>
      <c r="F618" s="172">
        <v>3</v>
      </c>
      <c r="G618" s="172">
        <v>3</v>
      </c>
      <c r="H618" s="168">
        <v>2583.77</v>
      </c>
      <c r="I618" s="168">
        <v>0</v>
      </c>
      <c r="J618" s="168">
        <v>1803.15</v>
      </c>
      <c r="K618" s="37">
        <f>SUM(L618:O618)</f>
        <v>10101350</v>
      </c>
      <c r="L618" s="44">
        <v>0</v>
      </c>
      <c r="M618" s="44">
        <v>0</v>
      </c>
      <c r="N618" s="44">
        <v>0</v>
      </c>
      <c r="O618" s="48">
        <f>'[1]Прод. прилож'!$C$760</f>
        <v>10101350</v>
      </c>
      <c r="P618" s="44">
        <f>K618/H618</f>
        <v>3909.539161767495</v>
      </c>
      <c r="Q618" s="50">
        <v>9673</v>
      </c>
      <c r="R618" s="70" t="s">
        <v>95</v>
      </c>
      <c r="S618" s="119"/>
      <c r="T618" s="115"/>
      <c r="U618" s="115"/>
    </row>
    <row r="619" spans="1:21" s="15" customFormat="1" ht="25.9" customHeight="1" x14ac:dyDescent="0.25">
      <c r="A619" s="189" t="s">
        <v>1211</v>
      </c>
      <c r="B619" s="45" t="s">
        <v>841</v>
      </c>
      <c r="C619" s="182">
        <v>1990</v>
      </c>
      <c r="D619" s="182" t="s">
        <v>224</v>
      </c>
      <c r="E619" s="182" t="s">
        <v>242</v>
      </c>
      <c r="F619" s="182">
        <v>4</v>
      </c>
      <c r="G619" s="182">
        <v>4</v>
      </c>
      <c r="H619" s="91">
        <v>2228</v>
      </c>
      <c r="I619" s="48">
        <v>0</v>
      </c>
      <c r="J619" s="48">
        <v>1947.8</v>
      </c>
      <c r="K619" s="37">
        <f t="shared" si="131"/>
        <v>6728427.5</v>
      </c>
      <c r="L619" s="44">
        <v>0</v>
      </c>
      <c r="M619" s="44">
        <v>0</v>
      </c>
      <c r="N619" s="44">
        <v>0</v>
      </c>
      <c r="O619" s="48">
        <f>'[1]Прод. прилож'!$C$1206</f>
        <v>6728427.5</v>
      </c>
      <c r="P619" s="44">
        <f t="shared" si="132"/>
        <v>3019.9405296229802</v>
      </c>
      <c r="Q619" s="50">
        <v>9673</v>
      </c>
      <c r="R619" s="70" t="s">
        <v>96</v>
      </c>
      <c r="S619" s="57"/>
      <c r="T619" s="16"/>
      <c r="U619" s="16"/>
    </row>
    <row r="620" spans="1:21" s="15" customFormat="1" ht="25.9" customHeight="1" x14ac:dyDescent="0.25">
      <c r="A620" s="189" t="s">
        <v>1212</v>
      </c>
      <c r="B620" s="45" t="s">
        <v>842</v>
      </c>
      <c r="C620" s="182">
        <v>1964</v>
      </c>
      <c r="D620" s="182" t="s">
        <v>224</v>
      </c>
      <c r="E620" s="182" t="s">
        <v>20</v>
      </c>
      <c r="F620" s="182">
        <v>2</v>
      </c>
      <c r="G620" s="182">
        <v>2</v>
      </c>
      <c r="H620" s="91">
        <v>601.9</v>
      </c>
      <c r="I620" s="48">
        <v>0</v>
      </c>
      <c r="J620" s="48">
        <v>532.6</v>
      </c>
      <c r="K620" s="37">
        <f t="shared" si="131"/>
        <v>7033072.7999999998</v>
      </c>
      <c r="L620" s="44">
        <v>0</v>
      </c>
      <c r="M620" s="44">
        <v>0</v>
      </c>
      <c r="N620" s="44">
        <v>0</v>
      </c>
      <c r="O620" s="48">
        <f>'[1]Прод. прилож'!$C$761</f>
        <v>7033072.7999999998</v>
      </c>
      <c r="P620" s="44">
        <f t="shared" si="132"/>
        <v>11684.786177105832</v>
      </c>
      <c r="Q620" s="50">
        <v>9673</v>
      </c>
      <c r="R620" s="70" t="s">
        <v>95</v>
      </c>
      <c r="S620" s="57"/>
      <c r="T620" s="16"/>
      <c r="U620" s="16"/>
    </row>
    <row r="621" spans="1:21" s="15" customFormat="1" ht="25.9" customHeight="1" x14ac:dyDescent="0.25">
      <c r="A621" s="189" t="s">
        <v>1213</v>
      </c>
      <c r="B621" s="45" t="s">
        <v>843</v>
      </c>
      <c r="C621" s="182">
        <v>1964</v>
      </c>
      <c r="D621" s="182" t="s">
        <v>224</v>
      </c>
      <c r="E621" s="182" t="s">
        <v>20</v>
      </c>
      <c r="F621" s="182">
        <v>2</v>
      </c>
      <c r="G621" s="182">
        <v>2</v>
      </c>
      <c r="H621" s="91">
        <v>429.2</v>
      </c>
      <c r="I621" s="48">
        <v>0</v>
      </c>
      <c r="J621" s="48">
        <v>390</v>
      </c>
      <c r="K621" s="37">
        <f t="shared" si="131"/>
        <v>5138247.4000000004</v>
      </c>
      <c r="L621" s="44">
        <v>0</v>
      </c>
      <c r="M621" s="44">
        <v>0</v>
      </c>
      <c r="N621" s="44">
        <v>0</v>
      </c>
      <c r="O621" s="48">
        <f>'[1]Прод. прилож'!$C$762</f>
        <v>5138247.4000000004</v>
      </c>
      <c r="P621" s="44">
        <f t="shared" si="132"/>
        <v>11971.685461323394</v>
      </c>
      <c r="Q621" s="50">
        <v>9673</v>
      </c>
      <c r="R621" s="70" t="s">
        <v>95</v>
      </c>
      <c r="S621" s="57"/>
      <c r="T621" s="16"/>
      <c r="U621" s="16"/>
    </row>
    <row r="622" spans="1:21" s="15" customFormat="1" ht="25.9" customHeight="1" x14ac:dyDescent="0.25">
      <c r="A622" s="189" t="s">
        <v>1214</v>
      </c>
      <c r="B622" s="45" t="s">
        <v>844</v>
      </c>
      <c r="C622" s="182">
        <v>1976</v>
      </c>
      <c r="D622" s="182">
        <v>2021</v>
      </c>
      <c r="E622" s="182" t="s">
        <v>20</v>
      </c>
      <c r="F622" s="182">
        <v>2</v>
      </c>
      <c r="G622" s="182">
        <v>2</v>
      </c>
      <c r="H622" s="91">
        <v>801.3</v>
      </c>
      <c r="I622" s="48">
        <v>0</v>
      </c>
      <c r="J622" s="48">
        <v>742.1</v>
      </c>
      <c r="K622" s="37">
        <f t="shared" si="131"/>
        <v>7757750</v>
      </c>
      <c r="L622" s="44">
        <v>0</v>
      </c>
      <c r="M622" s="44">
        <v>0</v>
      </c>
      <c r="N622" s="44">
        <v>0</v>
      </c>
      <c r="O622" s="48">
        <f>'[1]Прод. прилож'!$C$1207</f>
        <v>7757750</v>
      </c>
      <c r="P622" s="44">
        <f t="shared" si="132"/>
        <v>9681.4551354049672</v>
      </c>
      <c r="Q622" s="50">
        <v>9673</v>
      </c>
      <c r="R622" s="70" t="s">
        <v>96</v>
      </c>
      <c r="S622" s="57"/>
      <c r="T622" s="16"/>
      <c r="U622" s="16"/>
    </row>
    <row r="623" spans="1:21" s="15" customFormat="1" ht="25.9" customHeight="1" x14ac:dyDescent="0.25">
      <c r="A623" s="189" t="s">
        <v>1215</v>
      </c>
      <c r="B623" s="45" t="s">
        <v>845</v>
      </c>
      <c r="C623" s="182">
        <v>1965</v>
      </c>
      <c r="D623" s="182" t="s">
        <v>224</v>
      </c>
      <c r="E623" s="182" t="s">
        <v>20</v>
      </c>
      <c r="F623" s="182">
        <v>2</v>
      </c>
      <c r="G623" s="182">
        <v>3</v>
      </c>
      <c r="H623" s="91">
        <v>564.1</v>
      </c>
      <c r="I623" s="48">
        <v>0</v>
      </c>
      <c r="J623" s="48">
        <v>497.8</v>
      </c>
      <c r="K623" s="37">
        <f t="shared" si="131"/>
        <v>6672431.2000000002</v>
      </c>
      <c r="L623" s="44">
        <v>0</v>
      </c>
      <c r="M623" s="44">
        <v>0</v>
      </c>
      <c r="N623" s="44">
        <v>0</v>
      </c>
      <c r="O623" s="48">
        <f>'[1]Прод. прилож'!$C$763</f>
        <v>6672431.2000000002</v>
      </c>
      <c r="P623" s="44">
        <f t="shared" si="132"/>
        <v>11828.454529338769</v>
      </c>
      <c r="Q623" s="50">
        <v>9673</v>
      </c>
      <c r="R623" s="70" t="s">
        <v>95</v>
      </c>
      <c r="S623" s="57"/>
      <c r="T623" s="16"/>
      <c r="U623" s="16"/>
    </row>
    <row r="624" spans="1:21" s="15" customFormat="1" ht="25.9" customHeight="1" x14ac:dyDescent="0.25">
      <c r="A624" s="70" t="s">
        <v>1216</v>
      </c>
      <c r="B624" s="45" t="s">
        <v>846</v>
      </c>
      <c r="C624" s="199">
        <v>1962</v>
      </c>
      <c r="D624" s="199" t="s">
        <v>224</v>
      </c>
      <c r="E624" s="199" t="s">
        <v>20</v>
      </c>
      <c r="F624" s="199">
        <v>2</v>
      </c>
      <c r="G624" s="199">
        <v>2</v>
      </c>
      <c r="H624" s="91">
        <v>506</v>
      </c>
      <c r="I624" s="48">
        <v>0</v>
      </c>
      <c r="J624" s="48">
        <v>354.12</v>
      </c>
      <c r="K624" s="37">
        <f t="shared" si="131"/>
        <v>5889095.5</v>
      </c>
      <c r="L624" s="44">
        <v>0</v>
      </c>
      <c r="M624" s="44">
        <v>0</v>
      </c>
      <c r="N624" s="44">
        <v>0</v>
      </c>
      <c r="O624" s="48">
        <f>'[1]Прод. прилож'!$C$245</f>
        <v>5889095.5</v>
      </c>
      <c r="P624" s="44">
        <f t="shared" si="132"/>
        <v>11638.528656126482</v>
      </c>
      <c r="Q624" s="50">
        <v>9673</v>
      </c>
      <c r="R624" s="70" t="s">
        <v>94</v>
      </c>
      <c r="S624" s="57"/>
      <c r="T624" s="16"/>
      <c r="U624" s="16"/>
    </row>
    <row r="625" spans="1:21" s="15" customFormat="1" ht="34.9" customHeight="1" x14ac:dyDescent="0.25">
      <c r="A625" s="214" t="s">
        <v>2278</v>
      </c>
      <c r="B625" s="214"/>
      <c r="C625" s="214"/>
      <c r="D625" s="214"/>
      <c r="E625" s="214"/>
      <c r="F625" s="214"/>
      <c r="G625" s="214"/>
      <c r="H625" s="214"/>
      <c r="I625" s="214"/>
      <c r="J625" s="214"/>
      <c r="K625" s="214"/>
      <c r="L625" s="214"/>
      <c r="M625" s="214"/>
      <c r="N625" s="214"/>
      <c r="O625" s="214"/>
      <c r="P625" s="214"/>
      <c r="Q625" s="214"/>
      <c r="R625" s="214"/>
      <c r="S625" s="57"/>
      <c r="T625" s="16"/>
      <c r="U625" s="16"/>
    </row>
    <row r="626" spans="1:21" s="15" customFormat="1" ht="34.9" customHeight="1" x14ac:dyDescent="0.25">
      <c r="A626" s="215" t="s">
        <v>364</v>
      </c>
      <c r="B626" s="215"/>
      <c r="C626" s="159" t="s">
        <v>21</v>
      </c>
      <c r="D626" s="159" t="s">
        <v>21</v>
      </c>
      <c r="E626" s="159" t="s">
        <v>21</v>
      </c>
      <c r="F626" s="96" t="s">
        <v>21</v>
      </c>
      <c r="G626" s="96" t="s">
        <v>21</v>
      </c>
      <c r="H626" s="97">
        <f t="shared" ref="H626:N626" si="136">SUM(H627:H629)</f>
        <v>1890.7</v>
      </c>
      <c r="I626" s="97">
        <f t="shared" si="136"/>
        <v>0</v>
      </c>
      <c r="J626" s="97">
        <f t="shared" si="136"/>
        <v>1283.05</v>
      </c>
      <c r="K626" s="97">
        <f t="shared" si="136"/>
        <v>18578845.060000002</v>
      </c>
      <c r="L626" s="97">
        <f t="shared" si="136"/>
        <v>0</v>
      </c>
      <c r="M626" s="97">
        <f t="shared" si="136"/>
        <v>0</v>
      </c>
      <c r="N626" s="97">
        <f t="shared" si="136"/>
        <v>0</v>
      </c>
      <c r="O626" s="97">
        <f>SUM(O627:O629)</f>
        <v>18578845.060000002</v>
      </c>
      <c r="P626" s="34">
        <f>K626/H626</f>
        <v>9826.4373300893858</v>
      </c>
      <c r="Q626" s="98" t="s">
        <v>21</v>
      </c>
      <c r="R626" s="99" t="s">
        <v>21</v>
      </c>
      <c r="S626" s="57"/>
      <c r="T626" s="16"/>
      <c r="U626" s="16"/>
    </row>
    <row r="627" spans="1:21" s="15" customFormat="1" ht="25.9" customHeight="1" x14ac:dyDescent="0.25">
      <c r="A627" s="182" t="s">
        <v>1217</v>
      </c>
      <c r="B627" s="45" t="s">
        <v>2029</v>
      </c>
      <c r="C627" s="72">
        <v>1967</v>
      </c>
      <c r="D627" s="72" t="s">
        <v>224</v>
      </c>
      <c r="E627" s="72" t="s">
        <v>20</v>
      </c>
      <c r="F627" s="71">
        <v>2</v>
      </c>
      <c r="G627" s="71">
        <v>2</v>
      </c>
      <c r="H627" s="46">
        <v>832.7</v>
      </c>
      <c r="I627" s="46">
        <v>0</v>
      </c>
      <c r="J627" s="46">
        <v>457.8</v>
      </c>
      <c r="K627" s="37">
        <f t="shared" ref="K627" si="137">SUM(L627:O627)</f>
        <v>4362862.5</v>
      </c>
      <c r="L627" s="44">
        <v>0</v>
      </c>
      <c r="M627" s="44">
        <v>0</v>
      </c>
      <c r="N627" s="44">
        <v>0</v>
      </c>
      <c r="O627" s="48">
        <f>'[1]Прод. прилож'!$C$765</f>
        <v>4362862.5</v>
      </c>
      <c r="P627" s="44">
        <f t="shared" ref="P627" si="138">K627/H627</f>
        <v>5239.4169568872339</v>
      </c>
      <c r="Q627" s="50">
        <v>9673</v>
      </c>
      <c r="R627" s="70" t="s">
        <v>95</v>
      </c>
      <c r="S627" s="84"/>
    </row>
    <row r="628" spans="1:21" s="15" customFormat="1" ht="22.9" customHeight="1" x14ac:dyDescent="0.25">
      <c r="A628" s="192" t="s">
        <v>1218</v>
      </c>
      <c r="B628" s="45" t="s">
        <v>2004</v>
      </c>
      <c r="C628" s="182">
        <v>1965</v>
      </c>
      <c r="D628" s="182" t="s">
        <v>224</v>
      </c>
      <c r="E628" s="182" t="s">
        <v>20</v>
      </c>
      <c r="F628" s="182">
        <v>2</v>
      </c>
      <c r="G628" s="182">
        <v>1</v>
      </c>
      <c r="H628" s="48">
        <v>348.2</v>
      </c>
      <c r="I628" s="48">
        <v>0</v>
      </c>
      <c r="J628" s="48">
        <v>286.75</v>
      </c>
      <c r="K628" s="37">
        <f>SUM(L628:O628)</f>
        <v>5106384.96</v>
      </c>
      <c r="L628" s="44">
        <v>0</v>
      </c>
      <c r="M628" s="44">
        <v>0</v>
      </c>
      <c r="N628" s="44">
        <v>0</v>
      </c>
      <c r="O628" s="48">
        <f>'[1]Прод. прилож'!$C$247</f>
        <v>5106384.96</v>
      </c>
      <c r="P628" s="44">
        <f>K628/H628</f>
        <v>14665.091786329696</v>
      </c>
      <c r="Q628" s="50">
        <v>9673</v>
      </c>
      <c r="R628" s="70" t="s">
        <v>94</v>
      </c>
      <c r="S628" s="57"/>
      <c r="T628" s="16"/>
      <c r="U628" s="16"/>
    </row>
    <row r="629" spans="1:21" s="15" customFormat="1" ht="22.9" customHeight="1" x14ac:dyDescent="0.25">
      <c r="A629" s="192" t="s">
        <v>1219</v>
      </c>
      <c r="B629" s="45" t="s">
        <v>2005</v>
      </c>
      <c r="C629" s="182">
        <v>1966</v>
      </c>
      <c r="D629" s="182" t="s">
        <v>224</v>
      </c>
      <c r="E629" s="182" t="s">
        <v>20</v>
      </c>
      <c r="F629" s="182">
        <v>2</v>
      </c>
      <c r="G629" s="182">
        <v>2</v>
      </c>
      <c r="H629" s="48">
        <v>709.8</v>
      </c>
      <c r="I629" s="48">
        <v>0</v>
      </c>
      <c r="J629" s="48">
        <v>538.5</v>
      </c>
      <c r="K629" s="37">
        <f>SUM(L629:O629)</f>
        <v>9109597.5999999996</v>
      </c>
      <c r="L629" s="44">
        <v>0</v>
      </c>
      <c r="M629" s="44">
        <v>0</v>
      </c>
      <c r="N629" s="44">
        <v>0</v>
      </c>
      <c r="O629" s="48">
        <f>'[1]Прод. прилож'!$C$248</f>
        <v>9109597.5999999996</v>
      </c>
      <c r="P629" s="44">
        <f>K629/H629</f>
        <v>12834.03437588053</v>
      </c>
      <c r="Q629" s="50">
        <v>9673</v>
      </c>
      <c r="R629" s="70" t="s">
        <v>94</v>
      </c>
      <c r="S629" s="57"/>
      <c r="T629" s="16"/>
      <c r="U629" s="16"/>
    </row>
    <row r="630" spans="1:21" s="15" customFormat="1" ht="34.9" customHeight="1" x14ac:dyDescent="0.25">
      <c r="A630" s="214" t="s">
        <v>2279</v>
      </c>
      <c r="B630" s="214"/>
      <c r="C630" s="214"/>
      <c r="D630" s="214"/>
      <c r="E630" s="214"/>
      <c r="F630" s="214"/>
      <c r="G630" s="214"/>
      <c r="H630" s="214"/>
      <c r="I630" s="214"/>
      <c r="J630" s="214"/>
      <c r="K630" s="214"/>
      <c r="L630" s="214"/>
      <c r="M630" s="214"/>
      <c r="N630" s="214"/>
      <c r="O630" s="214"/>
      <c r="P630" s="214"/>
      <c r="Q630" s="214"/>
      <c r="R630" s="214"/>
      <c r="S630" s="57"/>
      <c r="T630" s="16"/>
      <c r="U630" s="16"/>
    </row>
    <row r="631" spans="1:21" s="15" customFormat="1" ht="34.9" customHeight="1" x14ac:dyDescent="0.25">
      <c r="A631" s="215" t="s">
        <v>84</v>
      </c>
      <c r="B631" s="215"/>
      <c r="C631" s="159" t="s">
        <v>21</v>
      </c>
      <c r="D631" s="159" t="s">
        <v>21</v>
      </c>
      <c r="E631" s="159" t="s">
        <v>21</v>
      </c>
      <c r="F631" s="96" t="s">
        <v>21</v>
      </c>
      <c r="G631" s="96" t="s">
        <v>21</v>
      </c>
      <c r="H631" s="97">
        <f>SUM(H632:H635)</f>
        <v>2614.4</v>
      </c>
      <c r="I631" s="97">
        <f t="shared" ref="I631:O631" si="139">SUM(I632:I635)</f>
        <v>570.4</v>
      </c>
      <c r="J631" s="97">
        <f t="shared" si="139"/>
        <v>1828</v>
      </c>
      <c r="K631" s="97">
        <f t="shared" si="139"/>
        <v>17343848.199999999</v>
      </c>
      <c r="L631" s="97">
        <f t="shared" si="139"/>
        <v>0</v>
      </c>
      <c r="M631" s="97">
        <f t="shared" si="139"/>
        <v>0</v>
      </c>
      <c r="N631" s="97">
        <f t="shared" si="139"/>
        <v>0</v>
      </c>
      <c r="O631" s="97">
        <f t="shared" si="139"/>
        <v>17343848.199999999</v>
      </c>
      <c r="P631" s="34">
        <f>K631/H631</f>
        <v>6633.9688647490811</v>
      </c>
      <c r="Q631" s="98" t="s">
        <v>21</v>
      </c>
      <c r="R631" s="99" t="s">
        <v>21</v>
      </c>
      <c r="S631" s="57"/>
      <c r="T631" s="16"/>
      <c r="U631" s="16"/>
    </row>
    <row r="632" spans="1:21" s="15" customFormat="1" ht="22.9" customHeight="1" x14ac:dyDescent="0.25">
      <c r="A632" s="70" t="s">
        <v>1220</v>
      </c>
      <c r="B632" s="45" t="s">
        <v>847</v>
      </c>
      <c r="C632" s="182">
        <v>1966</v>
      </c>
      <c r="D632" s="182" t="s">
        <v>224</v>
      </c>
      <c r="E632" s="182" t="s">
        <v>22</v>
      </c>
      <c r="F632" s="182">
        <v>2</v>
      </c>
      <c r="G632" s="182">
        <v>2</v>
      </c>
      <c r="H632" s="48">
        <v>739.2</v>
      </c>
      <c r="I632" s="48">
        <v>255.2</v>
      </c>
      <c r="J632" s="48">
        <v>484</v>
      </c>
      <c r="K632" s="37">
        <f>SUM(L632:O632)</f>
        <v>4998820.7</v>
      </c>
      <c r="L632" s="44">
        <v>0</v>
      </c>
      <c r="M632" s="44">
        <v>0</v>
      </c>
      <c r="N632" s="44">
        <v>0</v>
      </c>
      <c r="O632" s="48">
        <f>'[1]Прод. прилож'!$C$767</f>
        <v>4998820.7</v>
      </c>
      <c r="P632" s="44">
        <f>K632/H632</f>
        <v>6762.4738906926405</v>
      </c>
      <c r="Q632" s="50">
        <v>9673</v>
      </c>
      <c r="R632" s="70" t="s">
        <v>95</v>
      </c>
      <c r="S632" s="57"/>
      <c r="T632" s="16"/>
      <c r="U632" s="16"/>
    </row>
    <row r="633" spans="1:21" s="15" customFormat="1" ht="22.9" customHeight="1" x14ac:dyDescent="0.25">
      <c r="A633" s="70" t="s">
        <v>1221</v>
      </c>
      <c r="B633" s="45" t="s">
        <v>848</v>
      </c>
      <c r="C633" s="182">
        <v>1964</v>
      </c>
      <c r="D633" s="182" t="s">
        <v>224</v>
      </c>
      <c r="E633" s="182" t="s">
        <v>20</v>
      </c>
      <c r="F633" s="182">
        <v>2</v>
      </c>
      <c r="G633" s="182">
        <v>2</v>
      </c>
      <c r="H633" s="48">
        <v>460</v>
      </c>
      <c r="I633" s="48">
        <v>0</v>
      </c>
      <c r="J633" s="48">
        <v>460</v>
      </c>
      <c r="K633" s="37">
        <f>SUM(L633:O633)</f>
        <v>1074060</v>
      </c>
      <c r="L633" s="44">
        <v>0</v>
      </c>
      <c r="M633" s="44">
        <v>0</v>
      </c>
      <c r="N633" s="44">
        <v>0</v>
      </c>
      <c r="O633" s="48">
        <f>'[1]Прод. прилож'!$C$768</f>
        <v>1074060</v>
      </c>
      <c r="P633" s="44">
        <f>K633/H633</f>
        <v>2334.913043478261</v>
      </c>
      <c r="Q633" s="50">
        <v>9673</v>
      </c>
      <c r="R633" s="70" t="s">
        <v>95</v>
      </c>
      <c r="S633" s="57"/>
      <c r="T633" s="16"/>
      <c r="U633" s="16"/>
    </row>
    <row r="634" spans="1:21" s="15" customFormat="1" ht="22.9" customHeight="1" x14ac:dyDescent="0.25">
      <c r="A634" s="70" t="s">
        <v>1222</v>
      </c>
      <c r="B634" s="45" t="s">
        <v>849</v>
      </c>
      <c r="C634" s="182">
        <v>1964</v>
      </c>
      <c r="D634" s="182" t="s">
        <v>224</v>
      </c>
      <c r="E634" s="182" t="s">
        <v>20</v>
      </c>
      <c r="F634" s="182">
        <v>2</v>
      </c>
      <c r="G634" s="182">
        <v>2</v>
      </c>
      <c r="H634" s="48">
        <v>676</v>
      </c>
      <c r="I634" s="48">
        <v>60</v>
      </c>
      <c r="J634" s="48">
        <v>400</v>
      </c>
      <c r="K634" s="37">
        <f>SUM(L634:O634)</f>
        <v>6272146.7999999998</v>
      </c>
      <c r="L634" s="44">
        <v>0</v>
      </c>
      <c r="M634" s="44">
        <v>0</v>
      </c>
      <c r="N634" s="44">
        <v>0</v>
      </c>
      <c r="O634" s="48">
        <f>'[1]Прод. прилож'!$C$769</f>
        <v>6272146.7999999998</v>
      </c>
      <c r="P634" s="44">
        <f>K634/H634</f>
        <v>9278.3236686390537</v>
      </c>
      <c r="Q634" s="50">
        <v>9673</v>
      </c>
      <c r="R634" s="70" t="s">
        <v>95</v>
      </c>
      <c r="S634" s="57"/>
      <c r="T634" s="16"/>
      <c r="U634" s="16"/>
    </row>
    <row r="635" spans="1:21" s="15" customFormat="1" ht="22.9" customHeight="1" x14ac:dyDescent="0.25">
      <c r="A635" s="70" t="s">
        <v>1223</v>
      </c>
      <c r="B635" s="45" t="s">
        <v>850</v>
      </c>
      <c r="C635" s="182">
        <v>1966</v>
      </c>
      <c r="D635" s="182" t="s">
        <v>224</v>
      </c>
      <c r="E635" s="182" t="s">
        <v>22</v>
      </c>
      <c r="F635" s="182">
        <v>2</v>
      </c>
      <c r="G635" s="182">
        <v>2</v>
      </c>
      <c r="H635" s="48">
        <v>739.2</v>
      </c>
      <c r="I635" s="48">
        <v>255.2</v>
      </c>
      <c r="J635" s="48">
        <v>484</v>
      </c>
      <c r="K635" s="37">
        <f>SUM(L635:O635)</f>
        <v>4998820.7</v>
      </c>
      <c r="L635" s="44">
        <v>0</v>
      </c>
      <c r="M635" s="44">
        <v>0</v>
      </c>
      <c r="N635" s="44">
        <v>0</v>
      </c>
      <c r="O635" s="48">
        <f>'[1]Прод. прилож'!$C$770</f>
        <v>4998820.7</v>
      </c>
      <c r="P635" s="44">
        <f>K635/H635</f>
        <v>6762.4738906926405</v>
      </c>
      <c r="Q635" s="50">
        <v>9673</v>
      </c>
      <c r="R635" s="70" t="s">
        <v>95</v>
      </c>
      <c r="S635" s="57"/>
      <c r="T635" s="16"/>
      <c r="U635" s="16"/>
    </row>
    <row r="636" spans="1:21" s="15" customFormat="1" ht="34.9" customHeight="1" x14ac:dyDescent="0.25">
      <c r="A636" s="214" t="s">
        <v>2280</v>
      </c>
      <c r="B636" s="214"/>
      <c r="C636" s="214"/>
      <c r="D636" s="214"/>
      <c r="E636" s="214"/>
      <c r="F636" s="214"/>
      <c r="G636" s="214"/>
      <c r="H636" s="214"/>
      <c r="I636" s="214"/>
      <c r="J636" s="214"/>
      <c r="K636" s="214"/>
      <c r="L636" s="214"/>
      <c r="M636" s="214"/>
      <c r="N636" s="214"/>
      <c r="O636" s="214"/>
      <c r="P636" s="214"/>
      <c r="Q636" s="214"/>
      <c r="R636" s="214"/>
      <c r="S636" s="57"/>
      <c r="T636" s="16"/>
      <c r="U636" s="16"/>
    </row>
    <row r="637" spans="1:21" s="15" customFormat="1" ht="34.9" customHeight="1" x14ac:dyDescent="0.25">
      <c r="A637" s="215" t="s">
        <v>363</v>
      </c>
      <c r="B637" s="215"/>
      <c r="C637" s="159" t="s">
        <v>21</v>
      </c>
      <c r="D637" s="159" t="s">
        <v>21</v>
      </c>
      <c r="E637" s="159" t="s">
        <v>21</v>
      </c>
      <c r="F637" s="96" t="s">
        <v>21</v>
      </c>
      <c r="G637" s="96" t="s">
        <v>21</v>
      </c>
      <c r="H637" s="97">
        <f t="shared" ref="H637:N637" si="140">SUM(H638:H640)</f>
        <v>856.6</v>
      </c>
      <c r="I637" s="97">
        <f t="shared" si="140"/>
        <v>24</v>
      </c>
      <c r="J637" s="97">
        <f t="shared" si="140"/>
        <v>743.2</v>
      </c>
      <c r="K637" s="97">
        <f t="shared" si="140"/>
        <v>11661225.5</v>
      </c>
      <c r="L637" s="97">
        <f t="shared" si="140"/>
        <v>0</v>
      </c>
      <c r="M637" s="97">
        <f t="shared" si="140"/>
        <v>0</v>
      </c>
      <c r="N637" s="97">
        <f t="shared" si="140"/>
        <v>0</v>
      </c>
      <c r="O637" s="97">
        <f>SUM(O638:O640)</f>
        <v>11661225.5</v>
      </c>
      <c r="P637" s="34">
        <f>K637/H637</f>
        <v>13613.384893766051</v>
      </c>
      <c r="Q637" s="98" t="s">
        <v>21</v>
      </c>
      <c r="R637" s="99" t="s">
        <v>21</v>
      </c>
      <c r="S637" s="57"/>
      <c r="T637" s="16"/>
      <c r="U637" s="16"/>
    </row>
    <row r="638" spans="1:21" s="15" customFormat="1" ht="25.9" customHeight="1" x14ac:dyDescent="0.25">
      <c r="A638" s="208" t="s">
        <v>1224</v>
      </c>
      <c r="B638" s="210" t="s">
        <v>851</v>
      </c>
      <c r="C638" s="212">
        <v>1962</v>
      </c>
      <c r="D638" s="212" t="s">
        <v>224</v>
      </c>
      <c r="E638" s="212" t="s">
        <v>20</v>
      </c>
      <c r="F638" s="212">
        <v>2</v>
      </c>
      <c r="G638" s="212">
        <v>2</v>
      </c>
      <c r="H638" s="222">
        <v>368.5</v>
      </c>
      <c r="I638" s="222">
        <v>12</v>
      </c>
      <c r="J638" s="222">
        <v>356.5</v>
      </c>
      <c r="K638" s="37">
        <f>SUM(L638:O638)</f>
        <v>300000</v>
      </c>
      <c r="L638" s="44">
        <v>0</v>
      </c>
      <c r="M638" s="44">
        <v>0</v>
      </c>
      <c r="N638" s="44">
        <v>0</v>
      </c>
      <c r="O638" s="48">
        <f>'[1]Прод. прилож'!$C$250</f>
        <v>300000</v>
      </c>
      <c r="P638" s="44">
        <f>K638/H638</f>
        <v>814.11126187245588</v>
      </c>
      <c r="Q638" s="50">
        <v>9673</v>
      </c>
      <c r="R638" s="70" t="s">
        <v>94</v>
      </c>
      <c r="S638" s="57"/>
      <c r="T638" s="16"/>
      <c r="U638" s="16"/>
    </row>
    <row r="639" spans="1:21" s="15" customFormat="1" ht="25.15" customHeight="1" x14ac:dyDescent="0.25">
      <c r="A639" s="209"/>
      <c r="B639" s="211"/>
      <c r="C639" s="213"/>
      <c r="D639" s="213"/>
      <c r="E639" s="213"/>
      <c r="F639" s="213"/>
      <c r="G639" s="213"/>
      <c r="H639" s="223"/>
      <c r="I639" s="223"/>
      <c r="J639" s="223"/>
      <c r="K639" s="37">
        <f>SUM(L639:O639)</f>
        <v>5350449</v>
      </c>
      <c r="L639" s="44">
        <v>0</v>
      </c>
      <c r="M639" s="44">
        <v>0</v>
      </c>
      <c r="N639" s="44">
        <v>0</v>
      </c>
      <c r="O639" s="48">
        <f>'[1]Прод. прилож'!$C$772</f>
        <v>5350449</v>
      </c>
      <c r="P639" s="44">
        <f>K639/H638</f>
        <v>14519.535956580732</v>
      </c>
      <c r="Q639" s="50">
        <v>9673</v>
      </c>
      <c r="R639" s="70" t="s">
        <v>95</v>
      </c>
      <c r="S639" s="57"/>
      <c r="T639" s="16"/>
      <c r="U639" s="16"/>
    </row>
    <row r="640" spans="1:21" s="15" customFormat="1" ht="25.15" customHeight="1" x14ac:dyDescent="0.25">
      <c r="A640" s="70" t="s">
        <v>1225</v>
      </c>
      <c r="B640" s="45" t="s">
        <v>852</v>
      </c>
      <c r="C640" s="182">
        <v>1966</v>
      </c>
      <c r="D640" s="182" t="s">
        <v>224</v>
      </c>
      <c r="E640" s="182" t="s">
        <v>20</v>
      </c>
      <c r="F640" s="182">
        <v>2</v>
      </c>
      <c r="G640" s="182">
        <v>2</v>
      </c>
      <c r="H640" s="48">
        <v>488.1</v>
      </c>
      <c r="I640" s="48">
        <v>12</v>
      </c>
      <c r="J640" s="48">
        <v>386.7</v>
      </c>
      <c r="K640" s="37">
        <f>SUM(L640:O640)</f>
        <v>6010776.5</v>
      </c>
      <c r="L640" s="44">
        <v>0</v>
      </c>
      <c r="M640" s="44">
        <v>0</v>
      </c>
      <c r="N640" s="44">
        <v>0</v>
      </c>
      <c r="O640" s="48">
        <f>'[1]Прод. прилож'!$C$251</f>
        <v>6010776.5</v>
      </c>
      <c r="P640" s="44">
        <f>K640/H640</f>
        <v>12314.641466912517</v>
      </c>
      <c r="Q640" s="50">
        <v>9673</v>
      </c>
      <c r="R640" s="70" t="s">
        <v>94</v>
      </c>
      <c r="S640" s="57"/>
      <c r="T640" s="16"/>
      <c r="U640" s="16"/>
    </row>
    <row r="641" spans="1:21" s="15" customFormat="1" ht="34.9" customHeight="1" x14ac:dyDescent="0.25">
      <c r="A641" s="214" t="s">
        <v>2281</v>
      </c>
      <c r="B641" s="214"/>
      <c r="C641" s="214"/>
      <c r="D641" s="214"/>
      <c r="E641" s="214"/>
      <c r="F641" s="214"/>
      <c r="G641" s="214"/>
      <c r="H641" s="214"/>
      <c r="I641" s="214"/>
      <c r="J641" s="214"/>
      <c r="K641" s="214"/>
      <c r="L641" s="214"/>
      <c r="M641" s="214"/>
      <c r="N641" s="214"/>
      <c r="O641" s="214"/>
      <c r="P641" s="214"/>
      <c r="Q641" s="214"/>
      <c r="R641" s="214"/>
      <c r="S641" s="57"/>
      <c r="T641" s="16"/>
      <c r="U641" s="16"/>
    </row>
    <row r="642" spans="1:21" s="15" customFormat="1" ht="34.9" customHeight="1" x14ac:dyDescent="0.25">
      <c r="A642" s="215" t="s">
        <v>49</v>
      </c>
      <c r="B642" s="215"/>
      <c r="C642" s="159" t="s">
        <v>21</v>
      </c>
      <c r="D642" s="159" t="s">
        <v>21</v>
      </c>
      <c r="E642" s="159" t="s">
        <v>21</v>
      </c>
      <c r="F642" s="96" t="s">
        <v>21</v>
      </c>
      <c r="G642" s="96" t="s">
        <v>21</v>
      </c>
      <c r="H642" s="97">
        <f t="shared" ref="H642:N642" si="141">SUM(H643:H650)</f>
        <v>6368.35</v>
      </c>
      <c r="I642" s="97">
        <f t="shared" si="141"/>
        <v>1007.49</v>
      </c>
      <c r="J642" s="97">
        <f t="shared" si="141"/>
        <v>4555.4799999999996</v>
      </c>
      <c r="K642" s="97">
        <f t="shared" si="141"/>
        <v>81871603.559999987</v>
      </c>
      <c r="L642" s="97">
        <f t="shared" si="141"/>
        <v>0</v>
      </c>
      <c r="M642" s="97">
        <f t="shared" si="141"/>
        <v>0</v>
      </c>
      <c r="N642" s="97">
        <f t="shared" si="141"/>
        <v>0</v>
      </c>
      <c r="O642" s="97">
        <f>SUM(O643:O650)</f>
        <v>81871603.559999987</v>
      </c>
      <c r="P642" s="34">
        <f>K642/H642</f>
        <v>12856.015068267288</v>
      </c>
      <c r="Q642" s="98" t="s">
        <v>21</v>
      </c>
      <c r="R642" s="99" t="s">
        <v>21</v>
      </c>
      <c r="S642" s="57"/>
      <c r="T642" s="16"/>
      <c r="U642" s="16"/>
    </row>
    <row r="643" spans="1:21" s="15" customFormat="1" ht="34.9" customHeight="1" x14ac:dyDescent="0.25">
      <c r="A643" s="70" t="s">
        <v>1226</v>
      </c>
      <c r="B643" s="45" t="s">
        <v>1753</v>
      </c>
      <c r="C643" s="72">
        <v>1985</v>
      </c>
      <c r="D643" s="182" t="s">
        <v>224</v>
      </c>
      <c r="E643" s="182" t="s">
        <v>20</v>
      </c>
      <c r="F643" s="71">
        <v>2</v>
      </c>
      <c r="G643" s="71">
        <v>3</v>
      </c>
      <c r="H643" s="46">
        <v>1354.1</v>
      </c>
      <c r="I643" s="46">
        <v>0</v>
      </c>
      <c r="J643" s="46">
        <v>1354.1</v>
      </c>
      <c r="K643" s="46">
        <f>SUM(L643:O643)</f>
        <v>1937500</v>
      </c>
      <c r="L643" s="46">
        <v>0</v>
      </c>
      <c r="M643" s="46">
        <v>0</v>
      </c>
      <c r="N643" s="46">
        <v>0</v>
      </c>
      <c r="O643" s="46">
        <f>'[1]Прод. прилож'!$C$774</f>
        <v>1937500</v>
      </c>
      <c r="P643" s="44">
        <f>K643/H643</f>
        <v>1430.8396721069346</v>
      </c>
      <c r="Q643" s="50">
        <v>9673</v>
      </c>
      <c r="R643" s="70" t="s">
        <v>95</v>
      </c>
      <c r="S643" s="84"/>
    </row>
    <row r="644" spans="1:21" s="15" customFormat="1" ht="25.15" customHeight="1" x14ac:dyDescent="0.25">
      <c r="A644" s="70" t="s">
        <v>1227</v>
      </c>
      <c r="B644" s="45" t="s">
        <v>853</v>
      </c>
      <c r="C644" s="182">
        <v>1966</v>
      </c>
      <c r="D644" s="182" t="s">
        <v>224</v>
      </c>
      <c r="E644" s="182" t="s">
        <v>20</v>
      </c>
      <c r="F644" s="182">
        <v>2</v>
      </c>
      <c r="G644" s="182">
        <v>2</v>
      </c>
      <c r="H644" s="48">
        <v>776.69</v>
      </c>
      <c r="I644" s="48">
        <v>244.46</v>
      </c>
      <c r="J644" s="48">
        <v>470.23</v>
      </c>
      <c r="K644" s="46">
        <f t="shared" ref="K644:K650" si="142">SUM(L644:O644)</f>
        <v>38471722.899999999</v>
      </c>
      <c r="L644" s="44">
        <v>0</v>
      </c>
      <c r="M644" s="44">
        <v>0</v>
      </c>
      <c r="N644" s="44">
        <v>0</v>
      </c>
      <c r="O644" s="48">
        <f>'[1]Прод. прилож'!$C$1209</f>
        <v>38471722.899999999</v>
      </c>
      <c r="P644" s="44">
        <f t="shared" ref="P644:P649" si="143">K644/H644</f>
        <v>49532.919053933998</v>
      </c>
      <c r="Q644" s="50">
        <v>9673</v>
      </c>
      <c r="R644" s="70" t="s">
        <v>96</v>
      </c>
      <c r="S644" s="57"/>
      <c r="T644" s="16"/>
      <c r="U644" s="16"/>
    </row>
    <row r="645" spans="1:21" s="15" customFormat="1" ht="25.15" customHeight="1" x14ac:dyDescent="0.25">
      <c r="A645" s="70" t="s">
        <v>1228</v>
      </c>
      <c r="B645" s="45" t="s">
        <v>854</v>
      </c>
      <c r="C645" s="182">
        <v>1965</v>
      </c>
      <c r="D645" s="182" t="s">
        <v>224</v>
      </c>
      <c r="E645" s="182" t="s">
        <v>20</v>
      </c>
      <c r="F645" s="182">
        <v>2</v>
      </c>
      <c r="G645" s="182">
        <v>2</v>
      </c>
      <c r="H645" s="48">
        <v>777.41</v>
      </c>
      <c r="I645" s="48">
        <v>234.94</v>
      </c>
      <c r="J645" s="48">
        <v>480.5</v>
      </c>
      <c r="K645" s="46">
        <f t="shared" si="142"/>
        <v>9582638.2599999998</v>
      </c>
      <c r="L645" s="44">
        <v>0</v>
      </c>
      <c r="M645" s="44">
        <v>0</v>
      </c>
      <c r="N645" s="44">
        <v>0</v>
      </c>
      <c r="O645" s="48">
        <f>'[1]Прод. прилож'!$C$1210</f>
        <v>9582638.2599999998</v>
      </c>
      <c r="P645" s="44">
        <f t="shared" si="143"/>
        <v>12326.363514747689</v>
      </c>
      <c r="Q645" s="50">
        <v>9673</v>
      </c>
      <c r="R645" s="70" t="s">
        <v>96</v>
      </c>
      <c r="S645" s="57"/>
      <c r="T645" s="16"/>
      <c r="U645" s="16"/>
    </row>
    <row r="646" spans="1:21" s="15" customFormat="1" ht="25.15" customHeight="1" x14ac:dyDescent="0.25">
      <c r="A646" s="70" t="s">
        <v>1229</v>
      </c>
      <c r="B646" s="45" t="s">
        <v>855</v>
      </c>
      <c r="C646" s="182">
        <v>1966</v>
      </c>
      <c r="D646" s="182" t="s">
        <v>224</v>
      </c>
      <c r="E646" s="182" t="s">
        <v>20</v>
      </c>
      <c r="F646" s="182">
        <v>2</v>
      </c>
      <c r="G646" s="182">
        <v>2</v>
      </c>
      <c r="H646" s="48">
        <v>804.29</v>
      </c>
      <c r="I646" s="48">
        <v>268.39999999999998</v>
      </c>
      <c r="J646" s="48">
        <v>474.08</v>
      </c>
      <c r="K646" s="46">
        <f t="shared" si="142"/>
        <v>9585053.1400000006</v>
      </c>
      <c r="L646" s="44">
        <v>0</v>
      </c>
      <c r="M646" s="44">
        <v>0</v>
      </c>
      <c r="N646" s="44">
        <v>0</v>
      </c>
      <c r="O646" s="48">
        <f>'[1]Прод. прилож'!$C$1211</f>
        <v>9585053.1400000006</v>
      </c>
      <c r="P646" s="44">
        <f t="shared" si="143"/>
        <v>11917.409317534721</v>
      </c>
      <c r="Q646" s="50">
        <v>9673</v>
      </c>
      <c r="R646" s="70" t="s">
        <v>96</v>
      </c>
      <c r="S646" s="57"/>
      <c r="T646" s="16"/>
      <c r="U646" s="16"/>
    </row>
    <row r="647" spans="1:21" s="15" customFormat="1" ht="25.15" customHeight="1" x14ac:dyDescent="0.25">
      <c r="A647" s="70" t="s">
        <v>1230</v>
      </c>
      <c r="B647" s="45" t="s">
        <v>856</v>
      </c>
      <c r="C647" s="182">
        <v>1966</v>
      </c>
      <c r="D647" s="182" t="s">
        <v>224</v>
      </c>
      <c r="E647" s="182" t="s">
        <v>20</v>
      </c>
      <c r="F647" s="182">
        <v>2</v>
      </c>
      <c r="G647" s="182">
        <v>2</v>
      </c>
      <c r="H647" s="48">
        <v>790.46</v>
      </c>
      <c r="I647" s="48">
        <v>259.69</v>
      </c>
      <c r="J647" s="48">
        <v>468.77</v>
      </c>
      <c r="K647" s="46">
        <f t="shared" si="142"/>
        <v>9675208.6600000001</v>
      </c>
      <c r="L647" s="44">
        <v>0</v>
      </c>
      <c r="M647" s="44">
        <v>0</v>
      </c>
      <c r="N647" s="44">
        <v>0</v>
      </c>
      <c r="O647" s="48">
        <f>'[1]Прод. прилож'!$C$1212</f>
        <v>9675208.6600000001</v>
      </c>
      <c r="P647" s="44">
        <f t="shared" si="143"/>
        <v>12239.972497027047</v>
      </c>
      <c r="Q647" s="50">
        <v>9673</v>
      </c>
      <c r="R647" s="70" t="s">
        <v>96</v>
      </c>
      <c r="S647" s="57"/>
      <c r="T647" s="16"/>
      <c r="U647" s="16"/>
    </row>
    <row r="648" spans="1:21" s="15" customFormat="1" ht="25.15" customHeight="1" x14ac:dyDescent="0.25">
      <c r="A648" s="70" t="s">
        <v>1231</v>
      </c>
      <c r="B648" s="45" t="s">
        <v>857</v>
      </c>
      <c r="C648" s="182">
        <v>1964</v>
      </c>
      <c r="D648" s="182" t="s">
        <v>224</v>
      </c>
      <c r="E648" s="182" t="s">
        <v>20</v>
      </c>
      <c r="F648" s="182">
        <v>2</v>
      </c>
      <c r="G648" s="182">
        <v>2</v>
      </c>
      <c r="H648" s="48">
        <v>372.7</v>
      </c>
      <c r="I648" s="48">
        <v>0</v>
      </c>
      <c r="J648" s="48">
        <v>246.9</v>
      </c>
      <c r="K648" s="46">
        <f t="shared" si="142"/>
        <v>5851722.7999999998</v>
      </c>
      <c r="L648" s="44">
        <v>0</v>
      </c>
      <c r="M648" s="44">
        <v>0</v>
      </c>
      <c r="N648" s="44">
        <v>0</v>
      </c>
      <c r="O648" s="48">
        <f>'[1]Прод. прилож'!$C$775</f>
        <v>5851722.7999999998</v>
      </c>
      <c r="P648" s="44">
        <f t="shared" si="143"/>
        <v>15700.892943386101</v>
      </c>
      <c r="Q648" s="50">
        <v>9673</v>
      </c>
      <c r="R648" s="70" t="s">
        <v>95</v>
      </c>
      <c r="S648" s="57"/>
      <c r="T648" s="16"/>
      <c r="U648" s="16"/>
    </row>
    <row r="649" spans="1:21" s="15" customFormat="1" ht="25.15" customHeight="1" x14ac:dyDescent="0.25">
      <c r="A649" s="70" t="s">
        <v>1232</v>
      </c>
      <c r="B649" s="45" t="s">
        <v>858</v>
      </c>
      <c r="C649" s="182">
        <v>1964</v>
      </c>
      <c r="D649" s="182" t="s">
        <v>224</v>
      </c>
      <c r="E649" s="182" t="s">
        <v>20</v>
      </c>
      <c r="F649" s="182">
        <v>2</v>
      </c>
      <c r="G649" s="182">
        <v>2</v>
      </c>
      <c r="H649" s="48">
        <v>378.8</v>
      </c>
      <c r="I649" s="48">
        <v>0</v>
      </c>
      <c r="J649" s="48">
        <v>246.9</v>
      </c>
      <c r="K649" s="46">
        <f t="shared" si="142"/>
        <v>5872182.2000000002</v>
      </c>
      <c r="L649" s="44">
        <v>0</v>
      </c>
      <c r="M649" s="44">
        <v>0</v>
      </c>
      <c r="N649" s="44">
        <v>0</v>
      </c>
      <c r="O649" s="48">
        <f>'[1]Прод. прилож'!$C$776</f>
        <v>5872182.2000000002</v>
      </c>
      <c r="P649" s="44">
        <f t="shared" si="143"/>
        <v>15502.064941921859</v>
      </c>
      <c r="Q649" s="50">
        <v>9673</v>
      </c>
      <c r="R649" s="70" t="s">
        <v>95</v>
      </c>
      <c r="S649" s="57"/>
      <c r="T649" s="16"/>
      <c r="U649" s="16"/>
    </row>
    <row r="650" spans="1:21" s="116" customFormat="1" ht="22.9" customHeight="1" x14ac:dyDescent="0.25">
      <c r="A650" s="70" t="s">
        <v>1233</v>
      </c>
      <c r="B650" s="45" t="s">
        <v>1865</v>
      </c>
      <c r="C650" s="70" t="s">
        <v>1866</v>
      </c>
      <c r="D650" s="182" t="s">
        <v>224</v>
      </c>
      <c r="E650" s="72" t="s">
        <v>20</v>
      </c>
      <c r="F650" s="70" t="s">
        <v>1867</v>
      </c>
      <c r="G650" s="70" t="s">
        <v>1868</v>
      </c>
      <c r="H650" s="48">
        <v>1113.9000000000001</v>
      </c>
      <c r="I650" s="48">
        <v>0</v>
      </c>
      <c r="J650" s="48">
        <v>814</v>
      </c>
      <c r="K650" s="46">
        <f t="shared" si="142"/>
        <v>895575.60000000009</v>
      </c>
      <c r="L650" s="85">
        <v>0</v>
      </c>
      <c r="M650" s="85">
        <v>0</v>
      </c>
      <c r="N650" s="85">
        <v>0</v>
      </c>
      <c r="O650" s="48">
        <f>'[1]Прод. прилож'!$C$253</f>
        <v>895575.60000000009</v>
      </c>
      <c r="P650" s="50">
        <f>K650/H650</f>
        <v>804</v>
      </c>
      <c r="Q650" s="37">
        <v>9673</v>
      </c>
      <c r="R650" s="70" t="s">
        <v>94</v>
      </c>
      <c r="S650" s="115"/>
      <c r="T650" s="115"/>
      <c r="U650" s="115"/>
    </row>
    <row r="651" spans="1:21" s="15" customFormat="1" ht="34.9" customHeight="1" x14ac:dyDescent="0.25">
      <c r="A651" s="214" t="s">
        <v>2282</v>
      </c>
      <c r="B651" s="214"/>
      <c r="C651" s="214"/>
      <c r="D651" s="214"/>
      <c r="E651" s="214"/>
      <c r="F651" s="214"/>
      <c r="G651" s="214"/>
      <c r="H651" s="214"/>
      <c r="I651" s="214"/>
      <c r="J651" s="214"/>
      <c r="K651" s="214"/>
      <c r="L651" s="214"/>
      <c r="M651" s="214"/>
      <c r="N651" s="214"/>
      <c r="O651" s="214"/>
      <c r="P651" s="214"/>
      <c r="Q651" s="214"/>
      <c r="R651" s="214"/>
      <c r="S651" s="57"/>
      <c r="T651" s="16"/>
      <c r="U651" s="16"/>
    </row>
    <row r="652" spans="1:21" s="15" customFormat="1" ht="34.9" customHeight="1" x14ac:dyDescent="0.25">
      <c r="A652" s="215" t="s">
        <v>50</v>
      </c>
      <c r="B652" s="215"/>
      <c r="C652" s="159" t="s">
        <v>21</v>
      </c>
      <c r="D652" s="159" t="s">
        <v>21</v>
      </c>
      <c r="E652" s="159" t="s">
        <v>21</v>
      </c>
      <c r="F652" s="96" t="s">
        <v>21</v>
      </c>
      <c r="G652" s="96" t="s">
        <v>21</v>
      </c>
      <c r="H652" s="97">
        <f t="shared" ref="H652:N652" si="144">SUM(H653:H721)</f>
        <v>159978.73000000004</v>
      </c>
      <c r="I652" s="97">
        <f t="shared" si="144"/>
        <v>670.2</v>
      </c>
      <c r="J652" s="97">
        <f t="shared" si="144"/>
        <v>149410.62999999998</v>
      </c>
      <c r="K652" s="97">
        <f t="shared" si="144"/>
        <v>1026537170.0499997</v>
      </c>
      <c r="L652" s="97">
        <f t="shared" si="144"/>
        <v>0</v>
      </c>
      <c r="M652" s="97">
        <f t="shared" si="144"/>
        <v>0</v>
      </c>
      <c r="N652" s="97">
        <f t="shared" si="144"/>
        <v>0</v>
      </c>
      <c r="O652" s="97">
        <f>SUM(O653:O721)</f>
        <v>1026537170.0499997</v>
      </c>
      <c r="P652" s="34">
        <f t="shared" ref="P652:P695" si="145">K652/H652</f>
        <v>6416.7103342425553</v>
      </c>
      <c r="Q652" s="98" t="s">
        <v>21</v>
      </c>
      <c r="R652" s="99" t="s">
        <v>21</v>
      </c>
      <c r="S652" s="57"/>
      <c r="T652" s="16"/>
      <c r="U652" s="16"/>
    </row>
    <row r="653" spans="1:21" s="15" customFormat="1" ht="30.6" customHeight="1" x14ac:dyDescent="0.25">
      <c r="A653" s="182" t="s">
        <v>1234</v>
      </c>
      <c r="B653" s="45" t="s">
        <v>1900</v>
      </c>
      <c r="C653" s="72">
        <v>1976</v>
      </c>
      <c r="D653" s="72" t="s">
        <v>224</v>
      </c>
      <c r="E653" s="72" t="s">
        <v>20</v>
      </c>
      <c r="F653" s="71">
        <v>2</v>
      </c>
      <c r="G653" s="71">
        <v>3</v>
      </c>
      <c r="H653" s="46">
        <v>988.5</v>
      </c>
      <c r="I653" s="46">
        <v>0</v>
      </c>
      <c r="J653" s="46">
        <v>586.5</v>
      </c>
      <c r="K653" s="37">
        <f>SUM(L653:O653)</f>
        <v>3447792</v>
      </c>
      <c r="L653" s="44">
        <v>0</v>
      </c>
      <c r="M653" s="44">
        <v>0</v>
      </c>
      <c r="N653" s="44">
        <v>0</v>
      </c>
      <c r="O653" s="53">
        <f>'[1]Прод. прилож'!$C$255</f>
        <v>3447792</v>
      </c>
      <c r="P653" s="44">
        <f>K653/H653</f>
        <v>3487.9028831562973</v>
      </c>
      <c r="Q653" s="50">
        <v>9673</v>
      </c>
      <c r="R653" s="70" t="s">
        <v>94</v>
      </c>
      <c r="S653" s="84"/>
    </row>
    <row r="654" spans="1:21" s="15" customFormat="1" ht="28.15" customHeight="1" x14ac:dyDescent="0.25">
      <c r="A654" s="192" t="s">
        <v>1235</v>
      </c>
      <c r="B654" s="106" t="s">
        <v>1758</v>
      </c>
      <c r="C654" s="72">
        <v>1982</v>
      </c>
      <c r="D654" s="72" t="s">
        <v>224</v>
      </c>
      <c r="E654" s="72" t="s">
        <v>366</v>
      </c>
      <c r="F654" s="71">
        <v>9</v>
      </c>
      <c r="G654" s="71">
        <v>1</v>
      </c>
      <c r="H654" s="46">
        <v>2225.1999999999998</v>
      </c>
      <c r="I654" s="46">
        <v>0</v>
      </c>
      <c r="J654" s="46">
        <v>1944.2</v>
      </c>
      <c r="K654" s="37">
        <f>SUM(L654:O654)</f>
        <v>11450000</v>
      </c>
      <c r="L654" s="44">
        <v>0</v>
      </c>
      <c r="M654" s="44">
        <v>0</v>
      </c>
      <c r="N654" s="44">
        <v>0</v>
      </c>
      <c r="O654" s="53">
        <f>'[1]Прод. прилож'!$C$1216</f>
        <v>11450000</v>
      </c>
      <c r="P654" s="44">
        <f>K654/H654</f>
        <v>5145.6048894481401</v>
      </c>
      <c r="Q654" s="50">
        <v>9673</v>
      </c>
      <c r="R654" s="69" t="s">
        <v>96</v>
      </c>
      <c r="S654" s="84"/>
    </row>
    <row r="655" spans="1:21" s="15" customFormat="1" ht="28.15" customHeight="1" x14ac:dyDescent="0.25">
      <c r="A655" s="192" t="s">
        <v>1236</v>
      </c>
      <c r="B655" s="106" t="s">
        <v>1759</v>
      </c>
      <c r="C655" s="72">
        <v>1982</v>
      </c>
      <c r="D655" s="72" t="s">
        <v>224</v>
      </c>
      <c r="E655" s="72" t="s">
        <v>366</v>
      </c>
      <c r="F655" s="71">
        <v>9</v>
      </c>
      <c r="G655" s="71">
        <v>1</v>
      </c>
      <c r="H655" s="46">
        <v>2176.6999999999998</v>
      </c>
      <c r="I655" s="46">
        <v>0</v>
      </c>
      <c r="J655" s="46">
        <v>1911.6</v>
      </c>
      <c r="K655" s="37">
        <f>SUM(L655:O655)</f>
        <v>2800000</v>
      </c>
      <c r="L655" s="44">
        <v>0</v>
      </c>
      <c r="M655" s="44">
        <v>0</v>
      </c>
      <c r="N655" s="44">
        <v>0</v>
      </c>
      <c r="O655" s="53">
        <f>'[1]Прод. прилож'!$C$1217</f>
        <v>2800000</v>
      </c>
      <c r="P655" s="44">
        <f>K655/H655</f>
        <v>1286.3508981485736</v>
      </c>
      <c r="Q655" s="50">
        <v>9673</v>
      </c>
      <c r="R655" s="69" t="s">
        <v>96</v>
      </c>
      <c r="S655" s="84"/>
    </row>
    <row r="656" spans="1:21" s="15" customFormat="1" ht="28.15" customHeight="1" x14ac:dyDescent="0.25">
      <c r="A656" s="192" t="s">
        <v>1237</v>
      </c>
      <c r="B656" s="106" t="s">
        <v>1760</v>
      </c>
      <c r="C656" s="72">
        <v>1982</v>
      </c>
      <c r="D656" s="72" t="s">
        <v>224</v>
      </c>
      <c r="E656" s="72" t="s">
        <v>366</v>
      </c>
      <c r="F656" s="71">
        <v>9</v>
      </c>
      <c r="G656" s="71">
        <v>1</v>
      </c>
      <c r="H656" s="46">
        <v>2170</v>
      </c>
      <c r="I656" s="46">
        <v>0</v>
      </c>
      <c r="J656" s="46">
        <v>1912.1</v>
      </c>
      <c r="K656" s="37">
        <f>SUM(L656:O656)</f>
        <v>178590034.23999998</v>
      </c>
      <c r="L656" s="44">
        <v>0</v>
      </c>
      <c r="M656" s="44">
        <v>0</v>
      </c>
      <c r="N656" s="44">
        <v>0</v>
      </c>
      <c r="O656" s="53">
        <f>'[1]Прод. прилож'!$C$1214</f>
        <v>178590034.23999998</v>
      </c>
      <c r="P656" s="44">
        <f>K656/H656</f>
        <v>82299.554949308746</v>
      </c>
      <c r="Q656" s="50">
        <v>9673</v>
      </c>
      <c r="R656" s="69" t="s">
        <v>96</v>
      </c>
      <c r="S656" s="84"/>
    </row>
    <row r="657" spans="1:207" s="15" customFormat="1" ht="28.15" customHeight="1" x14ac:dyDescent="0.25">
      <c r="A657" s="192" t="s">
        <v>1238</v>
      </c>
      <c r="B657" s="106" t="s">
        <v>1761</v>
      </c>
      <c r="C657" s="72">
        <v>1981</v>
      </c>
      <c r="D657" s="72">
        <v>2010</v>
      </c>
      <c r="E657" s="72" t="s">
        <v>366</v>
      </c>
      <c r="F657" s="71">
        <v>12</v>
      </c>
      <c r="G657" s="71">
        <v>4</v>
      </c>
      <c r="H657" s="46">
        <v>12735.7</v>
      </c>
      <c r="I657" s="46">
        <v>38.9</v>
      </c>
      <c r="J657" s="46">
        <v>10910.4</v>
      </c>
      <c r="K657" s="37">
        <f>SUM(L657:O657)</f>
        <v>2800000</v>
      </c>
      <c r="L657" s="44">
        <v>0</v>
      </c>
      <c r="M657" s="44">
        <v>0</v>
      </c>
      <c r="N657" s="44">
        <v>0</v>
      </c>
      <c r="O657" s="53">
        <f>'[1]Прод. прилож'!$C$1215</f>
        <v>2800000</v>
      </c>
      <c r="P657" s="44">
        <f>K657/H657</f>
        <v>219.85442496289954</v>
      </c>
      <c r="Q657" s="50">
        <v>9673</v>
      </c>
      <c r="R657" s="69" t="s">
        <v>96</v>
      </c>
      <c r="S657" s="84"/>
    </row>
    <row r="658" spans="1:207" s="15" customFormat="1" ht="25.15" customHeight="1" x14ac:dyDescent="0.25">
      <c r="A658" s="192" t="s">
        <v>1239</v>
      </c>
      <c r="B658" s="106" t="s">
        <v>365</v>
      </c>
      <c r="C658" s="182">
        <v>1989</v>
      </c>
      <c r="D658" s="182">
        <v>2019</v>
      </c>
      <c r="E658" s="72" t="s">
        <v>366</v>
      </c>
      <c r="F658" s="71">
        <v>9</v>
      </c>
      <c r="G658" s="71">
        <v>2</v>
      </c>
      <c r="H658" s="53">
        <v>4422.5</v>
      </c>
      <c r="I658" s="53">
        <v>0</v>
      </c>
      <c r="J658" s="53">
        <v>3852.1</v>
      </c>
      <c r="K658" s="37">
        <f t="shared" ref="K658:K696" si="146">SUM(L658:O658)</f>
        <v>2800000</v>
      </c>
      <c r="L658" s="44">
        <v>0</v>
      </c>
      <c r="M658" s="44">
        <v>0</v>
      </c>
      <c r="N658" s="44">
        <v>0</v>
      </c>
      <c r="O658" s="53">
        <f>'[1]Прод. прилож'!$C$1218</f>
        <v>2800000</v>
      </c>
      <c r="P658" s="44">
        <f t="shared" si="145"/>
        <v>633.12605992085923</v>
      </c>
      <c r="Q658" s="50">
        <v>9673</v>
      </c>
      <c r="R658" s="69" t="s">
        <v>96</v>
      </c>
      <c r="S658" s="57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  <c r="AR658" s="16"/>
      <c r="AS658" s="16"/>
      <c r="AT658" s="16"/>
      <c r="AU658" s="16"/>
      <c r="AV658" s="16"/>
      <c r="AW658" s="16"/>
      <c r="AX658" s="16"/>
      <c r="AY658" s="16"/>
      <c r="AZ658" s="16"/>
      <c r="BA658" s="16"/>
      <c r="BB658" s="16"/>
      <c r="BC658" s="16"/>
      <c r="BD658" s="16"/>
      <c r="BE658" s="16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6"/>
      <c r="BR658" s="16"/>
      <c r="BS658" s="16"/>
      <c r="BT658" s="16"/>
      <c r="BU658" s="16"/>
      <c r="BV658" s="16"/>
      <c r="BW658" s="16"/>
      <c r="BX658" s="16"/>
      <c r="BY658" s="16"/>
      <c r="BZ658" s="16"/>
      <c r="CA658" s="16"/>
      <c r="CB658" s="16"/>
      <c r="CC658" s="16"/>
      <c r="CD658" s="16"/>
      <c r="CE658" s="16"/>
      <c r="CF658" s="16"/>
      <c r="CG658" s="16"/>
      <c r="CH658" s="16"/>
      <c r="CI658" s="16"/>
      <c r="CJ658" s="16"/>
      <c r="CK658" s="16"/>
      <c r="CL658" s="16"/>
      <c r="CM658" s="16"/>
      <c r="CN658" s="16"/>
      <c r="CO658" s="16"/>
      <c r="CP658" s="16"/>
      <c r="CQ658" s="16"/>
      <c r="CR658" s="16"/>
      <c r="CS658" s="16"/>
      <c r="CT658" s="16"/>
      <c r="CU658" s="16"/>
      <c r="CV658" s="16"/>
      <c r="CW658" s="16"/>
      <c r="CX658" s="16"/>
      <c r="CY658" s="16"/>
      <c r="CZ658" s="16"/>
      <c r="DA658" s="16"/>
      <c r="DB658" s="16"/>
      <c r="DC658" s="16"/>
      <c r="DD658" s="16"/>
      <c r="DE658" s="16"/>
      <c r="DF658" s="16"/>
      <c r="DG658" s="16"/>
      <c r="DH658" s="16"/>
      <c r="DI658" s="16"/>
      <c r="DJ658" s="16"/>
      <c r="DK658" s="16"/>
      <c r="DL658" s="16"/>
      <c r="DM658" s="16"/>
      <c r="DN658" s="16"/>
      <c r="DO658" s="16"/>
      <c r="DP658" s="16"/>
      <c r="DQ658" s="16"/>
      <c r="DR658" s="16"/>
      <c r="DS658" s="16"/>
      <c r="DT658" s="16"/>
      <c r="DU658" s="16"/>
      <c r="DV658" s="16"/>
      <c r="DW658" s="16"/>
      <c r="DX658" s="16"/>
      <c r="DY658" s="16"/>
      <c r="DZ658" s="16"/>
      <c r="EA658" s="16"/>
      <c r="EB658" s="16"/>
      <c r="EC658" s="16"/>
      <c r="ED658" s="16"/>
      <c r="EE658" s="16"/>
      <c r="EF658" s="16"/>
      <c r="EG658" s="16"/>
      <c r="EH658" s="16"/>
      <c r="EI658" s="16"/>
      <c r="EJ658" s="16"/>
      <c r="EK658" s="16"/>
      <c r="EL658" s="16"/>
      <c r="EM658" s="16"/>
      <c r="EN658" s="16"/>
      <c r="EO658" s="16"/>
      <c r="EP658" s="16"/>
      <c r="EQ658" s="16"/>
      <c r="ER658" s="16"/>
      <c r="ES658" s="16"/>
      <c r="ET658" s="16"/>
      <c r="EU658" s="16"/>
      <c r="EV658" s="16"/>
      <c r="EW658" s="16"/>
      <c r="EX658" s="16"/>
      <c r="EY658" s="16"/>
      <c r="EZ658" s="16"/>
      <c r="FA658" s="16"/>
      <c r="FB658" s="16"/>
      <c r="FC658" s="16"/>
      <c r="FD658" s="16"/>
      <c r="FE658" s="16"/>
      <c r="FF658" s="16"/>
      <c r="FG658" s="16"/>
      <c r="FH658" s="16"/>
      <c r="FI658" s="16"/>
      <c r="FJ658" s="16"/>
      <c r="FK658" s="16"/>
      <c r="FL658" s="16"/>
      <c r="FM658" s="16"/>
      <c r="FN658" s="16"/>
      <c r="FO658" s="16"/>
      <c r="FP658" s="16"/>
      <c r="FQ658" s="16"/>
      <c r="FR658" s="16"/>
      <c r="FS658" s="16"/>
      <c r="FT658" s="16"/>
      <c r="FU658" s="16"/>
      <c r="FV658" s="16"/>
      <c r="FW658" s="16"/>
      <c r="FX658" s="16"/>
      <c r="FY658" s="16"/>
      <c r="FZ658" s="16"/>
      <c r="GA658" s="16"/>
      <c r="GB658" s="16"/>
      <c r="GC658" s="16"/>
      <c r="GD658" s="16"/>
      <c r="GE658" s="16"/>
      <c r="GF658" s="16"/>
      <c r="GG658" s="16"/>
      <c r="GH658" s="16"/>
      <c r="GI658" s="16"/>
      <c r="GJ658" s="16"/>
      <c r="GK658" s="16"/>
      <c r="GL658" s="16"/>
      <c r="GM658" s="16"/>
      <c r="GN658" s="16"/>
      <c r="GO658" s="16"/>
      <c r="GP658" s="16"/>
      <c r="GQ658" s="16"/>
      <c r="GR658" s="16"/>
      <c r="GS658" s="16"/>
      <c r="GT658" s="16"/>
      <c r="GU658" s="16"/>
      <c r="GV658" s="16"/>
      <c r="GW658" s="16"/>
      <c r="GX658" s="16"/>
      <c r="GY658" s="16"/>
    </row>
    <row r="659" spans="1:207" s="16" customFormat="1" ht="25.15" customHeight="1" x14ac:dyDescent="0.25">
      <c r="A659" s="192" t="s">
        <v>1240</v>
      </c>
      <c r="B659" s="106" t="s">
        <v>367</v>
      </c>
      <c r="C659" s="182">
        <v>1988</v>
      </c>
      <c r="D659" s="182" t="s">
        <v>224</v>
      </c>
      <c r="E659" s="72" t="s">
        <v>366</v>
      </c>
      <c r="F659" s="71">
        <v>9</v>
      </c>
      <c r="G659" s="71">
        <v>2</v>
      </c>
      <c r="H659" s="53">
        <v>4382.5</v>
      </c>
      <c r="I659" s="53">
        <v>0</v>
      </c>
      <c r="J659" s="53">
        <v>3858.5</v>
      </c>
      <c r="K659" s="37">
        <f t="shared" si="146"/>
        <v>5500000</v>
      </c>
      <c r="L659" s="44">
        <v>0</v>
      </c>
      <c r="M659" s="44">
        <v>0</v>
      </c>
      <c r="N659" s="44">
        <v>0</v>
      </c>
      <c r="O659" s="53">
        <f>'[1]Прод. прилож'!$C$1219</f>
        <v>5500000</v>
      </c>
      <c r="P659" s="44">
        <f t="shared" si="145"/>
        <v>1254.9914432401597</v>
      </c>
      <c r="Q659" s="50">
        <v>9673</v>
      </c>
      <c r="R659" s="69" t="s">
        <v>96</v>
      </c>
      <c r="S659" s="57"/>
    </row>
    <row r="660" spans="1:207" s="16" customFormat="1" ht="25.15" customHeight="1" x14ac:dyDescent="0.25">
      <c r="A660" s="192" t="s">
        <v>1241</v>
      </c>
      <c r="B660" s="106" t="s">
        <v>413</v>
      </c>
      <c r="C660" s="182">
        <v>1987</v>
      </c>
      <c r="D660" s="182" t="s">
        <v>224</v>
      </c>
      <c r="E660" s="72" t="s">
        <v>366</v>
      </c>
      <c r="F660" s="71">
        <v>9</v>
      </c>
      <c r="G660" s="71">
        <v>2</v>
      </c>
      <c r="H660" s="53">
        <v>4442.6000000000004</v>
      </c>
      <c r="I660" s="53">
        <v>0</v>
      </c>
      <c r="J660" s="53">
        <v>3909.1</v>
      </c>
      <c r="K660" s="37">
        <f t="shared" si="146"/>
        <v>5500000</v>
      </c>
      <c r="L660" s="44">
        <v>0</v>
      </c>
      <c r="M660" s="44">
        <v>0</v>
      </c>
      <c r="N660" s="44">
        <v>0</v>
      </c>
      <c r="O660" s="53">
        <f>'[1]Прод. прилож'!$C$1220</f>
        <v>5500000</v>
      </c>
      <c r="P660" s="44">
        <f t="shared" si="145"/>
        <v>1238.0137757169225</v>
      </c>
      <c r="Q660" s="50">
        <v>9673</v>
      </c>
      <c r="R660" s="69" t="s">
        <v>96</v>
      </c>
      <c r="S660" s="57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  <c r="AN660" s="15"/>
      <c r="AO660" s="15"/>
      <c r="AP660" s="15"/>
      <c r="AQ660" s="15"/>
      <c r="AR660" s="15"/>
      <c r="AS660" s="15"/>
      <c r="AT660" s="15"/>
      <c r="AU660" s="15"/>
      <c r="AV660" s="15"/>
      <c r="AW660" s="15"/>
      <c r="AX660" s="15"/>
      <c r="AY660" s="15"/>
      <c r="AZ660" s="15"/>
      <c r="BA660" s="15"/>
      <c r="BB660" s="15"/>
      <c r="BC660" s="15"/>
      <c r="BD660" s="15"/>
      <c r="BE660" s="15"/>
      <c r="BF660" s="15"/>
      <c r="BG660" s="15"/>
      <c r="BH660" s="15"/>
      <c r="BI660" s="15"/>
      <c r="BJ660" s="15"/>
      <c r="BK660" s="15"/>
      <c r="BL660" s="15"/>
      <c r="BM660" s="15"/>
      <c r="BN660" s="15"/>
      <c r="BO660" s="15"/>
      <c r="BP660" s="15"/>
      <c r="BQ660" s="15"/>
      <c r="BR660" s="15"/>
      <c r="BS660" s="15"/>
      <c r="BT660" s="15"/>
      <c r="BU660" s="15"/>
      <c r="BV660" s="15"/>
      <c r="BW660" s="15"/>
      <c r="BX660" s="15"/>
      <c r="BY660" s="15"/>
      <c r="BZ660" s="15"/>
      <c r="CA660" s="15"/>
      <c r="CB660" s="15"/>
      <c r="CC660" s="15"/>
      <c r="CD660" s="15"/>
      <c r="CE660" s="15"/>
      <c r="CF660" s="15"/>
      <c r="CG660" s="15"/>
      <c r="CH660" s="15"/>
      <c r="CI660" s="15"/>
      <c r="CJ660" s="15"/>
      <c r="CK660" s="15"/>
      <c r="CL660" s="15"/>
      <c r="CM660" s="15"/>
      <c r="CN660" s="15"/>
      <c r="CO660" s="15"/>
      <c r="CP660" s="15"/>
      <c r="CQ660" s="15"/>
      <c r="CR660" s="15"/>
      <c r="CS660" s="15"/>
      <c r="CT660" s="15"/>
      <c r="CU660" s="15"/>
      <c r="CV660" s="15"/>
      <c r="CW660" s="15"/>
      <c r="CX660" s="15"/>
      <c r="CY660" s="15"/>
      <c r="CZ660" s="15"/>
      <c r="DA660" s="15"/>
      <c r="DB660" s="15"/>
      <c r="DC660" s="15"/>
      <c r="DD660" s="15"/>
      <c r="DE660" s="15"/>
      <c r="DF660" s="15"/>
      <c r="DG660" s="15"/>
      <c r="DH660" s="15"/>
      <c r="DI660" s="15"/>
      <c r="DJ660" s="15"/>
      <c r="DK660" s="15"/>
      <c r="DL660" s="15"/>
      <c r="DM660" s="15"/>
      <c r="DN660" s="15"/>
      <c r="DO660" s="15"/>
      <c r="DP660" s="15"/>
      <c r="DQ660" s="15"/>
      <c r="DR660" s="15"/>
      <c r="DS660" s="15"/>
      <c r="DT660" s="15"/>
      <c r="DU660" s="15"/>
      <c r="DV660" s="15"/>
      <c r="DW660" s="15"/>
      <c r="DX660" s="15"/>
      <c r="DY660" s="15"/>
      <c r="DZ660" s="15"/>
      <c r="EA660" s="15"/>
      <c r="EB660" s="15"/>
      <c r="EC660" s="15"/>
      <c r="ED660" s="15"/>
      <c r="EE660" s="15"/>
      <c r="EF660" s="15"/>
      <c r="EG660" s="15"/>
      <c r="EH660" s="15"/>
      <c r="EI660" s="15"/>
      <c r="EJ660" s="15"/>
      <c r="EK660" s="15"/>
      <c r="EL660" s="15"/>
      <c r="EM660" s="15"/>
      <c r="EN660" s="15"/>
      <c r="EO660" s="15"/>
      <c r="EP660" s="15"/>
      <c r="EQ660" s="15"/>
      <c r="ER660" s="15"/>
      <c r="ES660" s="15"/>
      <c r="ET660" s="15"/>
      <c r="EU660" s="15"/>
      <c r="EV660" s="15"/>
      <c r="EW660" s="15"/>
      <c r="EX660" s="15"/>
      <c r="EY660" s="15"/>
      <c r="EZ660" s="15"/>
      <c r="FA660" s="15"/>
      <c r="FB660" s="15"/>
      <c r="FC660" s="15"/>
      <c r="FD660" s="15"/>
      <c r="FE660" s="15"/>
      <c r="FF660" s="15"/>
      <c r="FG660" s="15"/>
      <c r="FH660" s="15"/>
      <c r="FI660" s="15"/>
      <c r="FJ660" s="15"/>
      <c r="FK660" s="15"/>
      <c r="FL660" s="15"/>
      <c r="FM660" s="15"/>
      <c r="FN660" s="15"/>
      <c r="FO660" s="15"/>
      <c r="FP660" s="15"/>
      <c r="FQ660" s="15"/>
      <c r="FR660" s="15"/>
      <c r="FS660" s="15"/>
      <c r="FT660" s="15"/>
      <c r="FU660" s="15"/>
      <c r="FV660" s="15"/>
      <c r="FW660" s="15"/>
      <c r="FX660" s="15"/>
      <c r="FY660" s="15"/>
      <c r="FZ660" s="15"/>
      <c r="GA660" s="15"/>
      <c r="GB660" s="15"/>
      <c r="GC660" s="15"/>
      <c r="GD660" s="15"/>
      <c r="GE660" s="15"/>
      <c r="GF660" s="15"/>
      <c r="GG660" s="15"/>
      <c r="GH660" s="15"/>
      <c r="GI660" s="15"/>
      <c r="GJ660" s="15"/>
      <c r="GK660" s="15"/>
      <c r="GL660" s="15"/>
      <c r="GM660" s="15"/>
      <c r="GN660" s="15"/>
      <c r="GO660" s="15"/>
      <c r="GP660" s="15"/>
      <c r="GQ660" s="15"/>
      <c r="GR660" s="15"/>
      <c r="GS660" s="15"/>
      <c r="GT660" s="15"/>
      <c r="GU660" s="15"/>
      <c r="GV660" s="15"/>
      <c r="GW660" s="15"/>
      <c r="GX660" s="15"/>
      <c r="GY660" s="15"/>
    </row>
    <row r="661" spans="1:207" s="16" customFormat="1" ht="25.15" customHeight="1" x14ac:dyDescent="0.25">
      <c r="A661" s="192" t="s">
        <v>1242</v>
      </c>
      <c r="B661" s="106" t="s">
        <v>414</v>
      </c>
      <c r="C661" s="182">
        <v>1987</v>
      </c>
      <c r="D661" s="182">
        <v>2019</v>
      </c>
      <c r="E661" s="72" t="s">
        <v>366</v>
      </c>
      <c r="F661" s="71">
        <v>9</v>
      </c>
      <c r="G661" s="71">
        <v>4</v>
      </c>
      <c r="H661" s="53">
        <v>8737.9</v>
      </c>
      <c r="I661" s="53">
        <v>0</v>
      </c>
      <c r="J661" s="53">
        <v>7725.3</v>
      </c>
      <c r="K661" s="37">
        <f t="shared" si="146"/>
        <v>5500000</v>
      </c>
      <c r="L661" s="44">
        <v>0</v>
      </c>
      <c r="M661" s="44">
        <v>0</v>
      </c>
      <c r="N661" s="44">
        <v>0</v>
      </c>
      <c r="O661" s="53">
        <f>'[1]Прод. прилож'!$C$1221</f>
        <v>5500000</v>
      </c>
      <c r="P661" s="44">
        <f t="shared" si="145"/>
        <v>629.44185673903348</v>
      </c>
      <c r="Q661" s="50">
        <v>9673</v>
      </c>
      <c r="R661" s="69" t="s">
        <v>96</v>
      </c>
      <c r="S661" s="65"/>
      <c r="T661" s="17"/>
    </row>
    <row r="662" spans="1:207" s="15" customFormat="1" ht="27" customHeight="1" x14ac:dyDescent="0.25">
      <c r="A662" s="192" t="s">
        <v>1243</v>
      </c>
      <c r="B662" s="146" t="s">
        <v>2044</v>
      </c>
      <c r="C662" s="166">
        <v>1958</v>
      </c>
      <c r="D662" s="166" t="s">
        <v>224</v>
      </c>
      <c r="E662" s="172" t="s">
        <v>20</v>
      </c>
      <c r="F662" s="176">
        <v>3</v>
      </c>
      <c r="G662" s="176">
        <v>3</v>
      </c>
      <c r="H662" s="122">
        <v>2070</v>
      </c>
      <c r="I662" s="122">
        <v>159</v>
      </c>
      <c r="J662" s="122">
        <v>813.4</v>
      </c>
      <c r="K662" s="37">
        <f t="shared" ref="K662" si="147">SUM(L662:O662)</f>
        <v>1664280</v>
      </c>
      <c r="L662" s="53">
        <v>0</v>
      </c>
      <c r="M662" s="53">
        <v>0</v>
      </c>
      <c r="N662" s="53">
        <v>0</v>
      </c>
      <c r="O662" s="63">
        <f>'[1]Прод. прилож'!$C$256</f>
        <v>1664280</v>
      </c>
      <c r="P662" s="50">
        <f>K662/H661</f>
        <v>190.46681696975247</v>
      </c>
      <c r="Q662" s="37">
        <v>9673</v>
      </c>
      <c r="R662" s="69" t="s">
        <v>94</v>
      </c>
      <c r="S662" s="16"/>
      <c r="T662" s="16"/>
      <c r="U662" s="16"/>
    </row>
    <row r="663" spans="1:207" s="16" customFormat="1" ht="25.15" customHeight="1" x14ac:dyDescent="0.25">
      <c r="A663" s="192" t="s">
        <v>1244</v>
      </c>
      <c r="B663" s="106" t="s">
        <v>410</v>
      </c>
      <c r="C663" s="182">
        <v>1965</v>
      </c>
      <c r="D663" s="182" t="s">
        <v>224</v>
      </c>
      <c r="E663" s="72" t="s">
        <v>20</v>
      </c>
      <c r="F663" s="71">
        <v>5</v>
      </c>
      <c r="G663" s="71">
        <v>3</v>
      </c>
      <c r="H663" s="53">
        <v>2711.7</v>
      </c>
      <c r="I663" s="53">
        <v>0</v>
      </c>
      <c r="J663" s="53">
        <v>2711.7</v>
      </c>
      <c r="K663" s="37">
        <f t="shared" si="146"/>
        <v>21514127.5</v>
      </c>
      <c r="L663" s="44">
        <v>0</v>
      </c>
      <c r="M663" s="44">
        <v>0</v>
      </c>
      <c r="N663" s="44">
        <v>0</v>
      </c>
      <c r="O663" s="53">
        <f>'[1]Прод. прилож'!$C$778</f>
        <v>21514127.5</v>
      </c>
      <c r="P663" s="44">
        <f t="shared" si="145"/>
        <v>7933.8155031898814</v>
      </c>
      <c r="Q663" s="50">
        <v>9673</v>
      </c>
      <c r="R663" s="69" t="s">
        <v>95</v>
      </c>
      <c r="S663" s="57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  <c r="AL663" s="15"/>
      <c r="AM663" s="15"/>
      <c r="AN663" s="15"/>
      <c r="AO663" s="15"/>
      <c r="AP663" s="15"/>
      <c r="AQ663" s="15"/>
      <c r="AR663" s="15"/>
      <c r="AS663" s="15"/>
      <c r="AT663" s="15"/>
      <c r="AU663" s="15"/>
      <c r="AV663" s="15"/>
      <c r="AW663" s="15"/>
      <c r="AX663" s="15"/>
      <c r="AY663" s="15"/>
      <c r="AZ663" s="15"/>
      <c r="BA663" s="15"/>
      <c r="BB663" s="15"/>
      <c r="BC663" s="15"/>
      <c r="BD663" s="15"/>
      <c r="BE663" s="15"/>
      <c r="BF663" s="15"/>
      <c r="BG663" s="15"/>
      <c r="BH663" s="15"/>
      <c r="BI663" s="15"/>
      <c r="BJ663" s="15"/>
      <c r="BK663" s="15"/>
      <c r="BL663" s="15"/>
      <c r="BM663" s="15"/>
      <c r="BN663" s="15"/>
      <c r="BO663" s="15"/>
      <c r="BP663" s="15"/>
      <c r="BQ663" s="15"/>
      <c r="BR663" s="15"/>
      <c r="BS663" s="15"/>
      <c r="BT663" s="15"/>
      <c r="BU663" s="15"/>
      <c r="BV663" s="15"/>
      <c r="BW663" s="15"/>
      <c r="BX663" s="15"/>
      <c r="BY663" s="15"/>
      <c r="BZ663" s="15"/>
      <c r="CA663" s="15"/>
      <c r="CB663" s="15"/>
      <c r="CC663" s="15"/>
      <c r="CD663" s="15"/>
      <c r="CE663" s="15"/>
      <c r="CF663" s="15"/>
      <c r="CG663" s="15"/>
      <c r="CH663" s="15"/>
      <c r="CI663" s="15"/>
      <c r="CJ663" s="15"/>
      <c r="CK663" s="15"/>
      <c r="CL663" s="15"/>
      <c r="CM663" s="15"/>
      <c r="CN663" s="15"/>
      <c r="CO663" s="15"/>
      <c r="CP663" s="15"/>
      <c r="CQ663" s="15"/>
      <c r="CR663" s="15"/>
      <c r="CS663" s="15"/>
      <c r="CT663" s="15"/>
      <c r="CU663" s="15"/>
      <c r="CV663" s="15"/>
      <c r="CW663" s="15"/>
      <c r="CX663" s="15"/>
      <c r="CY663" s="15"/>
      <c r="CZ663" s="15"/>
      <c r="DA663" s="15"/>
      <c r="DB663" s="15"/>
      <c r="DC663" s="15"/>
      <c r="DD663" s="15"/>
      <c r="DE663" s="15"/>
      <c r="DF663" s="15"/>
      <c r="DG663" s="15"/>
      <c r="DH663" s="15"/>
      <c r="DI663" s="15"/>
      <c r="DJ663" s="15"/>
      <c r="DK663" s="15"/>
      <c r="DL663" s="15"/>
      <c r="DM663" s="15"/>
      <c r="DN663" s="15"/>
      <c r="DO663" s="15"/>
      <c r="DP663" s="15"/>
      <c r="DQ663" s="15"/>
      <c r="DR663" s="15"/>
      <c r="DS663" s="15"/>
      <c r="DT663" s="15"/>
      <c r="DU663" s="15"/>
      <c r="DV663" s="15"/>
      <c r="DW663" s="15"/>
      <c r="DX663" s="15"/>
      <c r="DY663" s="15"/>
      <c r="DZ663" s="15"/>
      <c r="EA663" s="15"/>
      <c r="EB663" s="15"/>
      <c r="EC663" s="15"/>
      <c r="ED663" s="15"/>
      <c r="EE663" s="15"/>
      <c r="EF663" s="15"/>
      <c r="EG663" s="15"/>
      <c r="EH663" s="15"/>
      <c r="EI663" s="15"/>
      <c r="EJ663" s="15"/>
      <c r="EK663" s="15"/>
      <c r="EL663" s="15"/>
      <c r="EM663" s="15"/>
      <c r="EN663" s="15"/>
      <c r="EO663" s="15"/>
      <c r="EP663" s="15"/>
      <c r="EQ663" s="15"/>
      <c r="ER663" s="15"/>
      <c r="ES663" s="15"/>
      <c r="ET663" s="15"/>
      <c r="EU663" s="15"/>
      <c r="EV663" s="15"/>
      <c r="EW663" s="15"/>
      <c r="EX663" s="15"/>
      <c r="EY663" s="15"/>
      <c r="EZ663" s="15"/>
      <c r="FA663" s="15"/>
      <c r="FB663" s="15"/>
      <c r="FC663" s="15"/>
      <c r="FD663" s="15"/>
      <c r="FE663" s="15"/>
      <c r="FF663" s="15"/>
      <c r="FG663" s="15"/>
      <c r="FH663" s="15"/>
      <c r="FI663" s="15"/>
      <c r="FJ663" s="15"/>
      <c r="FK663" s="15"/>
      <c r="FL663" s="15"/>
      <c r="FM663" s="15"/>
      <c r="FN663" s="15"/>
      <c r="FO663" s="15"/>
      <c r="FP663" s="15"/>
      <c r="FQ663" s="15"/>
      <c r="FR663" s="15"/>
      <c r="FS663" s="15"/>
      <c r="FT663" s="15"/>
      <c r="FU663" s="15"/>
      <c r="FV663" s="15"/>
      <c r="FW663" s="15"/>
      <c r="FX663" s="15"/>
      <c r="FY663" s="15"/>
      <c r="FZ663" s="15"/>
      <c r="GA663" s="15"/>
      <c r="GB663" s="15"/>
      <c r="GC663" s="15"/>
      <c r="GD663" s="15"/>
      <c r="GE663" s="15"/>
      <c r="GF663" s="15"/>
      <c r="GG663" s="15"/>
      <c r="GH663" s="15"/>
      <c r="GI663" s="15"/>
      <c r="GJ663" s="15"/>
      <c r="GK663" s="15"/>
      <c r="GL663" s="15"/>
      <c r="GM663" s="15"/>
      <c r="GN663" s="15"/>
      <c r="GO663" s="15"/>
      <c r="GP663" s="15"/>
      <c r="GQ663" s="15"/>
      <c r="GR663" s="15"/>
      <c r="GS663" s="15"/>
      <c r="GT663" s="15"/>
      <c r="GU663" s="15"/>
      <c r="GV663" s="15"/>
      <c r="GW663" s="15"/>
      <c r="GX663" s="15"/>
      <c r="GY663" s="15"/>
    </row>
    <row r="664" spans="1:207" s="16" customFormat="1" ht="25.15" customHeight="1" x14ac:dyDescent="0.25">
      <c r="A664" s="212" t="s">
        <v>1245</v>
      </c>
      <c r="B664" s="275" t="s">
        <v>368</v>
      </c>
      <c r="C664" s="212">
        <v>1963</v>
      </c>
      <c r="D664" s="212" t="s">
        <v>224</v>
      </c>
      <c r="E664" s="232" t="s">
        <v>20</v>
      </c>
      <c r="F664" s="239">
        <v>2</v>
      </c>
      <c r="G664" s="239">
        <v>2</v>
      </c>
      <c r="H664" s="255">
        <v>374</v>
      </c>
      <c r="I664" s="255">
        <v>0</v>
      </c>
      <c r="J664" s="255">
        <v>374</v>
      </c>
      <c r="K664" s="37">
        <f t="shared" si="146"/>
        <v>300000</v>
      </c>
      <c r="L664" s="44">
        <v>0</v>
      </c>
      <c r="M664" s="44">
        <v>0</v>
      </c>
      <c r="N664" s="44">
        <v>0</v>
      </c>
      <c r="O664" s="53">
        <f>'[1]Прод. прилож'!$C$257</f>
        <v>300000</v>
      </c>
      <c r="P664" s="44">
        <f t="shared" si="145"/>
        <v>802.13903743315507</v>
      </c>
      <c r="Q664" s="50">
        <v>9673</v>
      </c>
      <c r="R664" s="70" t="s">
        <v>94</v>
      </c>
      <c r="S664" s="57"/>
    </row>
    <row r="665" spans="1:207" s="16" customFormat="1" ht="25.15" customHeight="1" x14ac:dyDescent="0.25">
      <c r="A665" s="213"/>
      <c r="B665" s="276"/>
      <c r="C665" s="213"/>
      <c r="D665" s="213"/>
      <c r="E665" s="233"/>
      <c r="F665" s="240"/>
      <c r="G665" s="240"/>
      <c r="H665" s="256"/>
      <c r="I665" s="256"/>
      <c r="J665" s="256"/>
      <c r="K665" s="37">
        <f t="shared" ref="K665" si="148">SUM(L665:O665)</f>
        <v>5015696.7</v>
      </c>
      <c r="L665" s="44">
        <v>0</v>
      </c>
      <c r="M665" s="44">
        <v>0</v>
      </c>
      <c r="N665" s="44">
        <v>0</v>
      </c>
      <c r="O665" s="53">
        <f>'[1]Прод. прилож'!$C$779</f>
        <v>5015696.7</v>
      </c>
      <c r="P665" s="44">
        <f>K665/H664</f>
        <v>13410.953743315509</v>
      </c>
      <c r="Q665" s="50">
        <v>9673</v>
      </c>
      <c r="R665" s="70" t="s">
        <v>95</v>
      </c>
      <c r="S665" s="57"/>
    </row>
    <row r="666" spans="1:207" s="116" customFormat="1" ht="27" customHeight="1" x14ac:dyDescent="0.25">
      <c r="A666" s="182" t="s">
        <v>1246</v>
      </c>
      <c r="B666" s="146" t="s">
        <v>1727</v>
      </c>
      <c r="C666" s="172">
        <v>1959</v>
      </c>
      <c r="D666" s="166" t="s">
        <v>224</v>
      </c>
      <c r="E666" s="172" t="s">
        <v>20</v>
      </c>
      <c r="F666" s="176">
        <v>2</v>
      </c>
      <c r="G666" s="176">
        <v>2</v>
      </c>
      <c r="H666" s="148">
        <v>757</v>
      </c>
      <c r="I666" s="148">
        <v>158.69999999999999</v>
      </c>
      <c r="J666" s="148">
        <v>453.5</v>
      </c>
      <c r="K666" s="37">
        <f>SUM(L666:O666)</f>
        <v>1890229</v>
      </c>
      <c r="L666" s="76">
        <v>0</v>
      </c>
      <c r="M666" s="76">
        <v>0</v>
      </c>
      <c r="N666" s="76">
        <v>0</v>
      </c>
      <c r="O666" s="76">
        <f>'[1]Прод. прилож'!$C$780</f>
        <v>1890229</v>
      </c>
      <c r="P666" s="50">
        <f>K666/H666</f>
        <v>2497</v>
      </c>
      <c r="Q666" s="37">
        <v>9673</v>
      </c>
      <c r="R666" s="56" t="s">
        <v>95</v>
      </c>
      <c r="S666" s="115"/>
      <c r="T666" s="115"/>
      <c r="U666" s="115"/>
    </row>
    <row r="667" spans="1:207" s="16" customFormat="1" ht="25.15" customHeight="1" x14ac:dyDescent="0.25">
      <c r="A667" s="192" t="s">
        <v>1247</v>
      </c>
      <c r="B667" s="106" t="s">
        <v>441</v>
      </c>
      <c r="C667" s="182">
        <v>1965</v>
      </c>
      <c r="D667" s="182" t="s">
        <v>224</v>
      </c>
      <c r="E667" s="72" t="s">
        <v>20</v>
      </c>
      <c r="F667" s="71">
        <v>5</v>
      </c>
      <c r="G667" s="71">
        <v>4</v>
      </c>
      <c r="H667" s="53">
        <v>3455.5</v>
      </c>
      <c r="I667" s="53">
        <v>0</v>
      </c>
      <c r="J667" s="53">
        <v>3455.5</v>
      </c>
      <c r="K667" s="37">
        <f t="shared" si="146"/>
        <v>5500000</v>
      </c>
      <c r="L667" s="44">
        <v>0</v>
      </c>
      <c r="M667" s="44">
        <v>0</v>
      </c>
      <c r="N667" s="44">
        <v>0</v>
      </c>
      <c r="O667" s="53">
        <f>'[1]Прод. прилож'!$C$1222</f>
        <v>5500000</v>
      </c>
      <c r="P667" s="44">
        <f t="shared" si="145"/>
        <v>1591.6654608594993</v>
      </c>
      <c r="Q667" s="50">
        <v>9673</v>
      </c>
      <c r="R667" s="69" t="s">
        <v>96</v>
      </c>
      <c r="S667" s="57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  <c r="AN667" s="15"/>
      <c r="AO667" s="15"/>
      <c r="AP667" s="15"/>
      <c r="AQ667" s="15"/>
      <c r="AR667" s="15"/>
      <c r="AS667" s="15"/>
      <c r="AT667" s="15"/>
      <c r="AU667" s="15"/>
      <c r="AV667" s="15"/>
      <c r="AW667" s="15"/>
      <c r="AX667" s="15"/>
      <c r="AY667" s="15"/>
      <c r="AZ667" s="15"/>
      <c r="BA667" s="15"/>
      <c r="BB667" s="15"/>
      <c r="BC667" s="15"/>
      <c r="BD667" s="15"/>
      <c r="BE667" s="15"/>
      <c r="BF667" s="15"/>
      <c r="BG667" s="15"/>
      <c r="BH667" s="15"/>
      <c r="BI667" s="15"/>
      <c r="BJ667" s="15"/>
      <c r="BK667" s="15"/>
      <c r="BL667" s="15"/>
      <c r="BM667" s="15"/>
      <c r="BN667" s="15"/>
      <c r="BO667" s="15"/>
      <c r="BP667" s="15"/>
      <c r="BQ667" s="15"/>
      <c r="BR667" s="15"/>
      <c r="BS667" s="15"/>
      <c r="BT667" s="15"/>
      <c r="BU667" s="15"/>
      <c r="BV667" s="15"/>
      <c r="BW667" s="15"/>
      <c r="BX667" s="15"/>
      <c r="BY667" s="15"/>
      <c r="BZ667" s="15"/>
      <c r="CA667" s="15"/>
      <c r="CB667" s="15"/>
      <c r="CC667" s="15"/>
      <c r="CD667" s="15"/>
      <c r="CE667" s="15"/>
      <c r="CF667" s="15"/>
      <c r="CG667" s="15"/>
      <c r="CH667" s="15"/>
      <c r="CI667" s="15"/>
      <c r="CJ667" s="15"/>
      <c r="CK667" s="15"/>
      <c r="CL667" s="15"/>
      <c r="CM667" s="15"/>
      <c r="CN667" s="15"/>
      <c r="CO667" s="15"/>
      <c r="CP667" s="15"/>
      <c r="CQ667" s="15"/>
      <c r="CR667" s="15"/>
      <c r="CS667" s="15"/>
      <c r="CT667" s="15"/>
      <c r="CU667" s="15"/>
      <c r="CV667" s="15"/>
      <c r="CW667" s="15"/>
      <c r="CX667" s="15"/>
      <c r="CY667" s="15"/>
      <c r="CZ667" s="15"/>
      <c r="DA667" s="15"/>
      <c r="DB667" s="15"/>
      <c r="DC667" s="15"/>
      <c r="DD667" s="15"/>
      <c r="DE667" s="15"/>
      <c r="DF667" s="15"/>
      <c r="DG667" s="15"/>
      <c r="DH667" s="15"/>
      <c r="DI667" s="15"/>
      <c r="DJ667" s="15"/>
      <c r="DK667" s="15"/>
      <c r="DL667" s="15"/>
      <c r="DM667" s="15"/>
      <c r="DN667" s="15"/>
      <c r="DO667" s="15"/>
      <c r="DP667" s="15"/>
      <c r="DQ667" s="15"/>
      <c r="DR667" s="15"/>
      <c r="DS667" s="15"/>
      <c r="DT667" s="15"/>
      <c r="DU667" s="15"/>
      <c r="DV667" s="15"/>
      <c r="DW667" s="15"/>
      <c r="DX667" s="15"/>
      <c r="DY667" s="15"/>
      <c r="DZ667" s="15"/>
      <c r="EA667" s="15"/>
      <c r="EB667" s="15"/>
      <c r="EC667" s="15"/>
      <c r="ED667" s="15"/>
      <c r="EE667" s="15"/>
      <c r="EF667" s="15"/>
      <c r="EG667" s="15"/>
      <c r="EH667" s="15"/>
      <c r="EI667" s="15"/>
      <c r="EJ667" s="15"/>
      <c r="EK667" s="15"/>
      <c r="EL667" s="15"/>
      <c r="EM667" s="15"/>
      <c r="EN667" s="15"/>
      <c r="EO667" s="15"/>
      <c r="EP667" s="15"/>
      <c r="EQ667" s="15"/>
      <c r="ER667" s="15"/>
      <c r="ES667" s="15"/>
      <c r="ET667" s="15"/>
      <c r="EU667" s="15"/>
      <c r="EV667" s="15"/>
      <c r="EW667" s="15"/>
      <c r="EX667" s="15"/>
      <c r="EY667" s="15"/>
      <c r="EZ667" s="15"/>
      <c r="FA667" s="15"/>
      <c r="FB667" s="15"/>
      <c r="FC667" s="15"/>
      <c r="FD667" s="15"/>
      <c r="FE667" s="15"/>
      <c r="FF667" s="15"/>
      <c r="FG667" s="15"/>
      <c r="FH667" s="15"/>
      <c r="FI667" s="15"/>
      <c r="FJ667" s="15"/>
      <c r="FK667" s="15"/>
      <c r="FL667" s="15"/>
      <c r="FM667" s="15"/>
      <c r="FN667" s="15"/>
      <c r="FO667" s="15"/>
      <c r="FP667" s="15"/>
      <c r="FQ667" s="15"/>
      <c r="FR667" s="15"/>
      <c r="FS667" s="15"/>
      <c r="FT667" s="15"/>
      <c r="FU667" s="15"/>
      <c r="FV667" s="15"/>
      <c r="FW667" s="15"/>
      <c r="FX667" s="15"/>
      <c r="FY667" s="15"/>
      <c r="FZ667" s="15"/>
      <c r="GA667" s="15"/>
      <c r="GB667" s="15"/>
      <c r="GC667" s="15"/>
      <c r="GD667" s="15"/>
      <c r="GE667" s="15"/>
      <c r="GF667" s="15"/>
      <c r="GG667" s="15"/>
      <c r="GH667" s="15"/>
      <c r="GI667" s="15"/>
      <c r="GJ667" s="15"/>
      <c r="GK667" s="15"/>
      <c r="GL667" s="15"/>
      <c r="GM667" s="15"/>
      <c r="GN667" s="15"/>
      <c r="GO667" s="15"/>
      <c r="GP667" s="15"/>
      <c r="GQ667" s="15"/>
      <c r="GR667" s="15"/>
      <c r="GS667" s="15"/>
      <c r="GT667" s="15"/>
      <c r="GU667" s="15"/>
      <c r="GV667" s="15"/>
      <c r="GW667" s="15"/>
      <c r="GX667" s="15"/>
      <c r="GY667" s="15"/>
    </row>
    <row r="668" spans="1:207" s="16" customFormat="1" ht="25.15" customHeight="1" x14ac:dyDescent="0.25">
      <c r="A668" s="192" t="s">
        <v>1248</v>
      </c>
      <c r="B668" s="106" t="s">
        <v>442</v>
      </c>
      <c r="C668" s="182">
        <v>1965</v>
      </c>
      <c r="D668" s="182" t="s">
        <v>224</v>
      </c>
      <c r="E668" s="72" t="s">
        <v>20</v>
      </c>
      <c r="F668" s="71">
        <v>5</v>
      </c>
      <c r="G668" s="71">
        <v>4</v>
      </c>
      <c r="H668" s="53">
        <v>3406.5</v>
      </c>
      <c r="I668" s="53">
        <v>0</v>
      </c>
      <c r="J668" s="53">
        <v>3406.5</v>
      </c>
      <c r="K668" s="37">
        <f t="shared" si="146"/>
        <v>25831949.5</v>
      </c>
      <c r="L668" s="44">
        <v>0</v>
      </c>
      <c r="M668" s="44">
        <v>0</v>
      </c>
      <c r="N668" s="44">
        <v>0</v>
      </c>
      <c r="O668" s="53">
        <f>'[1]Прод. прилож'!$C$1223</f>
        <v>25831949.5</v>
      </c>
      <c r="P668" s="44">
        <f t="shared" si="145"/>
        <v>7583.1350359606631</v>
      </c>
      <c r="Q668" s="50">
        <v>9673</v>
      </c>
      <c r="R668" s="69" t="s">
        <v>96</v>
      </c>
      <c r="S668" s="57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  <c r="AO668" s="15"/>
      <c r="AP668" s="15"/>
      <c r="AQ668" s="15"/>
      <c r="AR668" s="15"/>
      <c r="AS668" s="15"/>
      <c r="AT668" s="15"/>
      <c r="AU668" s="15"/>
      <c r="AV668" s="15"/>
      <c r="AW668" s="15"/>
      <c r="AX668" s="15"/>
      <c r="AY668" s="15"/>
      <c r="AZ668" s="15"/>
      <c r="BA668" s="15"/>
      <c r="BB668" s="15"/>
      <c r="BC668" s="15"/>
      <c r="BD668" s="15"/>
      <c r="BE668" s="15"/>
      <c r="BF668" s="15"/>
      <c r="BG668" s="15"/>
      <c r="BH668" s="15"/>
      <c r="BI668" s="15"/>
      <c r="BJ668" s="15"/>
      <c r="BK668" s="15"/>
      <c r="BL668" s="15"/>
      <c r="BM668" s="15"/>
      <c r="BN668" s="15"/>
      <c r="BO668" s="15"/>
      <c r="BP668" s="15"/>
      <c r="BQ668" s="15"/>
      <c r="BR668" s="15"/>
      <c r="BS668" s="15"/>
      <c r="BT668" s="15"/>
      <c r="BU668" s="15"/>
      <c r="BV668" s="15"/>
      <c r="BW668" s="15"/>
      <c r="BX668" s="15"/>
      <c r="BY668" s="15"/>
      <c r="BZ668" s="15"/>
      <c r="CA668" s="15"/>
      <c r="CB668" s="15"/>
      <c r="CC668" s="15"/>
      <c r="CD668" s="15"/>
      <c r="CE668" s="15"/>
      <c r="CF668" s="15"/>
      <c r="CG668" s="15"/>
      <c r="CH668" s="15"/>
      <c r="CI668" s="15"/>
      <c r="CJ668" s="15"/>
      <c r="CK668" s="15"/>
      <c r="CL668" s="15"/>
      <c r="CM668" s="15"/>
      <c r="CN668" s="15"/>
      <c r="CO668" s="15"/>
      <c r="CP668" s="15"/>
      <c r="CQ668" s="15"/>
      <c r="CR668" s="15"/>
      <c r="CS668" s="15"/>
      <c r="CT668" s="15"/>
      <c r="CU668" s="15"/>
      <c r="CV668" s="15"/>
      <c r="CW668" s="15"/>
      <c r="CX668" s="15"/>
      <c r="CY668" s="15"/>
      <c r="CZ668" s="15"/>
      <c r="DA668" s="15"/>
      <c r="DB668" s="15"/>
      <c r="DC668" s="15"/>
      <c r="DD668" s="15"/>
      <c r="DE668" s="15"/>
      <c r="DF668" s="15"/>
      <c r="DG668" s="15"/>
      <c r="DH668" s="15"/>
      <c r="DI668" s="15"/>
      <c r="DJ668" s="15"/>
      <c r="DK668" s="15"/>
      <c r="DL668" s="15"/>
      <c r="DM668" s="15"/>
      <c r="DN668" s="15"/>
      <c r="DO668" s="15"/>
      <c r="DP668" s="15"/>
      <c r="DQ668" s="15"/>
      <c r="DR668" s="15"/>
      <c r="DS668" s="15"/>
      <c r="DT668" s="15"/>
      <c r="DU668" s="15"/>
      <c r="DV668" s="15"/>
      <c r="DW668" s="15"/>
      <c r="DX668" s="15"/>
      <c r="DY668" s="15"/>
      <c r="DZ668" s="15"/>
      <c r="EA668" s="15"/>
      <c r="EB668" s="15"/>
      <c r="EC668" s="15"/>
      <c r="ED668" s="15"/>
      <c r="EE668" s="15"/>
      <c r="EF668" s="15"/>
      <c r="EG668" s="15"/>
      <c r="EH668" s="15"/>
      <c r="EI668" s="15"/>
      <c r="EJ668" s="15"/>
      <c r="EK668" s="15"/>
      <c r="EL668" s="15"/>
      <c r="EM668" s="15"/>
      <c r="EN668" s="15"/>
      <c r="EO668" s="15"/>
      <c r="EP668" s="15"/>
      <c r="EQ668" s="15"/>
      <c r="ER668" s="15"/>
      <c r="ES668" s="15"/>
      <c r="ET668" s="15"/>
      <c r="EU668" s="15"/>
      <c r="EV668" s="15"/>
      <c r="EW668" s="15"/>
      <c r="EX668" s="15"/>
      <c r="EY668" s="15"/>
      <c r="EZ668" s="15"/>
      <c r="FA668" s="15"/>
      <c r="FB668" s="15"/>
      <c r="FC668" s="15"/>
      <c r="FD668" s="15"/>
      <c r="FE668" s="15"/>
      <c r="FF668" s="15"/>
      <c r="FG668" s="15"/>
      <c r="FH668" s="15"/>
      <c r="FI668" s="15"/>
      <c r="FJ668" s="15"/>
      <c r="FK668" s="15"/>
      <c r="FL668" s="15"/>
      <c r="FM668" s="15"/>
      <c r="FN668" s="15"/>
      <c r="FO668" s="15"/>
      <c r="FP668" s="15"/>
      <c r="FQ668" s="15"/>
      <c r="FR668" s="15"/>
      <c r="FS668" s="15"/>
      <c r="FT668" s="15"/>
      <c r="FU668" s="15"/>
      <c r="FV668" s="15"/>
      <c r="FW668" s="15"/>
      <c r="FX668" s="15"/>
      <c r="FY668" s="15"/>
      <c r="FZ668" s="15"/>
      <c r="GA668" s="15"/>
      <c r="GB668" s="15"/>
      <c r="GC668" s="15"/>
      <c r="GD668" s="15"/>
      <c r="GE668" s="15"/>
      <c r="GF668" s="15"/>
      <c r="GG668" s="15"/>
      <c r="GH668" s="15"/>
      <c r="GI668" s="15"/>
      <c r="GJ668" s="15"/>
      <c r="GK668" s="15"/>
      <c r="GL668" s="15"/>
      <c r="GM668" s="15"/>
      <c r="GN668" s="15"/>
      <c r="GO668" s="15"/>
      <c r="GP668" s="15"/>
      <c r="GQ668" s="15"/>
      <c r="GR668" s="15"/>
      <c r="GS668" s="15"/>
      <c r="GT668" s="15"/>
      <c r="GU668" s="15"/>
      <c r="GV668" s="15"/>
      <c r="GW668" s="15"/>
      <c r="GX668" s="15"/>
      <c r="GY668" s="15"/>
    </row>
    <row r="669" spans="1:207" s="16" customFormat="1" ht="25.15" customHeight="1" x14ac:dyDescent="0.25">
      <c r="A669" s="192" t="s">
        <v>1249</v>
      </c>
      <c r="B669" s="106" t="s">
        <v>415</v>
      </c>
      <c r="C669" s="182">
        <v>1965</v>
      </c>
      <c r="D669" s="182" t="s">
        <v>224</v>
      </c>
      <c r="E669" s="72" t="s">
        <v>20</v>
      </c>
      <c r="F669" s="71">
        <v>5</v>
      </c>
      <c r="G669" s="71">
        <v>4</v>
      </c>
      <c r="H669" s="53">
        <v>3410.1</v>
      </c>
      <c r="I669" s="53">
        <v>0</v>
      </c>
      <c r="J669" s="53">
        <v>3410.1</v>
      </c>
      <c r="K669" s="37">
        <f t="shared" si="146"/>
        <v>28457284.699999999</v>
      </c>
      <c r="L669" s="44">
        <v>0</v>
      </c>
      <c r="M669" s="44">
        <v>0</v>
      </c>
      <c r="N669" s="44">
        <v>0</v>
      </c>
      <c r="O669" s="53">
        <f>'[1]Прод. прилож'!$C$781</f>
        <v>28457284.699999999</v>
      </c>
      <c r="P669" s="44">
        <f t="shared" si="145"/>
        <v>8345.0000586493061</v>
      </c>
      <c r="Q669" s="50">
        <v>9673</v>
      </c>
      <c r="R669" s="69" t="s">
        <v>95</v>
      </c>
      <c r="S669" s="65"/>
      <c r="T669" s="17"/>
    </row>
    <row r="670" spans="1:207" s="16" customFormat="1" ht="25.15" customHeight="1" x14ac:dyDescent="0.25">
      <c r="A670" s="192" t="s">
        <v>1250</v>
      </c>
      <c r="B670" s="106" t="s">
        <v>443</v>
      </c>
      <c r="C670" s="182">
        <v>1961</v>
      </c>
      <c r="D670" s="182" t="s">
        <v>224</v>
      </c>
      <c r="E670" s="72" t="s">
        <v>20</v>
      </c>
      <c r="F670" s="71">
        <v>3</v>
      </c>
      <c r="G670" s="71">
        <v>3</v>
      </c>
      <c r="H670" s="53">
        <v>1586.2</v>
      </c>
      <c r="I670" s="53">
        <v>0</v>
      </c>
      <c r="J670" s="53">
        <f t="shared" ref="J670:J686" si="149">H670</f>
        <v>1586.2</v>
      </c>
      <c r="K670" s="37">
        <f t="shared" si="146"/>
        <v>25639624.5</v>
      </c>
      <c r="L670" s="44">
        <v>0</v>
      </c>
      <c r="M670" s="44">
        <v>0</v>
      </c>
      <c r="N670" s="44">
        <v>0</v>
      </c>
      <c r="O670" s="53">
        <f>'[1]Прод. прилож'!$C$1224</f>
        <v>25639624.5</v>
      </c>
      <c r="P670" s="44">
        <f t="shared" si="145"/>
        <v>16164.181376875551</v>
      </c>
      <c r="Q670" s="50">
        <v>9673</v>
      </c>
      <c r="R670" s="69" t="s">
        <v>96</v>
      </c>
      <c r="S670" s="65"/>
      <c r="T670" s="17"/>
    </row>
    <row r="671" spans="1:207" s="16" customFormat="1" ht="25.15" customHeight="1" x14ac:dyDescent="0.25">
      <c r="A671" s="192" t="s">
        <v>1251</v>
      </c>
      <c r="B671" s="106" t="s">
        <v>378</v>
      </c>
      <c r="C671" s="182">
        <v>1962</v>
      </c>
      <c r="D671" s="182" t="s">
        <v>224</v>
      </c>
      <c r="E671" s="72" t="s">
        <v>20</v>
      </c>
      <c r="F671" s="71">
        <v>3</v>
      </c>
      <c r="G671" s="71">
        <v>3</v>
      </c>
      <c r="H671" s="53">
        <v>1883.7</v>
      </c>
      <c r="I671" s="53">
        <v>0</v>
      </c>
      <c r="J671" s="53">
        <f t="shared" si="149"/>
        <v>1883.7</v>
      </c>
      <c r="K671" s="37">
        <f t="shared" si="146"/>
        <v>19051632.84</v>
      </c>
      <c r="L671" s="44">
        <v>0</v>
      </c>
      <c r="M671" s="44">
        <v>0</v>
      </c>
      <c r="N671" s="44">
        <v>0</v>
      </c>
      <c r="O671" s="53">
        <f>'[1]Прод. прилож'!$C$258</f>
        <v>19051632.84</v>
      </c>
      <c r="P671" s="44">
        <f t="shared" si="145"/>
        <v>10113.942156394331</v>
      </c>
      <c r="Q671" s="50">
        <v>9673</v>
      </c>
      <c r="R671" s="70" t="s">
        <v>94</v>
      </c>
      <c r="S671" s="57"/>
    </row>
    <row r="672" spans="1:207" s="16" customFormat="1" ht="25.15" customHeight="1" x14ac:dyDescent="0.25">
      <c r="A672" s="192" t="s">
        <v>1252</v>
      </c>
      <c r="B672" s="106" t="s">
        <v>379</v>
      </c>
      <c r="C672" s="182">
        <v>1962</v>
      </c>
      <c r="D672" s="182" t="s">
        <v>224</v>
      </c>
      <c r="E672" s="72" t="s">
        <v>20</v>
      </c>
      <c r="F672" s="71">
        <v>3</v>
      </c>
      <c r="G672" s="71">
        <v>2</v>
      </c>
      <c r="H672" s="53">
        <v>1172.0999999999999</v>
      </c>
      <c r="I672" s="53">
        <v>0</v>
      </c>
      <c r="J672" s="53">
        <f t="shared" si="149"/>
        <v>1172.0999999999999</v>
      </c>
      <c r="K672" s="37">
        <f t="shared" si="146"/>
        <v>12270099.019999998</v>
      </c>
      <c r="L672" s="44">
        <v>0</v>
      </c>
      <c r="M672" s="44">
        <v>0</v>
      </c>
      <c r="N672" s="44">
        <v>0</v>
      </c>
      <c r="O672" s="53">
        <f>'[1]Прод. прилож'!$C$259</f>
        <v>12270099.019999998</v>
      </c>
      <c r="P672" s="44">
        <f t="shared" si="145"/>
        <v>10468.474549953075</v>
      </c>
      <c r="Q672" s="50">
        <v>9673</v>
      </c>
      <c r="R672" s="70" t="s">
        <v>94</v>
      </c>
      <c r="S672" s="57"/>
    </row>
    <row r="673" spans="1:207" s="16" customFormat="1" ht="25.15" customHeight="1" x14ac:dyDescent="0.25">
      <c r="A673" s="192" t="s">
        <v>1253</v>
      </c>
      <c r="B673" s="106" t="s">
        <v>369</v>
      </c>
      <c r="C673" s="182">
        <v>1969</v>
      </c>
      <c r="D673" s="182" t="s">
        <v>224</v>
      </c>
      <c r="E673" s="72" t="s">
        <v>20</v>
      </c>
      <c r="F673" s="71">
        <v>2</v>
      </c>
      <c r="G673" s="71">
        <v>2</v>
      </c>
      <c r="H673" s="53">
        <v>671.2</v>
      </c>
      <c r="I673" s="53">
        <v>0</v>
      </c>
      <c r="J673" s="53">
        <f t="shared" si="149"/>
        <v>671.2</v>
      </c>
      <c r="K673" s="37">
        <f t="shared" si="146"/>
        <v>1021915.0000000001</v>
      </c>
      <c r="L673" s="44">
        <v>0</v>
      </c>
      <c r="M673" s="44">
        <v>0</v>
      </c>
      <c r="N673" s="44">
        <v>0</v>
      </c>
      <c r="O673" s="53">
        <f>'[1]Прод. прилож'!$C$782</f>
        <v>1021915.0000000001</v>
      </c>
      <c r="P673" s="44">
        <f t="shared" si="145"/>
        <v>1522.5193682955901</v>
      </c>
      <c r="Q673" s="50">
        <v>9673</v>
      </c>
      <c r="R673" s="69" t="s">
        <v>95</v>
      </c>
      <c r="S673" s="57"/>
    </row>
    <row r="674" spans="1:207" s="16" customFormat="1" ht="25.15" customHeight="1" x14ac:dyDescent="0.25">
      <c r="A674" s="192" t="s">
        <v>1254</v>
      </c>
      <c r="B674" s="106" t="s">
        <v>430</v>
      </c>
      <c r="C674" s="182">
        <v>1963</v>
      </c>
      <c r="D674" s="182" t="s">
        <v>224</v>
      </c>
      <c r="E674" s="72" t="s">
        <v>20</v>
      </c>
      <c r="F674" s="71">
        <v>2</v>
      </c>
      <c r="G674" s="71">
        <v>2</v>
      </c>
      <c r="H674" s="53">
        <v>605.6</v>
      </c>
      <c r="I674" s="53">
        <v>0</v>
      </c>
      <c r="J674" s="53">
        <f t="shared" si="149"/>
        <v>605.6</v>
      </c>
      <c r="K674" s="37">
        <f t="shared" si="146"/>
        <v>12288043.800000001</v>
      </c>
      <c r="L674" s="44">
        <v>0</v>
      </c>
      <c r="M674" s="44">
        <v>0</v>
      </c>
      <c r="N674" s="44">
        <v>0</v>
      </c>
      <c r="O674" s="53">
        <f>'[1]Прод. прилож'!$C$1225</f>
        <v>12288043.800000001</v>
      </c>
      <c r="P674" s="44">
        <f t="shared" si="145"/>
        <v>20290.69319682959</v>
      </c>
      <c r="Q674" s="50">
        <v>9673</v>
      </c>
      <c r="R674" s="69" t="s">
        <v>96</v>
      </c>
      <c r="S674" s="65"/>
      <c r="T674" s="17"/>
    </row>
    <row r="675" spans="1:207" s="16" customFormat="1" ht="25.15" customHeight="1" x14ac:dyDescent="0.25">
      <c r="A675" s="192" t="s">
        <v>1255</v>
      </c>
      <c r="B675" s="106" t="s">
        <v>859</v>
      </c>
      <c r="C675" s="166">
        <v>1960</v>
      </c>
      <c r="D675" s="166" t="s">
        <v>224</v>
      </c>
      <c r="E675" s="172" t="s">
        <v>20</v>
      </c>
      <c r="F675" s="179">
        <v>3</v>
      </c>
      <c r="G675" s="179">
        <v>3</v>
      </c>
      <c r="H675" s="195">
        <v>1908.2</v>
      </c>
      <c r="I675" s="195">
        <v>50</v>
      </c>
      <c r="J675" s="195">
        <v>1451.5</v>
      </c>
      <c r="K675" s="37">
        <f t="shared" si="146"/>
        <v>6400102.8000000007</v>
      </c>
      <c r="L675" s="44">
        <v>0</v>
      </c>
      <c r="M675" s="44">
        <v>0</v>
      </c>
      <c r="N675" s="44">
        <v>0</v>
      </c>
      <c r="O675" s="53">
        <f>'[1]Прод. прилож'!$C$261</f>
        <v>6400102.8000000007</v>
      </c>
      <c r="P675" s="44">
        <f t="shared" si="145"/>
        <v>3354.0000000000005</v>
      </c>
      <c r="Q675" s="50">
        <v>9673</v>
      </c>
      <c r="R675" s="69" t="s">
        <v>94</v>
      </c>
      <c r="S675" s="65"/>
      <c r="T675" s="17"/>
    </row>
    <row r="676" spans="1:207" s="16" customFormat="1" ht="25.15" customHeight="1" x14ac:dyDescent="0.25">
      <c r="A676" s="192" t="s">
        <v>1256</v>
      </c>
      <c r="B676" s="106" t="s">
        <v>411</v>
      </c>
      <c r="C676" s="182">
        <v>1964</v>
      </c>
      <c r="D676" s="182" t="s">
        <v>224</v>
      </c>
      <c r="E676" s="72" t="s">
        <v>20</v>
      </c>
      <c r="F676" s="71">
        <v>4</v>
      </c>
      <c r="G676" s="71">
        <v>3</v>
      </c>
      <c r="H676" s="53">
        <v>2211.6</v>
      </c>
      <c r="I676" s="53">
        <v>0</v>
      </c>
      <c r="J676" s="53">
        <f t="shared" si="149"/>
        <v>2211.6</v>
      </c>
      <c r="K676" s="37">
        <f t="shared" si="146"/>
        <v>11595716.079999998</v>
      </c>
      <c r="L676" s="44">
        <v>0</v>
      </c>
      <c r="M676" s="44">
        <v>0</v>
      </c>
      <c r="N676" s="44">
        <v>0</v>
      </c>
      <c r="O676" s="53">
        <f>'[1]Прод. прилож'!$C$783</f>
        <v>11595716.079999998</v>
      </c>
      <c r="P676" s="44">
        <f t="shared" si="145"/>
        <v>5243.1344185205271</v>
      </c>
      <c r="Q676" s="50">
        <v>9673</v>
      </c>
      <c r="R676" s="69" t="s">
        <v>95</v>
      </c>
      <c r="S676" s="65"/>
      <c r="T676" s="17"/>
    </row>
    <row r="677" spans="1:207" s="16" customFormat="1" ht="25.15" customHeight="1" x14ac:dyDescent="0.25">
      <c r="A677" s="192" t="s">
        <v>1257</v>
      </c>
      <c r="B677" s="106" t="s">
        <v>412</v>
      </c>
      <c r="C677" s="182">
        <v>1963</v>
      </c>
      <c r="D677" s="182" t="s">
        <v>224</v>
      </c>
      <c r="E677" s="72" t="s">
        <v>20</v>
      </c>
      <c r="F677" s="71">
        <v>4</v>
      </c>
      <c r="G677" s="71">
        <v>4</v>
      </c>
      <c r="H677" s="53">
        <v>2697.3</v>
      </c>
      <c r="I677" s="53">
        <v>0</v>
      </c>
      <c r="J677" s="53">
        <f t="shared" si="149"/>
        <v>2697.3</v>
      </c>
      <c r="K677" s="37">
        <f t="shared" si="146"/>
        <v>22540789.759999998</v>
      </c>
      <c r="L677" s="44">
        <v>0</v>
      </c>
      <c r="M677" s="44">
        <v>0</v>
      </c>
      <c r="N677" s="44">
        <v>0</v>
      </c>
      <c r="O677" s="53">
        <f>'[1]Прод. прилож'!$C$784</f>
        <v>22540789.759999998</v>
      </c>
      <c r="P677" s="44">
        <f t="shared" si="145"/>
        <v>8356.7974493011516</v>
      </c>
      <c r="Q677" s="50">
        <v>9673</v>
      </c>
      <c r="R677" s="69" t="s">
        <v>95</v>
      </c>
      <c r="S677" s="57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  <c r="AN677" s="15"/>
      <c r="AO677" s="15"/>
      <c r="AP677" s="15"/>
      <c r="AQ677" s="15"/>
      <c r="AR677" s="15"/>
      <c r="AS677" s="15"/>
      <c r="AT677" s="15"/>
      <c r="AU677" s="15"/>
      <c r="AV677" s="15"/>
      <c r="AW677" s="15"/>
      <c r="AX677" s="15"/>
      <c r="AY677" s="15"/>
      <c r="AZ677" s="15"/>
      <c r="BA677" s="15"/>
      <c r="BB677" s="15"/>
      <c r="BC677" s="15"/>
      <c r="BD677" s="15"/>
      <c r="BE677" s="15"/>
      <c r="BF677" s="15"/>
      <c r="BG677" s="15"/>
      <c r="BH677" s="15"/>
      <c r="BI677" s="15"/>
      <c r="BJ677" s="15"/>
      <c r="BK677" s="15"/>
      <c r="BL677" s="15"/>
      <c r="BM677" s="15"/>
      <c r="BN677" s="15"/>
      <c r="BO677" s="15"/>
      <c r="BP677" s="15"/>
      <c r="BQ677" s="15"/>
      <c r="BR677" s="15"/>
      <c r="BS677" s="15"/>
      <c r="BT677" s="15"/>
      <c r="BU677" s="15"/>
      <c r="BV677" s="15"/>
      <c r="BW677" s="15"/>
      <c r="BX677" s="15"/>
      <c r="BY677" s="15"/>
      <c r="BZ677" s="15"/>
      <c r="CA677" s="15"/>
      <c r="CB677" s="15"/>
      <c r="CC677" s="15"/>
      <c r="CD677" s="15"/>
      <c r="CE677" s="15"/>
      <c r="CF677" s="15"/>
      <c r="CG677" s="15"/>
      <c r="CH677" s="15"/>
      <c r="CI677" s="15"/>
      <c r="CJ677" s="15"/>
      <c r="CK677" s="15"/>
      <c r="CL677" s="15"/>
      <c r="CM677" s="15"/>
      <c r="CN677" s="15"/>
      <c r="CO677" s="15"/>
      <c r="CP677" s="15"/>
      <c r="CQ677" s="15"/>
      <c r="CR677" s="15"/>
      <c r="CS677" s="15"/>
      <c r="CT677" s="15"/>
      <c r="CU677" s="15"/>
      <c r="CV677" s="15"/>
      <c r="CW677" s="15"/>
      <c r="CX677" s="15"/>
      <c r="CY677" s="15"/>
      <c r="CZ677" s="15"/>
      <c r="DA677" s="15"/>
      <c r="DB677" s="15"/>
      <c r="DC677" s="15"/>
      <c r="DD677" s="15"/>
      <c r="DE677" s="15"/>
      <c r="DF677" s="15"/>
      <c r="DG677" s="15"/>
      <c r="DH677" s="15"/>
      <c r="DI677" s="15"/>
      <c r="DJ677" s="15"/>
      <c r="DK677" s="15"/>
      <c r="DL677" s="15"/>
      <c r="DM677" s="15"/>
      <c r="DN677" s="15"/>
      <c r="DO677" s="15"/>
      <c r="DP677" s="15"/>
      <c r="DQ677" s="15"/>
      <c r="DR677" s="15"/>
      <c r="DS677" s="15"/>
      <c r="DT677" s="15"/>
      <c r="DU677" s="15"/>
      <c r="DV677" s="15"/>
      <c r="DW677" s="15"/>
      <c r="DX677" s="15"/>
      <c r="DY677" s="15"/>
      <c r="DZ677" s="15"/>
      <c r="EA677" s="15"/>
      <c r="EB677" s="15"/>
      <c r="EC677" s="15"/>
      <c r="ED677" s="15"/>
      <c r="EE677" s="15"/>
      <c r="EF677" s="15"/>
      <c r="EG677" s="15"/>
      <c r="EH677" s="15"/>
      <c r="EI677" s="15"/>
      <c r="EJ677" s="15"/>
      <c r="EK677" s="15"/>
      <c r="EL677" s="15"/>
      <c r="EM677" s="15"/>
      <c r="EN677" s="15"/>
      <c r="EO677" s="15"/>
      <c r="EP677" s="15"/>
      <c r="EQ677" s="15"/>
      <c r="ER677" s="15"/>
      <c r="ES677" s="15"/>
      <c r="ET677" s="15"/>
      <c r="EU677" s="15"/>
      <c r="EV677" s="15"/>
      <c r="EW677" s="15"/>
      <c r="EX677" s="15"/>
      <c r="EY677" s="15"/>
      <c r="EZ677" s="15"/>
      <c r="FA677" s="15"/>
      <c r="FB677" s="15"/>
      <c r="FC677" s="15"/>
      <c r="FD677" s="15"/>
      <c r="FE677" s="15"/>
      <c r="FF677" s="15"/>
      <c r="FG677" s="15"/>
      <c r="FH677" s="15"/>
      <c r="FI677" s="15"/>
      <c r="FJ677" s="15"/>
      <c r="FK677" s="15"/>
      <c r="FL677" s="15"/>
      <c r="FM677" s="15"/>
      <c r="FN677" s="15"/>
      <c r="FO677" s="15"/>
      <c r="FP677" s="15"/>
      <c r="FQ677" s="15"/>
      <c r="FR677" s="15"/>
      <c r="FS677" s="15"/>
      <c r="FT677" s="15"/>
      <c r="FU677" s="15"/>
      <c r="FV677" s="15"/>
      <c r="FW677" s="15"/>
      <c r="FX677" s="15"/>
      <c r="FY677" s="15"/>
      <c r="FZ677" s="15"/>
      <c r="GA677" s="15"/>
      <c r="GB677" s="15"/>
      <c r="GC677" s="15"/>
      <c r="GD677" s="15"/>
      <c r="GE677" s="15"/>
      <c r="GF677" s="15"/>
      <c r="GG677" s="15"/>
      <c r="GH677" s="15"/>
      <c r="GI677" s="15"/>
      <c r="GJ677" s="15"/>
      <c r="GK677" s="15"/>
      <c r="GL677" s="15"/>
      <c r="GM677" s="15"/>
      <c r="GN677" s="15"/>
      <c r="GO677" s="15"/>
      <c r="GP677" s="15"/>
      <c r="GQ677" s="15"/>
      <c r="GR677" s="15"/>
      <c r="GS677" s="15"/>
      <c r="GT677" s="15"/>
      <c r="GU677" s="15"/>
      <c r="GV677" s="15"/>
      <c r="GW677" s="15"/>
      <c r="GX677" s="15"/>
      <c r="GY677" s="15"/>
    </row>
    <row r="678" spans="1:207" s="16" customFormat="1" ht="25.15" customHeight="1" x14ac:dyDescent="0.25">
      <c r="A678" s="192" t="s">
        <v>1258</v>
      </c>
      <c r="B678" s="106" t="s">
        <v>380</v>
      </c>
      <c r="C678" s="182">
        <v>1964</v>
      </c>
      <c r="D678" s="182" t="s">
        <v>224</v>
      </c>
      <c r="E678" s="72" t="s">
        <v>20</v>
      </c>
      <c r="F678" s="71">
        <v>4</v>
      </c>
      <c r="G678" s="71">
        <v>3</v>
      </c>
      <c r="H678" s="53">
        <v>2439.36</v>
      </c>
      <c r="I678" s="53">
        <v>0</v>
      </c>
      <c r="J678" s="53">
        <f t="shared" si="149"/>
        <v>2439.36</v>
      </c>
      <c r="K678" s="37">
        <f t="shared" si="146"/>
        <v>22861561.109999999</v>
      </c>
      <c r="L678" s="44">
        <v>0</v>
      </c>
      <c r="M678" s="44">
        <v>0</v>
      </c>
      <c r="N678" s="44">
        <v>0</v>
      </c>
      <c r="O678" s="53">
        <f>'[1]Прод. прилож'!$C$262</f>
        <v>22861561.109999999</v>
      </c>
      <c r="P678" s="44">
        <f t="shared" si="145"/>
        <v>9371.9504747146784</v>
      </c>
      <c r="Q678" s="50">
        <v>9673</v>
      </c>
      <c r="R678" s="70" t="s">
        <v>94</v>
      </c>
      <c r="S678" s="57"/>
    </row>
    <row r="679" spans="1:207" s="16" customFormat="1" ht="25.15" customHeight="1" x14ac:dyDescent="0.25">
      <c r="A679" s="192" t="s">
        <v>1259</v>
      </c>
      <c r="B679" s="106" t="s">
        <v>370</v>
      </c>
      <c r="C679" s="182">
        <v>1954</v>
      </c>
      <c r="D679" s="182" t="s">
        <v>224</v>
      </c>
      <c r="E679" s="72" t="s">
        <v>20</v>
      </c>
      <c r="F679" s="71">
        <v>2</v>
      </c>
      <c r="G679" s="71">
        <v>2</v>
      </c>
      <c r="H679" s="53">
        <v>944</v>
      </c>
      <c r="I679" s="53">
        <v>0</v>
      </c>
      <c r="J679" s="53">
        <f t="shared" si="149"/>
        <v>944</v>
      </c>
      <c r="K679" s="37">
        <f t="shared" si="146"/>
        <v>5996152</v>
      </c>
      <c r="L679" s="44">
        <v>0</v>
      </c>
      <c r="M679" s="44">
        <v>0</v>
      </c>
      <c r="N679" s="44">
        <v>0</v>
      </c>
      <c r="O679" s="53">
        <f>'[1]Прод. прилож'!$C$263</f>
        <v>5996152</v>
      </c>
      <c r="P679" s="44">
        <f t="shared" si="145"/>
        <v>6351.8559322033898</v>
      </c>
      <c r="Q679" s="50">
        <v>9673</v>
      </c>
      <c r="R679" s="70" t="s">
        <v>94</v>
      </c>
      <c r="S679" s="57"/>
    </row>
    <row r="680" spans="1:207" s="16" customFormat="1" ht="25.15" customHeight="1" x14ac:dyDescent="0.25">
      <c r="A680" s="192" t="s">
        <v>1260</v>
      </c>
      <c r="B680" s="106" t="s">
        <v>371</v>
      </c>
      <c r="C680" s="182">
        <v>1966</v>
      </c>
      <c r="D680" s="182" t="s">
        <v>224</v>
      </c>
      <c r="E680" s="72" t="s">
        <v>20</v>
      </c>
      <c r="F680" s="71">
        <v>5</v>
      </c>
      <c r="G680" s="71">
        <v>3</v>
      </c>
      <c r="H680" s="53">
        <v>4271</v>
      </c>
      <c r="I680" s="53">
        <v>0</v>
      </c>
      <c r="J680" s="53">
        <f t="shared" si="149"/>
        <v>4271</v>
      </c>
      <c r="K680" s="37">
        <f t="shared" si="146"/>
        <v>36915443.980000004</v>
      </c>
      <c r="L680" s="44">
        <v>0</v>
      </c>
      <c r="M680" s="44">
        <v>0</v>
      </c>
      <c r="N680" s="44">
        <v>0</v>
      </c>
      <c r="O680" s="53">
        <f>'[1]Прод. прилож'!$C$264</f>
        <v>36915443.980000004</v>
      </c>
      <c r="P680" s="44">
        <f t="shared" si="145"/>
        <v>8643.2788527276989</v>
      </c>
      <c r="Q680" s="50">
        <v>9673</v>
      </c>
      <c r="R680" s="70" t="s">
        <v>94</v>
      </c>
      <c r="S680" s="57"/>
    </row>
    <row r="681" spans="1:207" s="16" customFormat="1" ht="25.15" customHeight="1" x14ac:dyDescent="0.25">
      <c r="A681" s="192" t="s">
        <v>1261</v>
      </c>
      <c r="B681" s="106" t="s">
        <v>381</v>
      </c>
      <c r="C681" s="182">
        <v>1962</v>
      </c>
      <c r="D681" s="182" t="s">
        <v>224</v>
      </c>
      <c r="E681" s="72" t="s">
        <v>20</v>
      </c>
      <c r="F681" s="71">
        <v>3</v>
      </c>
      <c r="G681" s="71">
        <v>3</v>
      </c>
      <c r="H681" s="53">
        <v>1840.5</v>
      </c>
      <c r="I681" s="53">
        <v>0</v>
      </c>
      <c r="J681" s="53">
        <f t="shared" si="149"/>
        <v>1840.5</v>
      </c>
      <c r="K681" s="37">
        <f t="shared" si="146"/>
        <v>19443830.920000002</v>
      </c>
      <c r="L681" s="44">
        <v>0</v>
      </c>
      <c r="M681" s="44">
        <v>0</v>
      </c>
      <c r="N681" s="44">
        <v>0</v>
      </c>
      <c r="O681" s="53">
        <f>'[1]Прод. прилож'!$C$265</f>
        <v>19443830.920000002</v>
      </c>
      <c r="P681" s="44">
        <f t="shared" si="145"/>
        <v>10564.428644390113</v>
      </c>
      <c r="Q681" s="50">
        <v>9673</v>
      </c>
      <c r="R681" s="70" t="s">
        <v>94</v>
      </c>
      <c r="S681" s="57"/>
    </row>
    <row r="682" spans="1:207" s="16" customFormat="1" ht="25.15" customHeight="1" x14ac:dyDescent="0.25">
      <c r="A682" s="192" t="s">
        <v>1262</v>
      </c>
      <c r="B682" s="106" t="s">
        <v>431</v>
      </c>
      <c r="C682" s="182">
        <v>1962</v>
      </c>
      <c r="D682" s="182" t="s">
        <v>224</v>
      </c>
      <c r="E682" s="72" t="s">
        <v>20</v>
      </c>
      <c r="F682" s="71">
        <v>4</v>
      </c>
      <c r="G682" s="71">
        <v>4</v>
      </c>
      <c r="H682" s="53">
        <v>2731.1</v>
      </c>
      <c r="I682" s="53">
        <v>0</v>
      </c>
      <c r="J682" s="53">
        <f t="shared" si="149"/>
        <v>2731.1</v>
      </c>
      <c r="K682" s="37">
        <f t="shared" si="146"/>
        <v>5526654.4200000009</v>
      </c>
      <c r="L682" s="44">
        <v>0</v>
      </c>
      <c r="M682" s="44">
        <v>0</v>
      </c>
      <c r="N682" s="44">
        <v>0</v>
      </c>
      <c r="O682" s="53">
        <f>'[1]Прод. прилож'!$C$1226</f>
        <v>5526654.4200000009</v>
      </c>
      <c r="P682" s="44">
        <f t="shared" si="145"/>
        <v>2023.6001684303033</v>
      </c>
      <c r="Q682" s="50">
        <v>9673</v>
      </c>
      <c r="R682" s="69" t="s">
        <v>96</v>
      </c>
      <c r="S682" s="65"/>
      <c r="T682" s="17"/>
    </row>
    <row r="683" spans="1:207" s="16" customFormat="1" ht="25.15" customHeight="1" x14ac:dyDescent="0.25">
      <c r="A683" s="192" t="s">
        <v>1263</v>
      </c>
      <c r="B683" s="106" t="s">
        <v>382</v>
      </c>
      <c r="C683" s="182">
        <v>1961</v>
      </c>
      <c r="D683" s="182" t="s">
        <v>224</v>
      </c>
      <c r="E683" s="72" t="s">
        <v>20</v>
      </c>
      <c r="F683" s="71">
        <v>4</v>
      </c>
      <c r="G683" s="71">
        <v>4</v>
      </c>
      <c r="H683" s="53">
        <v>3069.8</v>
      </c>
      <c r="I683" s="53">
        <v>0</v>
      </c>
      <c r="J683" s="53">
        <f t="shared" si="149"/>
        <v>3069.8</v>
      </c>
      <c r="K683" s="37">
        <f t="shared" si="146"/>
        <v>28286231.600000001</v>
      </c>
      <c r="L683" s="44">
        <v>0</v>
      </c>
      <c r="M683" s="44">
        <v>0</v>
      </c>
      <c r="N683" s="44">
        <v>0</v>
      </c>
      <c r="O683" s="53">
        <f>'[1]Прод. прилож'!$C$266</f>
        <v>28286231.600000001</v>
      </c>
      <c r="P683" s="44">
        <f t="shared" si="145"/>
        <v>9214.3565053097918</v>
      </c>
      <c r="Q683" s="50">
        <v>9673</v>
      </c>
      <c r="R683" s="70" t="s">
        <v>94</v>
      </c>
      <c r="S683" s="57"/>
    </row>
    <row r="684" spans="1:207" s="16" customFormat="1" ht="25.15" customHeight="1" x14ac:dyDescent="0.25">
      <c r="A684" s="192" t="s">
        <v>1264</v>
      </c>
      <c r="B684" s="106" t="s">
        <v>383</v>
      </c>
      <c r="C684" s="182">
        <v>1961</v>
      </c>
      <c r="D684" s="182" t="s">
        <v>224</v>
      </c>
      <c r="E684" s="72" t="s">
        <v>20</v>
      </c>
      <c r="F684" s="71">
        <v>4</v>
      </c>
      <c r="G684" s="71">
        <v>4</v>
      </c>
      <c r="H684" s="53">
        <v>3069.8</v>
      </c>
      <c r="I684" s="53">
        <v>0</v>
      </c>
      <c r="J684" s="53">
        <f t="shared" si="149"/>
        <v>3069.8</v>
      </c>
      <c r="K684" s="37">
        <f t="shared" si="146"/>
        <v>28286351.600000001</v>
      </c>
      <c r="L684" s="44">
        <v>0</v>
      </c>
      <c r="M684" s="44">
        <v>0</v>
      </c>
      <c r="N684" s="44">
        <v>0</v>
      </c>
      <c r="O684" s="53">
        <f>'[1]Прод. прилож'!$C$267</f>
        <v>28286351.600000001</v>
      </c>
      <c r="P684" s="44">
        <f t="shared" si="145"/>
        <v>9214.3955958042861</v>
      </c>
      <c r="Q684" s="50">
        <v>9673</v>
      </c>
      <c r="R684" s="70" t="s">
        <v>94</v>
      </c>
      <c r="S684" s="57"/>
    </row>
    <row r="685" spans="1:207" s="16" customFormat="1" ht="25.15" customHeight="1" x14ac:dyDescent="0.25">
      <c r="A685" s="192" t="s">
        <v>1265</v>
      </c>
      <c r="B685" s="106" t="s">
        <v>416</v>
      </c>
      <c r="C685" s="182">
        <v>1966</v>
      </c>
      <c r="D685" s="182" t="s">
        <v>224</v>
      </c>
      <c r="E685" s="72" t="s">
        <v>20</v>
      </c>
      <c r="F685" s="71">
        <v>4</v>
      </c>
      <c r="G685" s="71">
        <v>3</v>
      </c>
      <c r="H685" s="53">
        <v>2033.7</v>
      </c>
      <c r="I685" s="53">
        <v>0</v>
      </c>
      <c r="J685" s="53">
        <f t="shared" si="149"/>
        <v>2033.7</v>
      </c>
      <c r="K685" s="37">
        <f t="shared" si="146"/>
        <v>17350739.300000001</v>
      </c>
      <c r="L685" s="44">
        <v>0</v>
      </c>
      <c r="M685" s="44">
        <v>0</v>
      </c>
      <c r="N685" s="44">
        <v>0</v>
      </c>
      <c r="O685" s="53">
        <f>'[1]Прод. прилож'!$C$785</f>
        <v>17350739.300000001</v>
      </c>
      <c r="P685" s="44">
        <f t="shared" si="145"/>
        <v>8531.6119880021633</v>
      </c>
      <c r="Q685" s="50">
        <v>9673</v>
      </c>
      <c r="R685" s="69" t="s">
        <v>95</v>
      </c>
      <c r="S685" s="65"/>
      <c r="T685" s="17"/>
    </row>
    <row r="686" spans="1:207" s="16" customFormat="1" ht="25.15" customHeight="1" x14ac:dyDescent="0.25">
      <c r="A686" s="192" t="s">
        <v>1266</v>
      </c>
      <c r="B686" s="106" t="s">
        <v>417</v>
      </c>
      <c r="C686" s="182">
        <v>1965</v>
      </c>
      <c r="D686" s="182" t="s">
        <v>224</v>
      </c>
      <c r="E686" s="72" t="s">
        <v>20</v>
      </c>
      <c r="F686" s="71">
        <v>4</v>
      </c>
      <c r="G686" s="71">
        <v>3</v>
      </c>
      <c r="H686" s="53">
        <v>2169.6999999999998</v>
      </c>
      <c r="I686" s="53">
        <v>0</v>
      </c>
      <c r="J686" s="53">
        <f t="shared" si="149"/>
        <v>2169.6999999999998</v>
      </c>
      <c r="K686" s="37">
        <f t="shared" si="146"/>
        <v>17813155.600000001</v>
      </c>
      <c r="L686" s="44">
        <v>0</v>
      </c>
      <c r="M686" s="44">
        <v>0</v>
      </c>
      <c r="N686" s="44">
        <v>0</v>
      </c>
      <c r="O686" s="53">
        <f>'[1]Прод. прилож'!$C$786</f>
        <v>17813155.600000001</v>
      </c>
      <c r="P686" s="44">
        <f t="shared" si="145"/>
        <v>8209.962483292622</v>
      </c>
      <c r="Q686" s="50">
        <v>9673</v>
      </c>
      <c r="R686" s="69" t="s">
        <v>95</v>
      </c>
      <c r="S686" s="65"/>
      <c r="T686" s="17"/>
    </row>
    <row r="687" spans="1:207" s="16" customFormat="1" ht="25.15" customHeight="1" x14ac:dyDescent="0.25">
      <c r="A687" s="212" t="s">
        <v>1267</v>
      </c>
      <c r="B687" s="275" t="s">
        <v>1899</v>
      </c>
      <c r="C687" s="212">
        <v>1969</v>
      </c>
      <c r="D687" s="212" t="s">
        <v>224</v>
      </c>
      <c r="E687" s="232" t="s">
        <v>20</v>
      </c>
      <c r="F687" s="239">
        <v>2</v>
      </c>
      <c r="G687" s="239">
        <v>3</v>
      </c>
      <c r="H687" s="255">
        <v>874.5</v>
      </c>
      <c r="I687" s="255">
        <v>0</v>
      </c>
      <c r="J687" s="255">
        <v>748.4</v>
      </c>
      <c r="K687" s="37">
        <f>SUM(L687:O687)</f>
        <v>300000</v>
      </c>
      <c r="L687" s="44">
        <v>0</v>
      </c>
      <c r="M687" s="44">
        <v>0</v>
      </c>
      <c r="N687" s="44">
        <v>0</v>
      </c>
      <c r="O687" s="53">
        <f>'[1]Прод. прилож'!$C$268</f>
        <v>300000</v>
      </c>
      <c r="P687" s="44">
        <f>K687/H687</f>
        <v>343.05317324185251</v>
      </c>
      <c r="Q687" s="50">
        <v>9673</v>
      </c>
      <c r="R687" s="70" t="s">
        <v>94</v>
      </c>
      <c r="S687" s="65"/>
      <c r="T687" s="17"/>
    </row>
    <row r="688" spans="1:207" s="16" customFormat="1" ht="25.15" customHeight="1" x14ac:dyDescent="0.25">
      <c r="A688" s="213"/>
      <c r="B688" s="276"/>
      <c r="C688" s="213"/>
      <c r="D688" s="213"/>
      <c r="E688" s="233"/>
      <c r="F688" s="240"/>
      <c r="G688" s="240"/>
      <c r="H688" s="256"/>
      <c r="I688" s="256"/>
      <c r="J688" s="256"/>
      <c r="K688" s="37">
        <f>SUM(L688:O688)</f>
        <v>7123213.2599999998</v>
      </c>
      <c r="L688" s="44">
        <v>0</v>
      </c>
      <c r="M688" s="44">
        <v>0</v>
      </c>
      <c r="N688" s="44">
        <v>0</v>
      </c>
      <c r="O688" s="53">
        <f>'[1]Прод. прилож'!$C$787</f>
        <v>7123213.2599999998</v>
      </c>
      <c r="P688" s="44">
        <f>K688/H687</f>
        <v>8145.4697084048021</v>
      </c>
      <c r="Q688" s="50">
        <v>9673</v>
      </c>
      <c r="R688" s="70" t="s">
        <v>95</v>
      </c>
      <c r="S688" s="65"/>
      <c r="T688" s="17"/>
    </row>
    <row r="689" spans="1:207" s="16" customFormat="1" ht="25.15" customHeight="1" x14ac:dyDescent="0.25">
      <c r="A689" s="182" t="s">
        <v>1268</v>
      </c>
      <c r="B689" s="106" t="s">
        <v>860</v>
      </c>
      <c r="C689" s="182">
        <v>1971</v>
      </c>
      <c r="D689" s="182" t="s">
        <v>224</v>
      </c>
      <c r="E689" s="72" t="s">
        <v>20</v>
      </c>
      <c r="F689" s="71">
        <v>5</v>
      </c>
      <c r="G689" s="71">
        <v>8</v>
      </c>
      <c r="H689" s="53">
        <v>7770.3</v>
      </c>
      <c r="I689" s="53">
        <v>219.5</v>
      </c>
      <c r="J689" s="53">
        <v>5732.2</v>
      </c>
      <c r="K689" s="37">
        <f t="shared" si="146"/>
        <v>9062526.2400000002</v>
      </c>
      <c r="L689" s="44">
        <v>0</v>
      </c>
      <c r="M689" s="44">
        <v>0</v>
      </c>
      <c r="N689" s="44">
        <v>0</v>
      </c>
      <c r="O689" s="53">
        <f>'[1]Прод. прилож'!$C$269</f>
        <v>9062526.2400000002</v>
      </c>
      <c r="P689" s="44">
        <f t="shared" si="145"/>
        <v>1166.3032624223003</v>
      </c>
      <c r="Q689" s="50">
        <v>9673</v>
      </c>
      <c r="R689" s="70" t="s">
        <v>94</v>
      </c>
      <c r="S689" s="57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  <c r="AO689" s="15"/>
      <c r="AP689" s="15"/>
      <c r="AQ689" s="15"/>
      <c r="AR689" s="15"/>
      <c r="AS689" s="15"/>
      <c r="AT689" s="15"/>
      <c r="AU689" s="15"/>
      <c r="AV689" s="15"/>
      <c r="AW689" s="15"/>
      <c r="AX689" s="15"/>
      <c r="AY689" s="15"/>
      <c r="AZ689" s="15"/>
      <c r="BA689" s="15"/>
      <c r="BB689" s="15"/>
      <c r="BC689" s="15"/>
      <c r="BD689" s="15"/>
      <c r="BE689" s="15"/>
      <c r="BF689" s="15"/>
      <c r="BG689" s="15"/>
      <c r="BH689" s="15"/>
      <c r="BI689" s="15"/>
      <c r="BJ689" s="15"/>
      <c r="BK689" s="15"/>
      <c r="BL689" s="15"/>
      <c r="BM689" s="15"/>
      <c r="BN689" s="15"/>
      <c r="BO689" s="15"/>
      <c r="BP689" s="15"/>
      <c r="BQ689" s="15"/>
      <c r="BR689" s="15"/>
      <c r="BS689" s="15"/>
      <c r="BT689" s="15"/>
      <c r="BU689" s="15"/>
      <c r="BV689" s="15"/>
      <c r="BW689" s="15"/>
      <c r="BX689" s="15"/>
      <c r="BY689" s="15"/>
      <c r="BZ689" s="15"/>
      <c r="CA689" s="15"/>
      <c r="CB689" s="15"/>
      <c r="CC689" s="15"/>
      <c r="CD689" s="15"/>
      <c r="CE689" s="15"/>
      <c r="CF689" s="15"/>
      <c r="CG689" s="15"/>
      <c r="CH689" s="15"/>
      <c r="CI689" s="15"/>
      <c r="CJ689" s="15"/>
      <c r="CK689" s="15"/>
      <c r="CL689" s="15"/>
      <c r="CM689" s="15"/>
      <c r="CN689" s="15"/>
      <c r="CO689" s="15"/>
      <c r="CP689" s="15"/>
      <c r="CQ689" s="15"/>
      <c r="CR689" s="15"/>
      <c r="CS689" s="15"/>
      <c r="CT689" s="15"/>
      <c r="CU689" s="15"/>
      <c r="CV689" s="15"/>
      <c r="CW689" s="15"/>
      <c r="CX689" s="15"/>
      <c r="CY689" s="15"/>
      <c r="CZ689" s="15"/>
      <c r="DA689" s="15"/>
      <c r="DB689" s="15"/>
      <c r="DC689" s="15"/>
      <c r="DD689" s="15"/>
      <c r="DE689" s="15"/>
      <c r="DF689" s="15"/>
      <c r="DG689" s="15"/>
      <c r="DH689" s="15"/>
      <c r="DI689" s="15"/>
      <c r="DJ689" s="15"/>
      <c r="DK689" s="15"/>
      <c r="DL689" s="15"/>
      <c r="DM689" s="15"/>
      <c r="DN689" s="15"/>
      <c r="DO689" s="15"/>
      <c r="DP689" s="15"/>
      <c r="DQ689" s="15"/>
      <c r="DR689" s="15"/>
      <c r="DS689" s="15"/>
      <c r="DT689" s="15"/>
      <c r="DU689" s="15"/>
      <c r="DV689" s="15"/>
      <c r="DW689" s="15"/>
      <c r="DX689" s="15"/>
      <c r="DY689" s="15"/>
      <c r="DZ689" s="15"/>
      <c r="EA689" s="15"/>
      <c r="EB689" s="15"/>
      <c r="EC689" s="15"/>
      <c r="ED689" s="15"/>
      <c r="EE689" s="15"/>
      <c r="EF689" s="15"/>
      <c r="EG689" s="15"/>
      <c r="EH689" s="15"/>
      <c r="EI689" s="15"/>
      <c r="EJ689" s="15"/>
      <c r="EK689" s="15"/>
      <c r="EL689" s="15"/>
      <c r="EM689" s="15"/>
      <c r="EN689" s="15"/>
      <c r="EO689" s="15"/>
      <c r="EP689" s="15"/>
      <c r="EQ689" s="15"/>
      <c r="ER689" s="15"/>
      <c r="ES689" s="15"/>
      <c r="ET689" s="15"/>
      <c r="EU689" s="15"/>
      <c r="EV689" s="15"/>
      <c r="EW689" s="15"/>
      <c r="EX689" s="15"/>
      <c r="EY689" s="15"/>
      <c r="EZ689" s="15"/>
      <c r="FA689" s="15"/>
      <c r="FB689" s="15"/>
      <c r="FC689" s="15"/>
      <c r="FD689" s="15"/>
      <c r="FE689" s="15"/>
      <c r="FF689" s="15"/>
      <c r="FG689" s="15"/>
      <c r="FH689" s="15"/>
      <c r="FI689" s="15"/>
      <c r="FJ689" s="15"/>
      <c r="FK689" s="15"/>
      <c r="FL689" s="15"/>
      <c r="FM689" s="15"/>
      <c r="FN689" s="15"/>
      <c r="FO689" s="15"/>
      <c r="FP689" s="15"/>
      <c r="FQ689" s="15"/>
      <c r="FR689" s="15"/>
      <c r="FS689" s="15"/>
      <c r="FT689" s="15"/>
      <c r="FU689" s="15"/>
      <c r="FV689" s="15"/>
      <c r="FW689" s="15"/>
      <c r="FX689" s="15"/>
      <c r="FY689" s="15"/>
      <c r="FZ689" s="15"/>
      <c r="GA689" s="15"/>
      <c r="GB689" s="15"/>
      <c r="GC689" s="15"/>
      <c r="GD689" s="15"/>
      <c r="GE689" s="15"/>
      <c r="GF689" s="15"/>
      <c r="GG689" s="15"/>
      <c r="GH689" s="15"/>
      <c r="GI689" s="15"/>
      <c r="GJ689" s="15"/>
      <c r="GK689" s="15"/>
      <c r="GL689" s="15"/>
      <c r="GM689" s="15"/>
      <c r="GN689" s="15"/>
      <c r="GO689" s="15"/>
      <c r="GP689" s="15"/>
      <c r="GQ689" s="15"/>
      <c r="GR689" s="15"/>
      <c r="GS689" s="15"/>
      <c r="GT689" s="15"/>
      <c r="GU689" s="15"/>
      <c r="GV689" s="15"/>
      <c r="GW689" s="15"/>
      <c r="GX689" s="15"/>
      <c r="GY689" s="15"/>
    </row>
    <row r="690" spans="1:207" s="16" customFormat="1" ht="25.15" customHeight="1" x14ac:dyDescent="0.25">
      <c r="A690" s="192" t="s">
        <v>1269</v>
      </c>
      <c r="B690" s="106" t="s">
        <v>372</v>
      </c>
      <c r="C690" s="182">
        <v>1986</v>
      </c>
      <c r="D690" s="182" t="s">
        <v>224</v>
      </c>
      <c r="E690" s="72" t="s">
        <v>20</v>
      </c>
      <c r="F690" s="71">
        <v>3</v>
      </c>
      <c r="G690" s="71">
        <v>3</v>
      </c>
      <c r="H690" s="53">
        <v>2005.3</v>
      </c>
      <c r="I690" s="53">
        <v>0</v>
      </c>
      <c r="J690" s="53">
        <f t="shared" ref="J690:J721" si="150">H690</f>
        <v>2005.3</v>
      </c>
      <c r="K690" s="37">
        <f t="shared" si="146"/>
        <v>23564951.559999999</v>
      </c>
      <c r="L690" s="44">
        <v>0</v>
      </c>
      <c r="M690" s="44">
        <v>0</v>
      </c>
      <c r="N690" s="44">
        <v>0</v>
      </c>
      <c r="O690" s="53">
        <f>'[1]Прод. прилож'!$C$1227</f>
        <v>23564951.559999999</v>
      </c>
      <c r="P690" s="44">
        <f t="shared" si="145"/>
        <v>11751.334742931233</v>
      </c>
      <c r="Q690" s="50">
        <v>9673</v>
      </c>
      <c r="R690" s="69" t="s">
        <v>96</v>
      </c>
      <c r="S690" s="57"/>
    </row>
    <row r="691" spans="1:207" s="16" customFormat="1" ht="25.15" customHeight="1" x14ac:dyDescent="0.25">
      <c r="A691" s="192" t="s">
        <v>1270</v>
      </c>
      <c r="B691" s="106" t="s">
        <v>384</v>
      </c>
      <c r="C691" s="182">
        <v>1964</v>
      </c>
      <c r="D691" s="182" t="s">
        <v>224</v>
      </c>
      <c r="E691" s="72" t="s">
        <v>20</v>
      </c>
      <c r="F691" s="71">
        <v>4</v>
      </c>
      <c r="G691" s="71">
        <v>3</v>
      </c>
      <c r="H691" s="53">
        <v>2465.6</v>
      </c>
      <c r="I691" s="53">
        <v>0</v>
      </c>
      <c r="J691" s="53">
        <f t="shared" si="150"/>
        <v>2465.6</v>
      </c>
      <c r="K691" s="37">
        <f t="shared" si="146"/>
        <v>22664826.91</v>
      </c>
      <c r="L691" s="44">
        <v>0</v>
      </c>
      <c r="M691" s="44">
        <v>0</v>
      </c>
      <c r="N691" s="44">
        <v>0</v>
      </c>
      <c r="O691" s="53">
        <f>'[1]Прод. прилож'!$C$271</f>
        <v>22664826.91</v>
      </c>
      <c r="P691" s="44">
        <f t="shared" si="145"/>
        <v>9192.4184417585984</v>
      </c>
      <c r="Q691" s="50">
        <v>9673</v>
      </c>
      <c r="R691" s="70" t="s">
        <v>94</v>
      </c>
      <c r="S691" s="57"/>
    </row>
    <row r="692" spans="1:207" s="15" customFormat="1" ht="27" customHeight="1" x14ac:dyDescent="0.25">
      <c r="A692" s="192" t="s">
        <v>1271</v>
      </c>
      <c r="B692" s="146" t="s">
        <v>2045</v>
      </c>
      <c r="C692" s="165">
        <v>1960</v>
      </c>
      <c r="D692" s="166" t="s">
        <v>224</v>
      </c>
      <c r="E692" s="172" t="s">
        <v>20</v>
      </c>
      <c r="F692" s="149">
        <v>3</v>
      </c>
      <c r="G692" s="149">
        <v>3</v>
      </c>
      <c r="H692" s="148">
        <v>1813</v>
      </c>
      <c r="I692" s="148">
        <v>44.1</v>
      </c>
      <c r="J692" s="148">
        <v>1444.7</v>
      </c>
      <c r="K692" s="37">
        <f t="shared" ref="K692" si="151">SUM(L692:O692)</f>
        <v>17466384.300000001</v>
      </c>
      <c r="L692" s="85">
        <v>0</v>
      </c>
      <c r="M692" s="19">
        <v>0</v>
      </c>
      <c r="N692" s="19">
        <v>0</v>
      </c>
      <c r="O692" s="53">
        <f>'[1]Прод. прилож'!$C$270</f>
        <v>17466384.300000001</v>
      </c>
      <c r="P692" s="50">
        <f>K692/H692</f>
        <v>9633.9681742967459</v>
      </c>
      <c r="Q692" s="37">
        <v>9673</v>
      </c>
      <c r="R692" s="70" t="s">
        <v>94</v>
      </c>
      <c r="S692" s="17"/>
      <c r="T692" s="16"/>
      <c r="U692" s="16"/>
    </row>
    <row r="693" spans="1:207" s="16" customFormat="1" ht="25.15" customHeight="1" x14ac:dyDescent="0.25">
      <c r="A693" s="192" t="s">
        <v>1272</v>
      </c>
      <c r="B693" s="106" t="s">
        <v>385</v>
      </c>
      <c r="C693" s="182">
        <v>1966</v>
      </c>
      <c r="D693" s="182" t="s">
        <v>224</v>
      </c>
      <c r="E693" s="72" t="s">
        <v>20</v>
      </c>
      <c r="F693" s="71">
        <v>4</v>
      </c>
      <c r="G693" s="71">
        <v>3</v>
      </c>
      <c r="H693" s="53">
        <v>2375.5</v>
      </c>
      <c r="I693" s="53">
        <v>0</v>
      </c>
      <c r="J693" s="53">
        <f t="shared" si="150"/>
        <v>2375.5</v>
      </c>
      <c r="K693" s="37">
        <f t="shared" si="146"/>
        <v>22744198.550000001</v>
      </c>
      <c r="L693" s="44">
        <v>0</v>
      </c>
      <c r="M693" s="44">
        <v>0</v>
      </c>
      <c r="N693" s="44">
        <v>0</v>
      </c>
      <c r="O693" s="53">
        <f>'[1]Прод. прилож'!$C$788</f>
        <v>22744198.550000001</v>
      </c>
      <c r="P693" s="44">
        <f t="shared" si="145"/>
        <v>9574.4889707430011</v>
      </c>
      <c r="Q693" s="50">
        <v>9673</v>
      </c>
      <c r="R693" s="69" t="s">
        <v>95</v>
      </c>
      <c r="S693" s="57"/>
    </row>
    <row r="694" spans="1:207" s="16" customFormat="1" ht="25.15" customHeight="1" x14ac:dyDescent="0.25">
      <c r="A694" s="192" t="s">
        <v>1273</v>
      </c>
      <c r="B694" s="106" t="s">
        <v>373</v>
      </c>
      <c r="C694" s="182">
        <v>1961</v>
      </c>
      <c r="D694" s="182" t="s">
        <v>224</v>
      </c>
      <c r="E694" s="72" t="s">
        <v>20</v>
      </c>
      <c r="F694" s="71">
        <v>3</v>
      </c>
      <c r="G694" s="71">
        <v>3</v>
      </c>
      <c r="H694" s="53">
        <v>1920</v>
      </c>
      <c r="I694" s="53">
        <v>0</v>
      </c>
      <c r="J694" s="53">
        <f t="shared" si="150"/>
        <v>1920</v>
      </c>
      <c r="K694" s="37">
        <f t="shared" si="146"/>
        <v>13030606.48</v>
      </c>
      <c r="L694" s="44">
        <v>0</v>
      </c>
      <c r="M694" s="44">
        <v>0</v>
      </c>
      <c r="N694" s="44">
        <v>0</v>
      </c>
      <c r="O694" s="53">
        <f>'[1]Прод. прилож'!$C$272</f>
        <v>13030606.48</v>
      </c>
      <c r="P694" s="44">
        <f t="shared" si="145"/>
        <v>6786.7742083333333</v>
      </c>
      <c r="Q694" s="50">
        <v>9673</v>
      </c>
      <c r="R694" s="70" t="s">
        <v>94</v>
      </c>
      <c r="S694" s="57"/>
    </row>
    <row r="695" spans="1:207" s="15" customFormat="1" ht="25.15" customHeight="1" x14ac:dyDescent="0.25">
      <c r="A695" s="192" t="s">
        <v>1274</v>
      </c>
      <c r="B695" s="106" t="s">
        <v>1942</v>
      </c>
      <c r="C695" s="182">
        <v>1960</v>
      </c>
      <c r="D695" s="182" t="s">
        <v>224</v>
      </c>
      <c r="E695" s="72" t="s">
        <v>20</v>
      </c>
      <c r="F695" s="71">
        <v>3</v>
      </c>
      <c r="G695" s="71">
        <v>3</v>
      </c>
      <c r="H695" s="63">
        <v>1831.5</v>
      </c>
      <c r="I695" s="63">
        <v>0</v>
      </c>
      <c r="J695" s="63">
        <v>1484.5</v>
      </c>
      <c r="K695" s="37">
        <f t="shared" ref="K695" si="152">SUM(L695:O695)</f>
        <v>4306361.7600000007</v>
      </c>
      <c r="L695" s="85">
        <v>0</v>
      </c>
      <c r="M695" s="19">
        <v>0</v>
      </c>
      <c r="N695" s="19">
        <v>0</v>
      </c>
      <c r="O695" s="53">
        <f>'[1]Прод. прилож'!$C$1228</f>
        <v>4306361.7600000007</v>
      </c>
      <c r="P695" s="50">
        <f t="shared" si="145"/>
        <v>2351.2758722358726</v>
      </c>
      <c r="Q695" s="37">
        <v>9673</v>
      </c>
      <c r="R695" s="56" t="s">
        <v>96</v>
      </c>
      <c r="S695" s="16"/>
      <c r="T695" s="17"/>
      <c r="U695" s="16"/>
    </row>
    <row r="696" spans="1:207" s="16" customFormat="1" ht="25.15" customHeight="1" x14ac:dyDescent="0.25">
      <c r="A696" s="192" t="s">
        <v>1275</v>
      </c>
      <c r="B696" s="106" t="s">
        <v>374</v>
      </c>
      <c r="C696" s="182">
        <v>1961</v>
      </c>
      <c r="D696" s="182" t="s">
        <v>224</v>
      </c>
      <c r="E696" s="72" t="s">
        <v>20</v>
      </c>
      <c r="F696" s="71">
        <v>3</v>
      </c>
      <c r="G696" s="71">
        <v>3</v>
      </c>
      <c r="H696" s="53">
        <v>2009.34</v>
      </c>
      <c r="I696" s="53">
        <v>0</v>
      </c>
      <c r="J696" s="53">
        <f t="shared" si="150"/>
        <v>2009.34</v>
      </c>
      <c r="K696" s="37">
        <f t="shared" si="146"/>
        <v>13445709.889999999</v>
      </c>
      <c r="L696" s="44">
        <v>0</v>
      </c>
      <c r="M696" s="44">
        <v>0</v>
      </c>
      <c r="N696" s="44">
        <v>0</v>
      </c>
      <c r="O696" s="53">
        <f>'[1]Прод. прилож'!$C$273</f>
        <v>13445709.889999999</v>
      </c>
      <c r="P696" s="44">
        <f t="shared" ref="P696:P721" si="153">K696/H696</f>
        <v>6691.6051489543825</v>
      </c>
      <c r="Q696" s="50">
        <v>9673</v>
      </c>
      <c r="R696" s="70" t="s">
        <v>94</v>
      </c>
      <c r="S696" s="57"/>
    </row>
    <row r="697" spans="1:207" s="16" customFormat="1" ht="25.15" customHeight="1" x14ac:dyDescent="0.25">
      <c r="A697" s="192" t="s">
        <v>2600</v>
      </c>
      <c r="B697" s="106" t="s">
        <v>375</v>
      </c>
      <c r="C697" s="182">
        <v>1960</v>
      </c>
      <c r="D697" s="182" t="s">
        <v>224</v>
      </c>
      <c r="E697" s="72" t="s">
        <v>20</v>
      </c>
      <c r="F697" s="71">
        <v>2</v>
      </c>
      <c r="G697" s="71">
        <v>2</v>
      </c>
      <c r="H697" s="53">
        <v>754.43</v>
      </c>
      <c r="I697" s="53">
        <v>0</v>
      </c>
      <c r="J697" s="53">
        <f t="shared" si="150"/>
        <v>754.43</v>
      </c>
      <c r="K697" s="37">
        <f t="shared" ref="K697:K721" si="154">SUM(L697:O697)</f>
        <v>2654651.5700000003</v>
      </c>
      <c r="L697" s="44">
        <v>0</v>
      </c>
      <c r="M697" s="44">
        <v>0</v>
      </c>
      <c r="N697" s="44">
        <v>0</v>
      </c>
      <c r="O697" s="53">
        <f>'[1]Прод. прилож'!$C$274</f>
        <v>2654651.5700000003</v>
      </c>
      <c r="P697" s="44">
        <f t="shared" si="153"/>
        <v>3518.7513354453035</v>
      </c>
      <c r="Q697" s="50">
        <v>9673</v>
      </c>
      <c r="R697" s="70" t="s">
        <v>94</v>
      </c>
      <c r="S697" s="57"/>
    </row>
    <row r="698" spans="1:207" s="15" customFormat="1" ht="25.15" customHeight="1" x14ac:dyDescent="0.25">
      <c r="A698" s="192" t="s">
        <v>1276</v>
      </c>
      <c r="B698" s="106" t="s">
        <v>418</v>
      </c>
      <c r="C698" s="182">
        <v>1960</v>
      </c>
      <c r="D698" s="182" t="s">
        <v>224</v>
      </c>
      <c r="E698" s="72" t="s">
        <v>20</v>
      </c>
      <c r="F698" s="71">
        <v>3</v>
      </c>
      <c r="G698" s="71">
        <v>3</v>
      </c>
      <c r="H698" s="53">
        <v>1621.9</v>
      </c>
      <c r="I698" s="53">
        <v>0</v>
      </c>
      <c r="J698" s="53">
        <f t="shared" si="150"/>
        <v>1621.9</v>
      </c>
      <c r="K698" s="37">
        <f t="shared" si="154"/>
        <v>8350447.1000000015</v>
      </c>
      <c r="L698" s="44">
        <v>0</v>
      </c>
      <c r="M698" s="44">
        <v>0</v>
      </c>
      <c r="N698" s="44">
        <v>0</v>
      </c>
      <c r="O698" s="53">
        <f>'[1]Прод. прилож'!$C$789</f>
        <v>8350447.1000000015</v>
      </c>
      <c r="P698" s="44">
        <f t="shared" si="153"/>
        <v>5148.5585424502133</v>
      </c>
      <c r="Q698" s="50">
        <v>9673</v>
      </c>
      <c r="R698" s="69" t="s">
        <v>95</v>
      </c>
      <c r="S698" s="65"/>
      <c r="T698" s="17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  <c r="AN698" s="16"/>
      <c r="AO698" s="16"/>
      <c r="AP698" s="16"/>
      <c r="AQ698" s="16"/>
      <c r="AR698" s="16"/>
      <c r="AS698" s="16"/>
      <c r="AT698" s="16"/>
      <c r="AU698" s="16"/>
      <c r="AV698" s="16"/>
      <c r="AW698" s="16"/>
      <c r="AX698" s="16"/>
      <c r="AY698" s="16"/>
      <c r="AZ698" s="16"/>
      <c r="BA698" s="16"/>
      <c r="BB698" s="16"/>
      <c r="BC698" s="16"/>
      <c r="BD698" s="16"/>
      <c r="BE698" s="16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6"/>
      <c r="BR698" s="16"/>
      <c r="BS698" s="16"/>
      <c r="BT698" s="16"/>
      <c r="BU698" s="16"/>
      <c r="BV698" s="16"/>
      <c r="BW698" s="16"/>
      <c r="BX698" s="16"/>
      <c r="BY698" s="16"/>
      <c r="BZ698" s="16"/>
      <c r="CA698" s="16"/>
      <c r="CB698" s="16"/>
      <c r="CC698" s="16"/>
      <c r="CD698" s="16"/>
      <c r="CE698" s="16"/>
      <c r="CF698" s="16"/>
      <c r="CG698" s="16"/>
      <c r="CH698" s="16"/>
      <c r="CI698" s="16"/>
      <c r="CJ698" s="16"/>
      <c r="CK698" s="16"/>
      <c r="CL698" s="16"/>
      <c r="CM698" s="16"/>
      <c r="CN698" s="16"/>
      <c r="CO698" s="16"/>
      <c r="CP698" s="16"/>
      <c r="CQ698" s="16"/>
      <c r="CR698" s="16"/>
      <c r="CS698" s="16"/>
      <c r="CT698" s="16"/>
      <c r="CU698" s="16"/>
      <c r="CV698" s="16"/>
      <c r="CW698" s="16"/>
      <c r="CX698" s="16"/>
      <c r="CY698" s="16"/>
      <c r="CZ698" s="16"/>
      <c r="DA698" s="16"/>
      <c r="DB698" s="16"/>
      <c r="DC698" s="16"/>
      <c r="DD698" s="16"/>
      <c r="DE698" s="16"/>
      <c r="DF698" s="16"/>
      <c r="DG698" s="16"/>
      <c r="DH698" s="16"/>
      <c r="DI698" s="16"/>
      <c r="DJ698" s="16"/>
      <c r="DK698" s="16"/>
      <c r="DL698" s="16"/>
      <c r="DM698" s="16"/>
      <c r="DN698" s="16"/>
      <c r="DO698" s="16"/>
      <c r="DP698" s="16"/>
      <c r="DQ698" s="16"/>
      <c r="DR698" s="16"/>
      <c r="DS698" s="16"/>
      <c r="DT698" s="16"/>
      <c r="DU698" s="16"/>
      <c r="DV698" s="16"/>
      <c r="DW698" s="16"/>
      <c r="DX698" s="16"/>
      <c r="DY698" s="16"/>
      <c r="DZ698" s="16"/>
      <c r="EA698" s="16"/>
      <c r="EB698" s="16"/>
      <c r="EC698" s="16"/>
      <c r="ED698" s="16"/>
      <c r="EE698" s="16"/>
      <c r="EF698" s="16"/>
      <c r="EG698" s="16"/>
      <c r="EH698" s="16"/>
      <c r="EI698" s="16"/>
      <c r="EJ698" s="16"/>
      <c r="EK698" s="16"/>
      <c r="EL698" s="16"/>
      <c r="EM698" s="16"/>
      <c r="EN698" s="16"/>
      <c r="EO698" s="16"/>
      <c r="EP698" s="16"/>
      <c r="EQ698" s="16"/>
      <c r="ER698" s="16"/>
      <c r="ES698" s="16"/>
      <c r="ET698" s="16"/>
      <c r="EU698" s="16"/>
      <c r="EV698" s="16"/>
      <c r="EW698" s="16"/>
      <c r="EX698" s="16"/>
      <c r="EY698" s="16"/>
      <c r="EZ698" s="16"/>
      <c r="FA698" s="16"/>
      <c r="FB698" s="16"/>
      <c r="FC698" s="16"/>
      <c r="FD698" s="16"/>
      <c r="FE698" s="16"/>
      <c r="FF698" s="16"/>
      <c r="FG698" s="16"/>
      <c r="FH698" s="16"/>
      <c r="FI698" s="16"/>
      <c r="FJ698" s="16"/>
      <c r="FK698" s="16"/>
      <c r="FL698" s="16"/>
      <c r="FM698" s="16"/>
      <c r="FN698" s="16"/>
      <c r="FO698" s="16"/>
      <c r="FP698" s="16"/>
      <c r="FQ698" s="16"/>
      <c r="FR698" s="16"/>
      <c r="FS698" s="16"/>
      <c r="FT698" s="16"/>
      <c r="FU698" s="16"/>
      <c r="FV698" s="16"/>
      <c r="FW698" s="16"/>
      <c r="FX698" s="16"/>
      <c r="FY698" s="16"/>
      <c r="FZ698" s="16"/>
      <c r="GA698" s="16"/>
      <c r="GB698" s="16"/>
      <c r="GC698" s="16"/>
      <c r="GD698" s="16"/>
      <c r="GE698" s="16"/>
      <c r="GF698" s="16"/>
      <c r="GG698" s="16"/>
      <c r="GH698" s="16"/>
      <c r="GI698" s="16"/>
      <c r="GJ698" s="16"/>
      <c r="GK698" s="16"/>
      <c r="GL698" s="16"/>
      <c r="GM698" s="16"/>
      <c r="GN698" s="16"/>
      <c r="GO698" s="16"/>
      <c r="GP698" s="16"/>
      <c r="GQ698" s="16"/>
      <c r="GR698" s="16"/>
      <c r="GS698" s="16"/>
      <c r="GT698" s="16"/>
      <c r="GU698" s="16"/>
      <c r="GV698" s="16"/>
      <c r="GW698" s="16"/>
      <c r="GX698" s="16"/>
      <c r="GY698" s="16"/>
    </row>
    <row r="699" spans="1:207" s="15" customFormat="1" ht="25.9" customHeight="1" x14ac:dyDescent="0.25">
      <c r="A699" s="192" t="s">
        <v>1277</v>
      </c>
      <c r="B699" s="106" t="s">
        <v>386</v>
      </c>
      <c r="C699" s="182">
        <v>1965</v>
      </c>
      <c r="D699" s="182" t="s">
        <v>224</v>
      </c>
      <c r="E699" s="72" t="s">
        <v>20</v>
      </c>
      <c r="F699" s="71">
        <v>4</v>
      </c>
      <c r="G699" s="71">
        <v>3</v>
      </c>
      <c r="H699" s="53">
        <v>2174</v>
      </c>
      <c r="I699" s="53">
        <v>0</v>
      </c>
      <c r="J699" s="53">
        <f t="shared" si="150"/>
        <v>2174</v>
      </c>
      <c r="K699" s="37">
        <f t="shared" si="154"/>
        <v>21076058.600000001</v>
      </c>
      <c r="L699" s="44">
        <v>0</v>
      </c>
      <c r="M699" s="44">
        <v>0</v>
      </c>
      <c r="N699" s="44">
        <v>0</v>
      </c>
      <c r="O699" s="53">
        <f>'[1]Прод. прилож'!$C$790</f>
        <v>21076058.600000001</v>
      </c>
      <c r="P699" s="44">
        <f t="shared" si="153"/>
        <v>9694.5991720331185</v>
      </c>
      <c r="Q699" s="50">
        <v>9673</v>
      </c>
      <c r="R699" s="69" t="s">
        <v>95</v>
      </c>
      <c r="S699" s="57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  <c r="AN699" s="16"/>
      <c r="AO699" s="16"/>
      <c r="AP699" s="16"/>
      <c r="AQ699" s="16"/>
      <c r="AR699" s="16"/>
      <c r="AS699" s="16"/>
      <c r="AT699" s="16"/>
      <c r="AU699" s="16"/>
      <c r="AV699" s="16"/>
      <c r="AW699" s="16"/>
      <c r="AX699" s="16"/>
      <c r="AY699" s="16"/>
      <c r="AZ699" s="16"/>
      <c r="BA699" s="16"/>
      <c r="BB699" s="16"/>
      <c r="BC699" s="16"/>
      <c r="BD699" s="16"/>
      <c r="BE699" s="16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6"/>
      <c r="BR699" s="16"/>
      <c r="BS699" s="16"/>
      <c r="BT699" s="16"/>
      <c r="BU699" s="16"/>
      <c r="BV699" s="16"/>
      <c r="BW699" s="16"/>
      <c r="BX699" s="16"/>
      <c r="BY699" s="16"/>
      <c r="BZ699" s="16"/>
      <c r="CA699" s="16"/>
      <c r="CB699" s="16"/>
      <c r="CC699" s="16"/>
      <c r="CD699" s="16"/>
      <c r="CE699" s="16"/>
      <c r="CF699" s="16"/>
      <c r="CG699" s="16"/>
      <c r="CH699" s="16"/>
      <c r="CI699" s="16"/>
      <c r="CJ699" s="16"/>
      <c r="CK699" s="16"/>
      <c r="CL699" s="16"/>
      <c r="CM699" s="16"/>
      <c r="CN699" s="16"/>
      <c r="CO699" s="16"/>
      <c r="CP699" s="16"/>
      <c r="CQ699" s="16"/>
      <c r="CR699" s="16"/>
      <c r="CS699" s="16"/>
      <c r="CT699" s="16"/>
      <c r="CU699" s="16"/>
      <c r="CV699" s="16"/>
      <c r="CW699" s="16"/>
      <c r="CX699" s="16"/>
      <c r="CY699" s="16"/>
      <c r="CZ699" s="16"/>
      <c r="DA699" s="16"/>
      <c r="DB699" s="16"/>
      <c r="DC699" s="16"/>
      <c r="DD699" s="16"/>
      <c r="DE699" s="16"/>
      <c r="DF699" s="16"/>
      <c r="DG699" s="16"/>
      <c r="DH699" s="16"/>
      <c r="DI699" s="16"/>
      <c r="DJ699" s="16"/>
      <c r="DK699" s="16"/>
      <c r="DL699" s="16"/>
      <c r="DM699" s="16"/>
      <c r="DN699" s="16"/>
      <c r="DO699" s="16"/>
      <c r="DP699" s="16"/>
      <c r="DQ699" s="16"/>
      <c r="DR699" s="16"/>
      <c r="DS699" s="16"/>
      <c r="DT699" s="16"/>
      <c r="DU699" s="16"/>
      <c r="DV699" s="16"/>
      <c r="DW699" s="16"/>
      <c r="DX699" s="16"/>
      <c r="DY699" s="16"/>
      <c r="DZ699" s="16"/>
      <c r="EA699" s="16"/>
      <c r="EB699" s="16"/>
      <c r="EC699" s="16"/>
      <c r="ED699" s="16"/>
      <c r="EE699" s="16"/>
      <c r="EF699" s="16"/>
      <c r="EG699" s="16"/>
      <c r="EH699" s="16"/>
      <c r="EI699" s="16"/>
      <c r="EJ699" s="16"/>
      <c r="EK699" s="16"/>
      <c r="EL699" s="16"/>
      <c r="EM699" s="16"/>
      <c r="EN699" s="16"/>
      <c r="EO699" s="16"/>
      <c r="EP699" s="16"/>
      <c r="EQ699" s="16"/>
      <c r="ER699" s="16"/>
      <c r="ES699" s="16"/>
      <c r="ET699" s="16"/>
      <c r="EU699" s="16"/>
      <c r="EV699" s="16"/>
      <c r="EW699" s="16"/>
      <c r="EX699" s="16"/>
      <c r="EY699" s="16"/>
      <c r="EZ699" s="16"/>
      <c r="FA699" s="16"/>
      <c r="FB699" s="16"/>
      <c r="FC699" s="16"/>
      <c r="FD699" s="16"/>
      <c r="FE699" s="16"/>
      <c r="FF699" s="16"/>
      <c r="FG699" s="16"/>
      <c r="FH699" s="16"/>
      <c r="FI699" s="16"/>
      <c r="FJ699" s="16"/>
      <c r="FK699" s="16"/>
      <c r="FL699" s="16"/>
      <c r="FM699" s="16"/>
      <c r="FN699" s="16"/>
      <c r="FO699" s="16"/>
      <c r="FP699" s="16"/>
      <c r="FQ699" s="16"/>
      <c r="FR699" s="16"/>
      <c r="FS699" s="16"/>
      <c r="FT699" s="16"/>
      <c r="FU699" s="16"/>
      <c r="FV699" s="16"/>
      <c r="FW699" s="16"/>
      <c r="FX699" s="16"/>
      <c r="FY699" s="16"/>
      <c r="FZ699" s="16"/>
      <c r="GA699" s="16"/>
      <c r="GB699" s="16"/>
      <c r="GC699" s="16"/>
      <c r="GD699" s="16"/>
      <c r="GE699" s="16"/>
      <c r="GF699" s="16"/>
      <c r="GG699" s="16"/>
      <c r="GH699" s="16"/>
      <c r="GI699" s="16"/>
      <c r="GJ699" s="16"/>
      <c r="GK699" s="16"/>
      <c r="GL699" s="16"/>
      <c r="GM699" s="16"/>
      <c r="GN699" s="16"/>
      <c r="GO699" s="16"/>
      <c r="GP699" s="16"/>
      <c r="GQ699" s="16"/>
      <c r="GR699" s="16"/>
      <c r="GS699" s="16"/>
      <c r="GT699" s="16"/>
      <c r="GU699" s="16"/>
      <c r="GV699" s="16"/>
      <c r="GW699" s="16"/>
      <c r="GX699" s="16"/>
      <c r="GY699" s="16"/>
    </row>
    <row r="700" spans="1:207" s="15" customFormat="1" ht="25.9" customHeight="1" x14ac:dyDescent="0.25">
      <c r="A700" s="192" t="s">
        <v>1278</v>
      </c>
      <c r="B700" s="106" t="s">
        <v>419</v>
      </c>
      <c r="C700" s="182">
        <v>1963</v>
      </c>
      <c r="D700" s="182" t="s">
        <v>224</v>
      </c>
      <c r="E700" s="72" t="s">
        <v>20</v>
      </c>
      <c r="F700" s="71">
        <v>4</v>
      </c>
      <c r="G700" s="71">
        <v>3</v>
      </c>
      <c r="H700" s="53">
        <v>2108.8000000000002</v>
      </c>
      <c r="I700" s="53">
        <v>0</v>
      </c>
      <c r="J700" s="53">
        <f t="shared" si="150"/>
        <v>2108.8000000000002</v>
      </c>
      <c r="K700" s="37">
        <f t="shared" si="154"/>
        <v>17687649.66</v>
      </c>
      <c r="L700" s="44">
        <v>0</v>
      </c>
      <c r="M700" s="44">
        <v>0</v>
      </c>
      <c r="N700" s="44">
        <v>0</v>
      </c>
      <c r="O700" s="53">
        <f>'[1]Прод. прилож'!$C$791</f>
        <v>17687649.66</v>
      </c>
      <c r="P700" s="44">
        <f t="shared" si="153"/>
        <v>8387.5425170713188</v>
      </c>
      <c r="Q700" s="50">
        <v>9673</v>
      </c>
      <c r="R700" s="69" t="s">
        <v>95</v>
      </c>
      <c r="S700" s="65"/>
      <c r="T700" s="17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  <c r="AN700" s="16"/>
      <c r="AO700" s="16"/>
      <c r="AP700" s="16"/>
      <c r="AQ700" s="16"/>
      <c r="AR700" s="16"/>
      <c r="AS700" s="16"/>
      <c r="AT700" s="16"/>
      <c r="AU700" s="16"/>
      <c r="AV700" s="16"/>
      <c r="AW700" s="16"/>
      <c r="AX700" s="16"/>
      <c r="AY700" s="16"/>
      <c r="AZ700" s="16"/>
      <c r="BA700" s="16"/>
      <c r="BB700" s="16"/>
      <c r="BC700" s="16"/>
      <c r="BD700" s="16"/>
      <c r="BE700" s="16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6"/>
      <c r="BR700" s="16"/>
      <c r="BS700" s="16"/>
      <c r="BT700" s="16"/>
      <c r="BU700" s="16"/>
      <c r="BV700" s="16"/>
      <c r="BW700" s="16"/>
      <c r="BX700" s="16"/>
      <c r="BY700" s="16"/>
      <c r="BZ700" s="16"/>
      <c r="CA700" s="16"/>
      <c r="CB700" s="16"/>
      <c r="CC700" s="16"/>
      <c r="CD700" s="16"/>
      <c r="CE700" s="16"/>
      <c r="CF700" s="16"/>
      <c r="CG700" s="16"/>
      <c r="CH700" s="16"/>
      <c r="CI700" s="16"/>
      <c r="CJ700" s="16"/>
      <c r="CK700" s="16"/>
      <c r="CL700" s="16"/>
      <c r="CM700" s="16"/>
      <c r="CN700" s="16"/>
      <c r="CO700" s="16"/>
      <c r="CP700" s="16"/>
      <c r="CQ700" s="16"/>
      <c r="CR700" s="16"/>
      <c r="CS700" s="16"/>
      <c r="CT700" s="16"/>
      <c r="CU700" s="16"/>
      <c r="CV700" s="16"/>
      <c r="CW700" s="16"/>
      <c r="CX700" s="16"/>
      <c r="CY700" s="16"/>
      <c r="CZ700" s="16"/>
      <c r="DA700" s="16"/>
      <c r="DB700" s="16"/>
      <c r="DC700" s="16"/>
      <c r="DD700" s="16"/>
      <c r="DE700" s="16"/>
      <c r="DF700" s="16"/>
      <c r="DG700" s="16"/>
      <c r="DH700" s="16"/>
      <c r="DI700" s="16"/>
      <c r="DJ700" s="16"/>
      <c r="DK700" s="16"/>
      <c r="DL700" s="16"/>
      <c r="DM700" s="16"/>
      <c r="DN700" s="16"/>
      <c r="DO700" s="16"/>
      <c r="DP700" s="16"/>
      <c r="DQ700" s="16"/>
      <c r="DR700" s="16"/>
      <c r="DS700" s="16"/>
      <c r="DT700" s="16"/>
      <c r="DU700" s="16"/>
      <c r="DV700" s="16"/>
      <c r="DW700" s="16"/>
      <c r="DX700" s="16"/>
      <c r="DY700" s="16"/>
      <c r="DZ700" s="16"/>
      <c r="EA700" s="16"/>
      <c r="EB700" s="16"/>
      <c r="EC700" s="16"/>
      <c r="ED700" s="16"/>
      <c r="EE700" s="16"/>
      <c r="EF700" s="16"/>
      <c r="EG700" s="16"/>
      <c r="EH700" s="16"/>
      <c r="EI700" s="16"/>
      <c r="EJ700" s="16"/>
      <c r="EK700" s="16"/>
      <c r="EL700" s="16"/>
      <c r="EM700" s="16"/>
      <c r="EN700" s="16"/>
      <c r="EO700" s="16"/>
      <c r="EP700" s="16"/>
      <c r="EQ700" s="16"/>
      <c r="ER700" s="16"/>
      <c r="ES700" s="16"/>
      <c r="ET700" s="16"/>
      <c r="EU700" s="16"/>
      <c r="EV700" s="16"/>
      <c r="EW700" s="16"/>
      <c r="EX700" s="16"/>
      <c r="EY700" s="16"/>
      <c r="EZ700" s="16"/>
      <c r="FA700" s="16"/>
      <c r="FB700" s="16"/>
      <c r="FC700" s="16"/>
      <c r="FD700" s="16"/>
      <c r="FE700" s="16"/>
      <c r="FF700" s="16"/>
      <c r="FG700" s="16"/>
      <c r="FH700" s="16"/>
      <c r="FI700" s="16"/>
      <c r="FJ700" s="16"/>
      <c r="FK700" s="16"/>
      <c r="FL700" s="16"/>
      <c r="FM700" s="16"/>
      <c r="FN700" s="16"/>
      <c r="FO700" s="16"/>
      <c r="FP700" s="16"/>
      <c r="FQ700" s="16"/>
      <c r="FR700" s="16"/>
      <c r="FS700" s="16"/>
      <c r="FT700" s="16"/>
      <c r="FU700" s="16"/>
      <c r="FV700" s="16"/>
      <c r="FW700" s="16"/>
      <c r="FX700" s="16"/>
      <c r="FY700" s="16"/>
      <c r="FZ700" s="16"/>
      <c r="GA700" s="16"/>
      <c r="GB700" s="16"/>
      <c r="GC700" s="16"/>
      <c r="GD700" s="16"/>
      <c r="GE700" s="16"/>
      <c r="GF700" s="16"/>
      <c r="GG700" s="16"/>
      <c r="GH700" s="16"/>
      <c r="GI700" s="16"/>
      <c r="GJ700" s="16"/>
      <c r="GK700" s="16"/>
      <c r="GL700" s="16"/>
      <c r="GM700" s="16"/>
      <c r="GN700" s="16"/>
      <c r="GO700" s="16"/>
      <c r="GP700" s="16"/>
      <c r="GQ700" s="16"/>
      <c r="GR700" s="16"/>
      <c r="GS700" s="16"/>
      <c r="GT700" s="16"/>
      <c r="GU700" s="16"/>
      <c r="GV700" s="16"/>
      <c r="GW700" s="16"/>
      <c r="GX700" s="16"/>
      <c r="GY700" s="16"/>
    </row>
    <row r="701" spans="1:207" s="15" customFormat="1" ht="25.9" customHeight="1" x14ac:dyDescent="0.25">
      <c r="A701" s="192" t="s">
        <v>1279</v>
      </c>
      <c r="B701" s="106" t="s">
        <v>432</v>
      </c>
      <c r="C701" s="182">
        <v>1961</v>
      </c>
      <c r="D701" s="182" t="s">
        <v>224</v>
      </c>
      <c r="E701" s="72" t="s">
        <v>20</v>
      </c>
      <c r="F701" s="71">
        <v>2</v>
      </c>
      <c r="G701" s="71">
        <v>2</v>
      </c>
      <c r="H701" s="53">
        <v>665.2</v>
      </c>
      <c r="I701" s="53">
        <v>0</v>
      </c>
      <c r="J701" s="53">
        <f t="shared" si="150"/>
        <v>665.2</v>
      </c>
      <c r="K701" s="37">
        <f t="shared" si="154"/>
        <v>1037469.6</v>
      </c>
      <c r="L701" s="44">
        <v>0</v>
      </c>
      <c r="M701" s="44">
        <v>0</v>
      </c>
      <c r="N701" s="44">
        <v>0</v>
      </c>
      <c r="O701" s="53">
        <f>'[1]Прод. прилож'!$C$1229</f>
        <v>1037469.6</v>
      </c>
      <c r="P701" s="44">
        <f t="shared" si="153"/>
        <v>1559.6355983162957</v>
      </c>
      <c r="Q701" s="50">
        <v>9673</v>
      </c>
      <c r="R701" s="69" t="s">
        <v>96</v>
      </c>
      <c r="S701" s="65"/>
      <c r="T701" s="17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6"/>
      <c r="AP701" s="16"/>
      <c r="AQ701" s="16"/>
      <c r="AR701" s="16"/>
      <c r="AS701" s="16"/>
      <c r="AT701" s="16"/>
      <c r="AU701" s="16"/>
      <c r="AV701" s="16"/>
      <c r="AW701" s="16"/>
      <c r="AX701" s="16"/>
      <c r="AY701" s="16"/>
      <c r="AZ701" s="16"/>
      <c r="BA701" s="16"/>
      <c r="BB701" s="16"/>
      <c r="BC701" s="16"/>
      <c r="BD701" s="16"/>
      <c r="BE701" s="16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6"/>
      <c r="BR701" s="16"/>
      <c r="BS701" s="16"/>
      <c r="BT701" s="16"/>
      <c r="BU701" s="16"/>
      <c r="BV701" s="16"/>
      <c r="BW701" s="16"/>
      <c r="BX701" s="16"/>
      <c r="BY701" s="16"/>
      <c r="BZ701" s="16"/>
      <c r="CA701" s="16"/>
      <c r="CB701" s="16"/>
      <c r="CC701" s="16"/>
      <c r="CD701" s="16"/>
      <c r="CE701" s="16"/>
      <c r="CF701" s="16"/>
      <c r="CG701" s="16"/>
      <c r="CH701" s="16"/>
      <c r="CI701" s="16"/>
      <c r="CJ701" s="16"/>
      <c r="CK701" s="16"/>
      <c r="CL701" s="16"/>
      <c r="CM701" s="16"/>
      <c r="CN701" s="16"/>
      <c r="CO701" s="16"/>
      <c r="CP701" s="16"/>
      <c r="CQ701" s="16"/>
      <c r="CR701" s="16"/>
      <c r="CS701" s="16"/>
      <c r="CT701" s="16"/>
      <c r="CU701" s="16"/>
      <c r="CV701" s="16"/>
      <c r="CW701" s="16"/>
      <c r="CX701" s="16"/>
      <c r="CY701" s="16"/>
      <c r="CZ701" s="16"/>
      <c r="DA701" s="16"/>
      <c r="DB701" s="16"/>
      <c r="DC701" s="16"/>
      <c r="DD701" s="16"/>
      <c r="DE701" s="16"/>
      <c r="DF701" s="16"/>
      <c r="DG701" s="16"/>
      <c r="DH701" s="16"/>
      <c r="DI701" s="16"/>
      <c r="DJ701" s="16"/>
      <c r="DK701" s="16"/>
      <c r="DL701" s="16"/>
      <c r="DM701" s="16"/>
      <c r="DN701" s="16"/>
      <c r="DO701" s="16"/>
      <c r="DP701" s="16"/>
      <c r="DQ701" s="16"/>
      <c r="DR701" s="16"/>
      <c r="DS701" s="16"/>
      <c r="DT701" s="16"/>
      <c r="DU701" s="16"/>
      <c r="DV701" s="16"/>
      <c r="DW701" s="16"/>
      <c r="DX701" s="16"/>
      <c r="DY701" s="16"/>
      <c r="DZ701" s="16"/>
      <c r="EA701" s="16"/>
      <c r="EB701" s="16"/>
      <c r="EC701" s="16"/>
      <c r="ED701" s="16"/>
      <c r="EE701" s="16"/>
      <c r="EF701" s="16"/>
      <c r="EG701" s="16"/>
      <c r="EH701" s="16"/>
      <c r="EI701" s="16"/>
      <c r="EJ701" s="16"/>
      <c r="EK701" s="16"/>
      <c r="EL701" s="16"/>
      <c r="EM701" s="16"/>
      <c r="EN701" s="16"/>
      <c r="EO701" s="16"/>
      <c r="EP701" s="16"/>
      <c r="EQ701" s="16"/>
      <c r="ER701" s="16"/>
      <c r="ES701" s="16"/>
      <c r="ET701" s="16"/>
      <c r="EU701" s="16"/>
      <c r="EV701" s="16"/>
      <c r="EW701" s="16"/>
      <c r="EX701" s="16"/>
      <c r="EY701" s="16"/>
      <c r="EZ701" s="16"/>
      <c r="FA701" s="16"/>
      <c r="FB701" s="16"/>
      <c r="FC701" s="16"/>
      <c r="FD701" s="16"/>
      <c r="FE701" s="16"/>
      <c r="FF701" s="16"/>
      <c r="FG701" s="16"/>
      <c r="FH701" s="16"/>
      <c r="FI701" s="16"/>
      <c r="FJ701" s="16"/>
      <c r="FK701" s="16"/>
      <c r="FL701" s="16"/>
      <c r="FM701" s="16"/>
      <c r="FN701" s="16"/>
      <c r="FO701" s="16"/>
      <c r="FP701" s="16"/>
      <c r="FQ701" s="16"/>
      <c r="FR701" s="16"/>
      <c r="FS701" s="16"/>
      <c r="FT701" s="16"/>
      <c r="FU701" s="16"/>
      <c r="FV701" s="16"/>
      <c r="FW701" s="16"/>
      <c r="FX701" s="16"/>
      <c r="FY701" s="16"/>
      <c r="FZ701" s="16"/>
      <c r="GA701" s="16"/>
      <c r="GB701" s="16"/>
      <c r="GC701" s="16"/>
      <c r="GD701" s="16"/>
      <c r="GE701" s="16"/>
      <c r="GF701" s="16"/>
      <c r="GG701" s="16"/>
      <c r="GH701" s="16"/>
      <c r="GI701" s="16"/>
      <c r="GJ701" s="16"/>
      <c r="GK701" s="16"/>
      <c r="GL701" s="16"/>
      <c r="GM701" s="16"/>
      <c r="GN701" s="16"/>
      <c r="GO701" s="16"/>
      <c r="GP701" s="16"/>
      <c r="GQ701" s="16"/>
      <c r="GR701" s="16"/>
      <c r="GS701" s="16"/>
      <c r="GT701" s="16"/>
      <c r="GU701" s="16"/>
      <c r="GV701" s="16"/>
      <c r="GW701" s="16"/>
      <c r="GX701" s="16"/>
      <c r="GY701" s="16"/>
    </row>
    <row r="702" spans="1:207" s="15" customFormat="1" ht="25.9" customHeight="1" x14ac:dyDescent="0.25">
      <c r="A702" s="192" t="s">
        <v>1280</v>
      </c>
      <c r="B702" s="106" t="s">
        <v>434</v>
      </c>
      <c r="C702" s="182">
        <v>1960</v>
      </c>
      <c r="D702" s="182" t="s">
        <v>224</v>
      </c>
      <c r="E702" s="72" t="s">
        <v>20</v>
      </c>
      <c r="F702" s="71">
        <v>2</v>
      </c>
      <c r="G702" s="71">
        <v>2</v>
      </c>
      <c r="H702" s="53">
        <v>666.2</v>
      </c>
      <c r="I702" s="53">
        <v>0</v>
      </c>
      <c r="J702" s="53">
        <f t="shared" si="150"/>
        <v>666.2</v>
      </c>
      <c r="K702" s="37">
        <f t="shared" si="154"/>
        <v>2710910</v>
      </c>
      <c r="L702" s="44">
        <v>0</v>
      </c>
      <c r="M702" s="44">
        <v>0</v>
      </c>
      <c r="N702" s="44">
        <v>0</v>
      </c>
      <c r="O702" s="53">
        <f>'[1]Прод. прилож'!$C$1230</f>
        <v>2710910</v>
      </c>
      <c r="P702" s="44">
        <f t="shared" si="153"/>
        <v>4069.2134494145898</v>
      </c>
      <c r="Q702" s="50">
        <v>9673</v>
      </c>
      <c r="R702" s="69" t="s">
        <v>96</v>
      </c>
      <c r="S702" s="65"/>
      <c r="T702" s="17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  <c r="AN702" s="16"/>
      <c r="AO702" s="16"/>
      <c r="AP702" s="16"/>
      <c r="AQ702" s="16"/>
      <c r="AR702" s="16"/>
      <c r="AS702" s="16"/>
      <c r="AT702" s="16"/>
      <c r="AU702" s="16"/>
      <c r="AV702" s="16"/>
      <c r="AW702" s="16"/>
      <c r="AX702" s="16"/>
      <c r="AY702" s="16"/>
      <c r="AZ702" s="16"/>
      <c r="BA702" s="16"/>
      <c r="BB702" s="16"/>
      <c r="BC702" s="16"/>
      <c r="BD702" s="16"/>
      <c r="BE702" s="16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6"/>
      <c r="BR702" s="16"/>
      <c r="BS702" s="16"/>
      <c r="BT702" s="16"/>
      <c r="BU702" s="16"/>
      <c r="BV702" s="16"/>
      <c r="BW702" s="16"/>
      <c r="BX702" s="16"/>
      <c r="BY702" s="16"/>
      <c r="BZ702" s="16"/>
      <c r="CA702" s="16"/>
      <c r="CB702" s="16"/>
      <c r="CC702" s="16"/>
      <c r="CD702" s="16"/>
      <c r="CE702" s="16"/>
      <c r="CF702" s="16"/>
      <c r="CG702" s="16"/>
      <c r="CH702" s="16"/>
      <c r="CI702" s="16"/>
      <c r="CJ702" s="16"/>
      <c r="CK702" s="16"/>
      <c r="CL702" s="16"/>
      <c r="CM702" s="16"/>
      <c r="CN702" s="16"/>
      <c r="CO702" s="16"/>
      <c r="CP702" s="16"/>
      <c r="CQ702" s="16"/>
      <c r="CR702" s="16"/>
      <c r="CS702" s="16"/>
      <c r="CT702" s="16"/>
      <c r="CU702" s="16"/>
      <c r="CV702" s="16"/>
      <c r="CW702" s="16"/>
      <c r="CX702" s="16"/>
      <c r="CY702" s="16"/>
      <c r="CZ702" s="16"/>
      <c r="DA702" s="16"/>
      <c r="DB702" s="16"/>
      <c r="DC702" s="16"/>
      <c r="DD702" s="16"/>
      <c r="DE702" s="16"/>
      <c r="DF702" s="16"/>
      <c r="DG702" s="16"/>
      <c r="DH702" s="16"/>
      <c r="DI702" s="16"/>
      <c r="DJ702" s="16"/>
      <c r="DK702" s="16"/>
      <c r="DL702" s="16"/>
      <c r="DM702" s="16"/>
      <c r="DN702" s="16"/>
      <c r="DO702" s="16"/>
      <c r="DP702" s="16"/>
      <c r="DQ702" s="16"/>
      <c r="DR702" s="16"/>
      <c r="DS702" s="16"/>
      <c r="DT702" s="16"/>
      <c r="DU702" s="16"/>
      <c r="DV702" s="16"/>
      <c r="DW702" s="16"/>
      <c r="DX702" s="16"/>
      <c r="DY702" s="16"/>
      <c r="DZ702" s="16"/>
      <c r="EA702" s="16"/>
      <c r="EB702" s="16"/>
      <c r="EC702" s="16"/>
      <c r="ED702" s="16"/>
      <c r="EE702" s="16"/>
      <c r="EF702" s="16"/>
      <c r="EG702" s="16"/>
      <c r="EH702" s="16"/>
      <c r="EI702" s="16"/>
      <c r="EJ702" s="16"/>
      <c r="EK702" s="16"/>
      <c r="EL702" s="16"/>
      <c r="EM702" s="16"/>
      <c r="EN702" s="16"/>
      <c r="EO702" s="16"/>
      <c r="EP702" s="16"/>
      <c r="EQ702" s="16"/>
      <c r="ER702" s="16"/>
      <c r="ES702" s="16"/>
      <c r="ET702" s="16"/>
      <c r="EU702" s="16"/>
      <c r="EV702" s="16"/>
      <c r="EW702" s="16"/>
      <c r="EX702" s="16"/>
      <c r="EY702" s="16"/>
      <c r="EZ702" s="16"/>
      <c r="FA702" s="16"/>
      <c r="FB702" s="16"/>
      <c r="FC702" s="16"/>
      <c r="FD702" s="16"/>
      <c r="FE702" s="16"/>
      <c r="FF702" s="16"/>
      <c r="FG702" s="16"/>
      <c r="FH702" s="16"/>
      <c r="FI702" s="16"/>
      <c r="FJ702" s="16"/>
      <c r="FK702" s="16"/>
      <c r="FL702" s="16"/>
      <c r="FM702" s="16"/>
      <c r="FN702" s="16"/>
      <c r="FO702" s="16"/>
      <c r="FP702" s="16"/>
      <c r="FQ702" s="16"/>
      <c r="FR702" s="16"/>
      <c r="FS702" s="16"/>
      <c r="FT702" s="16"/>
      <c r="FU702" s="16"/>
      <c r="FV702" s="16"/>
      <c r="FW702" s="16"/>
      <c r="FX702" s="16"/>
      <c r="FY702" s="16"/>
      <c r="FZ702" s="16"/>
      <c r="GA702" s="16"/>
      <c r="GB702" s="16"/>
      <c r="GC702" s="16"/>
      <c r="GD702" s="16"/>
      <c r="GE702" s="16"/>
      <c r="GF702" s="16"/>
      <c r="GG702" s="16"/>
      <c r="GH702" s="16"/>
      <c r="GI702" s="16"/>
      <c r="GJ702" s="16"/>
      <c r="GK702" s="16"/>
      <c r="GL702" s="16"/>
      <c r="GM702" s="16"/>
      <c r="GN702" s="16"/>
      <c r="GO702" s="16"/>
      <c r="GP702" s="16"/>
      <c r="GQ702" s="16"/>
      <c r="GR702" s="16"/>
      <c r="GS702" s="16"/>
      <c r="GT702" s="16"/>
      <c r="GU702" s="16"/>
      <c r="GV702" s="16"/>
      <c r="GW702" s="16"/>
      <c r="GX702" s="16"/>
      <c r="GY702" s="16"/>
    </row>
    <row r="703" spans="1:207" s="15" customFormat="1" ht="25.9" customHeight="1" x14ac:dyDescent="0.25">
      <c r="A703" s="192" t="s">
        <v>1281</v>
      </c>
      <c r="B703" s="106" t="s">
        <v>433</v>
      </c>
      <c r="C703" s="182">
        <v>1960</v>
      </c>
      <c r="D703" s="182" t="s">
        <v>224</v>
      </c>
      <c r="E703" s="72" t="s">
        <v>20</v>
      </c>
      <c r="F703" s="71">
        <v>2</v>
      </c>
      <c r="G703" s="71">
        <v>2</v>
      </c>
      <c r="H703" s="53">
        <v>673</v>
      </c>
      <c r="I703" s="53">
        <v>0</v>
      </c>
      <c r="J703" s="53">
        <f t="shared" si="150"/>
        <v>673</v>
      </c>
      <c r="K703" s="37">
        <f t="shared" si="154"/>
        <v>3489041.4</v>
      </c>
      <c r="L703" s="44">
        <v>0</v>
      </c>
      <c r="M703" s="44">
        <v>0</v>
      </c>
      <c r="N703" s="44">
        <v>0</v>
      </c>
      <c r="O703" s="53">
        <f>'[1]Прод. прилож'!$C$1231</f>
        <v>3489041.4</v>
      </c>
      <c r="P703" s="44">
        <f t="shared" si="153"/>
        <v>5184.3111441307574</v>
      </c>
      <c r="Q703" s="50">
        <v>9673</v>
      </c>
      <c r="R703" s="69" t="s">
        <v>96</v>
      </c>
      <c r="S703" s="65"/>
      <c r="T703" s="17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6"/>
      <c r="AP703" s="16"/>
      <c r="AQ703" s="16"/>
      <c r="AR703" s="16"/>
      <c r="AS703" s="16"/>
      <c r="AT703" s="16"/>
      <c r="AU703" s="16"/>
      <c r="AV703" s="16"/>
      <c r="AW703" s="16"/>
      <c r="AX703" s="16"/>
      <c r="AY703" s="16"/>
      <c r="AZ703" s="16"/>
      <c r="BA703" s="16"/>
      <c r="BB703" s="16"/>
      <c r="BC703" s="16"/>
      <c r="BD703" s="16"/>
      <c r="BE703" s="16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6"/>
      <c r="BR703" s="16"/>
      <c r="BS703" s="16"/>
      <c r="BT703" s="16"/>
      <c r="BU703" s="16"/>
      <c r="BV703" s="16"/>
      <c r="BW703" s="16"/>
      <c r="BX703" s="16"/>
      <c r="BY703" s="16"/>
      <c r="BZ703" s="16"/>
      <c r="CA703" s="16"/>
      <c r="CB703" s="16"/>
      <c r="CC703" s="16"/>
      <c r="CD703" s="16"/>
      <c r="CE703" s="16"/>
      <c r="CF703" s="16"/>
      <c r="CG703" s="16"/>
      <c r="CH703" s="16"/>
      <c r="CI703" s="16"/>
      <c r="CJ703" s="16"/>
      <c r="CK703" s="16"/>
      <c r="CL703" s="16"/>
      <c r="CM703" s="16"/>
      <c r="CN703" s="16"/>
      <c r="CO703" s="16"/>
      <c r="CP703" s="16"/>
      <c r="CQ703" s="16"/>
      <c r="CR703" s="16"/>
      <c r="CS703" s="16"/>
      <c r="CT703" s="16"/>
      <c r="CU703" s="16"/>
      <c r="CV703" s="16"/>
      <c r="CW703" s="16"/>
      <c r="CX703" s="16"/>
      <c r="CY703" s="16"/>
      <c r="CZ703" s="16"/>
      <c r="DA703" s="16"/>
      <c r="DB703" s="16"/>
      <c r="DC703" s="16"/>
      <c r="DD703" s="16"/>
      <c r="DE703" s="16"/>
      <c r="DF703" s="16"/>
      <c r="DG703" s="16"/>
      <c r="DH703" s="16"/>
      <c r="DI703" s="16"/>
      <c r="DJ703" s="16"/>
      <c r="DK703" s="16"/>
      <c r="DL703" s="16"/>
      <c r="DM703" s="16"/>
      <c r="DN703" s="16"/>
      <c r="DO703" s="16"/>
      <c r="DP703" s="16"/>
      <c r="DQ703" s="16"/>
      <c r="DR703" s="16"/>
      <c r="DS703" s="16"/>
      <c r="DT703" s="16"/>
      <c r="DU703" s="16"/>
      <c r="DV703" s="16"/>
      <c r="DW703" s="16"/>
      <c r="DX703" s="16"/>
      <c r="DY703" s="16"/>
      <c r="DZ703" s="16"/>
      <c r="EA703" s="16"/>
      <c r="EB703" s="16"/>
      <c r="EC703" s="16"/>
      <c r="ED703" s="16"/>
      <c r="EE703" s="16"/>
      <c r="EF703" s="16"/>
      <c r="EG703" s="16"/>
      <c r="EH703" s="16"/>
      <c r="EI703" s="16"/>
      <c r="EJ703" s="16"/>
      <c r="EK703" s="16"/>
      <c r="EL703" s="16"/>
      <c r="EM703" s="16"/>
      <c r="EN703" s="16"/>
      <c r="EO703" s="16"/>
      <c r="EP703" s="16"/>
      <c r="EQ703" s="16"/>
      <c r="ER703" s="16"/>
      <c r="ES703" s="16"/>
      <c r="ET703" s="16"/>
      <c r="EU703" s="16"/>
      <c r="EV703" s="16"/>
      <c r="EW703" s="16"/>
      <c r="EX703" s="16"/>
      <c r="EY703" s="16"/>
      <c r="EZ703" s="16"/>
      <c r="FA703" s="16"/>
      <c r="FB703" s="16"/>
      <c r="FC703" s="16"/>
      <c r="FD703" s="16"/>
      <c r="FE703" s="16"/>
      <c r="FF703" s="16"/>
      <c r="FG703" s="16"/>
      <c r="FH703" s="16"/>
      <c r="FI703" s="16"/>
      <c r="FJ703" s="16"/>
      <c r="FK703" s="16"/>
      <c r="FL703" s="16"/>
      <c r="FM703" s="16"/>
      <c r="FN703" s="16"/>
      <c r="FO703" s="16"/>
      <c r="FP703" s="16"/>
      <c r="FQ703" s="16"/>
      <c r="FR703" s="16"/>
      <c r="FS703" s="16"/>
      <c r="FT703" s="16"/>
      <c r="FU703" s="16"/>
      <c r="FV703" s="16"/>
      <c r="FW703" s="16"/>
      <c r="FX703" s="16"/>
      <c r="FY703" s="16"/>
      <c r="FZ703" s="16"/>
      <c r="GA703" s="16"/>
      <c r="GB703" s="16"/>
      <c r="GC703" s="16"/>
      <c r="GD703" s="16"/>
      <c r="GE703" s="16"/>
      <c r="GF703" s="16"/>
      <c r="GG703" s="16"/>
      <c r="GH703" s="16"/>
      <c r="GI703" s="16"/>
      <c r="GJ703" s="16"/>
      <c r="GK703" s="16"/>
      <c r="GL703" s="16"/>
      <c r="GM703" s="16"/>
      <c r="GN703" s="16"/>
      <c r="GO703" s="16"/>
      <c r="GP703" s="16"/>
      <c r="GQ703" s="16"/>
      <c r="GR703" s="16"/>
      <c r="GS703" s="16"/>
      <c r="GT703" s="16"/>
      <c r="GU703" s="16"/>
      <c r="GV703" s="16"/>
      <c r="GW703" s="16"/>
      <c r="GX703" s="16"/>
      <c r="GY703" s="16"/>
    </row>
    <row r="704" spans="1:207" s="15" customFormat="1" ht="25.9" customHeight="1" x14ac:dyDescent="0.25">
      <c r="A704" s="192" t="s">
        <v>1282</v>
      </c>
      <c r="B704" s="106" t="s">
        <v>387</v>
      </c>
      <c r="C704" s="182">
        <v>1966</v>
      </c>
      <c r="D704" s="182" t="s">
        <v>224</v>
      </c>
      <c r="E704" s="72" t="s">
        <v>20</v>
      </c>
      <c r="F704" s="71">
        <v>5</v>
      </c>
      <c r="G704" s="71">
        <v>4</v>
      </c>
      <c r="H704" s="53">
        <v>3494.5</v>
      </c>
      <c r="I704" s="53">
        <v>0</v>
      </c>
      <c r="J704" s="53">
        <f t="shared" si="150"/>
        <v>3494.5</v>
      </c>
      <c r="K704" s="37">
        <f t="shared" si="154"/>
        <v>21080192.030000001</v>
      </c>
      <c r="L704" s="44">
        <v>0</v>
      </c>
      <c r="M704" s="44">
        <v>0</v>
      </c>
      <c r="N704" s="44">
        <v>0</v>
      </c>
      <c r="O704" s="53">
        <f>'[1]Прод. прилож'!$C$792</f>
        <v>21080192.030000001</v>
      </c>
      <c r="P704" s="44">
        <f t="shared" si="153"/>
        <v>6032.3914808985555</v>
      </c>
      <c r="Q704" s="50">
        <v>9673</v>
      </c>
      <c r="R704" s="69" t="s">
        <v>95</v>
      </c>
      <c r="S704" s="57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  <c r="AN704" s="16"/>
      <c r="AO704" s="16"/>
      <c r="AP704" s="16"/>
      <c r="AQ704" s="16"/>
      <c r="AR704" s="16"/>
      <c r="AS704" s="16"/>
      <c r="AT704" s="16"/>
      <c r="AU704" s="16"/>
      <c r="AV704" s="16"/>
      <c r="AW704" s="16"/>
      <c r="AX704" s="16"/>
      <c r="AY704" s="16"/>
      <c r="AZ704" s="16"/>
      <c r="BA704" s="16"/>
      <c r="BB704" s="16"/>
      <c r="BC704" s="16"/>
      <c r="BD704" s="16"/>
      <c r="BE704" s="16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6"/>
      <c r="BR704" s="16"/>
      <c r="BS704" s="16"/>
      <c r="BT704" s="16"/>
      <c r="BU704" s="16"/>
      <c r="BV704" s="16"/>
      <c r="BW704" s="16"/>
      <c r="BX704" s="16"/>
      <c r="BY704" s="16"/>
      <c r="BZ704" s="16"/>
      <c r="CA704" s="16"/>
      <c r="CB704" s="16"/>
      <c r="CC704" s="16"/>
      <c r="CD704" s="16"/>
      <c r="CE704" s="16"/>
      <c r="CF704" s="16"/>
      <c r="CG704" s="16"/>
      <c r="CH704" s="16"/>
      <c r="CI704" s="16"/>
      <c r="CJ704" s="16"/>
      <c r="CK704" s="16"/>
      <c r="CL704" s="16"/>
      <c r="CM704" s="16"/>
      <c r="CN704" s="16"/>
      <c r="CO704" s="16"/>
      <c r="CP704" s="16"/>
      <c r="CQ704" s="16"/>
      <c r="CR704" s="16"/>
      <c r="CS704" s="16"/>
      <c r="CT704" s="16"/>
      <c r="CU704" s="16"/>
      <c r="CV704" s="16"/>
      <c r="CW704" s="16"/>
      <c r="CX704" s="16"/>
      <c r="CY704" s="16"/>
      <c r="CZ704" s="16"/>
      <c r="DA704" s="16"/>
      <c r="DB704" s="16"/>
      <c r="DC704" s="16"/>
      <c r="DD704" s="16"/>
      <c r="DE704" s="16"/>
      <c r="DF704" s="16"/>
      <c r="DG704" s="16"/>
      <c r="DH704" s="16"/>
      <c r="DI704" s="16"/>
      <c r="DJ704" s="16"/>
      <c r="DK704" s="16"/>
      <c r="DL704" s="16"/>
      <c r="DM704" s="16"/>
      <c r="DN704" s="16"/>
      <c r="DO704" s="16"/>
      <c r="DP704" s="16"/>
      <c r="DQ704" s="16"/>
      <c r="DR704" s="16"/>
      <c r="DS704" s="16"/>
      <c r="DT704" s="16"/>
      <c r="DU704" s="16"/>
      <c r="DV704" s="16"/>
      <c r="DW704" s="16"/>
      <c r="DX704" s="16"/>
      <c r="DY704" s="16"/>
      <c r="DZ704" s="16"/>
      <c r="EA704" s="16"/>
      <c r="EB704" s="16"/>
      <c r="EC704" s="16"/>
      <c r="ED704" s="16"/>
      <c r="EE704" s="16"/>
      <c r="EF704" s="16"/>
      <c r="EG704" s="16"/>
      <c r="EH704" s="16"/>
      <c r="EI704" s="16"/>
      <c r="EJ704" s="16"/>
      <c r="EK704" s="16"/>
      <c r="EL704" s="16"/>
      <c r="EM704" s="16"/>
      <c r="EN704" s="16"/>
      <c r="EO704" s="16"/>
      <c r="EP704" s="16"/>
      <c r="EQ704" s="16"/>
      <c r="ER704" s="16"/>
      <c r="ES704" s="16"/>
      <c r="ET704" s="16"/>
      <c r="EU704" s="16"/>
      <c r="EV704" s="16"/>
      <c r="EW704" s="16"/>
      <c r="EX704" s="16"/>
      <c r="EY704" s="16"/>
      <c r="EZ704" s="16"/>
      <c r="FA704" s="16"/>
      <c r="FB704" s="16"/>
      <c r="FC704" s="16"/>
      <c r="FD704" s="16"/>
      <c r="FE704" s="16"/>
      <c r="FF704" s="16"/>
      <c r="FG704" s="16"/>
      <c r="FH704" s="16"/>
      <c r="FI704" s="16"/>
      <c r="FJ704" s="16"/>
      <c r="FK704" s="16"/>
      <c r="FL704" s="16"/>
      <c r="FM704" s="16"/>
      <c r="FN704" s="16"/>
      <c r="FO704" s="16"/>
      <c r="FP704" s="16"/>
      <c r="FQ704" s="16"/>
      <c r="FR704" s="16"/>
      <c r="FS704" s="16"/>
      <c r="FT704" s="16"/>
      <c r="FU704" s="16"/>
      <c r="FV704" s="16"/>
      <c r="FW704" s="16"/>
      <c r="FX704" s="16"/>
      <c r="FY704" s="16"/>
      <c r="FZ704" s="16"/>
      <c r="GA704" s="16"/>
      <c r="GB704" s="16"/>
      <c r="GC704" s="16"/>
      <c r="GD704" s="16"/>
      <c r="GE704" s="16"/>
      <c r="GF704" s="16"/>
      <c r="GG704" s="16"/>
      <c r="GH704" s="16"/>
      <c r="GI704" s="16"/>
      <c r="GJ704" s="16"/>
      <c r="GK704" s="16"/>
      <c r="GL704" s="16"/>
      <c r="GM704" s="16"/>
      <c r="GN704" s="16"/>
      <c r="GO704" s="16"/>
      <c r="GP704" s="16"/>
      <c r="GQ704" s="16"/>
      <c r="GR704" s="16"/>
      <c r="GS704" s="16"/>
      <c r="GT704" s="16"/>
      <c r="GU704" s="16"/>
      <c r="GV704" s="16"/>
      <c r="GW704" s="16"/>
      <c r="GX704" s="16"/>
      <c r="GY704" s="16"/>
    </row>
    <row r="705" spans="1:207" s="15" customFormat="1" ht="25.9" customHeight="1" x14ac:dyDescent="0.25">
      <c r="A705" s="192" t="s">
        <v>1283</v>
      </c>
      <c r="B705" s="106" t="s">
        <v>420</v>
      </c>
      <c r="C705" s="182">
        <v>1963</v>
      </c>
      <c r="D705" s="182" t="s">
        <v>224</v>
      </c>
      <c r="E705" s="72" t="s">
        <v>20</v>
      </c>
      <c r="F705" s="71">
        <v>4</v>
      </c>
      <c r="G705" s="71">
        <v>3</v>
      </c>
      <c r="H705" s="53">
        <v>2116.6999999999998</v>
      </c>
      <c r="I705" s="53">
        <v>0</v>
      </c>
      <c r="J705" s="53">
        <f t="shared" si="150"/>
        <v>2116.6999999999998</v>
      </c>
      <c r="K705" s="37">
        <f t="shared" si="154"/>
        <v>17745625.5</v>
      </c>
      <c r="L705" s="44">
        <v>0</v>
      </c>
      <c r="M705" s="44">
        <v>0</v>
      </c>
      <c r="N705" s="44">
        <v>0</v>
      </c>
      <c r="O705" s="53">
        <f>'[1]Прод. прилож'!$C$793</f>
        <v>17745625.5</v>
      </c>
      <c r="P705" s="44">
        <f t="shared" si="153"/>
        <v>8383.6280531015273</v>
      </c>
      <c r="Q705" s="50">
        <v>9673</v>
      </c>
      <c r="R705" s="69" t="s">
        <v>95</v>
      </c>
      <c r="S705" s="65"/>
      <c r="T705" s="17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6"/>
      <c r="AP705" s="16"/>
      <c r="AQ705" s="16"/>
      <c r="AR705" s="16"/>
      <c r="AS705" s="16"/>
      <c r="AT705" s="16"/>
      <c r="AU705" s="16"/>
      <c r="AV705" s="16"/>
      <c r="AW705" s="16"/>
      <c r="AX705" s="16"/>
      <c r="AY705" s="16"/>
      <c r="AZ705" s="16"/>
      <c r="BA705" s="16"/>
      <c r="BB705" s="16"/>
      <c r="BC705" s="16"/>
      <c r="BD705" s="16"/>
      <c r="BE705" s="16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6"/>
      <c r="BR705" s="16"/>
      <c r="BS705" s="16"/>
      <c r="BT705" s="16"/>
      <c r="BU705" s="16"/>
      <c r="BV705" s="16"/>
      <c r="BW705" s="16"/>
      <c r="BX705" s="16"/>
      <c r="BY705" s="16"/>
      <c r="BZ705" s="16"/>
      <c r="CA705" s="16"/>
      <c r="CB705" s="16"/>
      <c r="CC705" s="16"/>
      <c r="CD705" s="16"/>
      <c r="CE705" s="16"/>
      <c r="CF705" s="16"/>
      <c r="CG705" s="16"/>
      <c r="CH705" s="16"/>
      <c r="CI705" s="16"/>
      <c r="CJ705" s="16"/>
      <c r="CK705" s="16"/>
      <c r="CL705" s="16"/>
      <c r="CM705" s="16"/>
      <c r="CN705" s="16"/>
      <c r="CO705" s="16"/>
      <c r="CP705" s="16"/>
      <c r="CQ705" s="16"/>
      <c r="CR705" s="16"/>
      <c r="CS705" s="16"/>
      <c r="CT705" s="16"/>
      <c r="CU705" s="16"/>
      <c r="CV705" s="16"/>
      <c r="CW705" s="16"/>
      <c r="CX705" s="16"/>
      <c r="CY705" s="16"/>
      <c r="CZ705" s="16"/>
      <c r="DA705" s="16"/>
      <c r="DB705" s="16"/>
      <c r="DC705" s="16"/>
      <c r="DD705" s="16"/>
      <c r="DE705" s="16"/>
      <c r="DF705" s="16"/>
      <c r="DG705" s="16"/>
      <c r="DH705" s="16"/>
      <c r="DI705" s="16"/>
      <c r="DJ705" s="16"/>
      <c r="DK705" s="16"/>
      <c r="DL705" s="16"/>
      <c r="DM705" s="16"/>
      <c r="DN705" s="16"/>
      <c r="DO705" s="16"/>
      <c r="DP705" s="16"/>
      <c r="DQ705" s="16"/>
      <c r="DR705" s="16"/>
      <c r="DS705" s="16"/>
      <c r="DT705" s="16"/>
      <c r="DU705" s="16"/>
      <c r="DV705" s="16"/>
      <c r="DW705" s="16"/>
      <c r="DX705" s="16"/>
      <c r="DY705" s="16"/>
      <c r="DZ705" s="16"/>
      <c r="EA705" s="16"/>
      <c r="EB705" s="16"/>
      <c r="EC705" s="16"/>
      <c r="ED705" s="16"/>
      <c r="EE705" s="16"/>
      <c r="EF705" s="16"/>
      <c r="EG705" s="16"/>
      <c r="EH705" s="16"/>
      <c r="EI705" s="16"/>
      <c r="EJ705" s="16"/>
      <c r="EK705" s="16"/>
      <c r="EL705" s="16"/>
      <c r="EM705" s="16"/>
      <c r="EN705" s="16"/>
      <c r="EO705" s="16"/>
      <c r="EP705" s="16"/>
      <c r="EQ705" s="16"/>
      <c r="ER705" s="16"/>
      <c r="ES705" s="16"/>
      <c r="ET705" s="16"/>
      <c r="EU705" s="16"/>
      <c r="EV705" s="16"/>
      <c r="EW705" s="16"/>
      <c r="EX705" s="16"/>
      <c r="EY705" s="16"/>
      <c r="EZ705" s="16"/>
      <c r="FA705" s="16"/>
      <c r="FB705" s="16"/>
      <c r="FC705" s="16"/>
      <c r="FD705" s="16"/>
      <c r="FE705" s="16"/>
      <c r="FF705" s="16"/>
      <c r="FG705" s="16"/>
      <c r="FH705" s="16"/>
      <c r="FI705" s="16"/>
      <c r="FJ705" s="16"/>
      <c r="FK705" s="16"/>
      <c r="FL705" s="16"/>
      <c r="FM705" s="16"/>
      <c r="FN705" s="16"/>
      <c r="FO705" s="16"/>
      <c r="FP705" s="16"/>
      <c r="FQ705" s="16"/>
      <c r="FR705" s="16"/>
      <c r="FS705" s="16"/>
      <c r="FT705" s="16"/>
      <c r="FU705" s="16"/>
      <c r="FV705" s="16"/>
      <c r="FW705" s="16"/>
      <c r="FX705" s="16"/>
      <c r="FY705" s="16"/>
      <c r="FZ705" s="16"/>
      <c r="GA705" s="16"/>
      <c r="GB705" s="16"/>
      <c r="GC705" s="16"/>
      <c r="GD705" s="16"/>
      <c r="GE705" s="16"/>
      <c r="GF705" s="16"/>
      <c r="GG705" s="16"/>
      <c r="GH705" s="16"/>
      <c r="GI705" s="16"/>
      <c r="GJ705" s="16"/>
      <c r="GK705" s="16"/>
      <c r="GL705" s="16"/>
      <c r="GM705" s="16"/>
      <c r="GN705" s="16"/>
      <c r="GO705" s="16"/>
      <c r="GP705" s="16"/>
      <c r="GQ705" s="16"/>
      <c r="GR705" s="16"/>
      <c r="GS705" s="16"/>
      <c r="GT705" s="16"/>
      <c r="GU705" s="16"/>
      <c r="GV705" s="16"/>
      <c r="GW705" s="16"/>
      <c r="GX705" s="16"/>
      <c r="GY705" s="16"/>
    </row>
    <row r="706" spans="1:207" s="15" customFormat="1" ht="25.9" customHeight="1" x14ac:dyDescent="0.25">
      <c r="A706" s="192" t="s">
        <v>1284</v>
      </c>
      <c r="B706" s="106" t="s">
        <v>421</v>
      </c>
      <c r="C706" s="182">
        <v>1962</v>
      </c>
      <c r="D706" s="182" t="s">
        <v>224</v>
      </c>
      <c r="E706" s="72" t="s">
        <v>20</v>
      </c>
      <c r="F706" s="71">
        <v>4</v>
      </c>
      <c r="G706" s="71">
        <v>3</v>
      </c>
      <c r="H706" s="53">
        <v>2125.1999999999998</v>
      </c>
      <c r="I706" s="53">
        <v>0</v>
      </c>
      <c r="J706" s="53">
        <f t="shared" si="150"/>
        <v>2125.1999999999998</v>
      </c>
      <c r="K706" s="37">
        <f t="shared" si="154"/>
        <v>17699560</v>
      </c>
      <c r="L706" s="44">
        <v>0</v>
      </c>
      <c r="M706" s="44">
        <v>0</v>
      </c>
      <c r="N706" s="44">
        <v>0</v>
      </c>
      <c r="O706" s="53">
        <f>'[1]Прод. прилож'!$C$794</f>
        <v>17699560</v>
      </c>
      <c r="P706" s="44">
        <f t="shared" si="153"/>
        <v>8328.4208545078109</v>
      </c>
      <c r="Q706" s="50">
        <v>9673</v>
      </c>
      <c r="R706" s="69" t="s">
        <v>95</v>
      </c>
      <c r="S706" s="65"/>
      <c r="T706" s="17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6"/>
      <c r="AP706" s="16"/>
      <c r="AQ706" s="16"/>
      <c r="AR706" s="16"/>
      <c r="AS706" s="16"/>
      <c r="AT706" s="16"/>
      <c r="AU706" s="16"/>
      <c r="AV706" s="16"/>
      <c r="AW706" s="16"/>
      <c r="AX706" s="16"/>
      <c r="AY706" s="16"/>
      <c r="AZ706" s="16"/>
      <c r="BA706" s="16"/>
      <c r="BB706" s="16"/>
      <c r="BC706" s="16"/>
      <c r="BD706" s="16"/>
      <c r="BE706" s="16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6"/>
      <c r="BR706" s="16"/>
      <c r="BS706" s="16"/>
      <c r="BT706" s="16"/>
      <c r="BU706" s="16"/>
      <c r="BV706" s="16"/>
      <c r="BW706" s="16"/>
      <c r="BX706" s="16"/>
      <c r="BY706" s="16"/>
      <c r="BZ706" s="16"/>
      <c r="CA706" s="16"/>
      <c r="CB706" s="16"/>
      <c r="CC706" s="16"/>
      <c r="CD706" s="16"/>
      <c r="CE706" s="16"/>
      <c r="CF706" s="16"/>
      <c r="CG706" s="16"/>
      <c r="CH706" s="16"/>
      <c r="CI706" s="16"/>
      <c r="CJ706" s="16"/>
      <c r="CK706" s="16"/>
      <c r="CL706" s="16"/>
      <c r="CM706" s="16"/>
      <c r="CN706" s="16"/>
      <c r="CO706" s="16"/>
      <c r="CP706" s="16"/>
      <c r="CQ706" s="16"/>
      <c r="CR706" s="16"/>
      <c r="CS706" s="16"/>
      <c r="CT706" s="16"/>
      <c r="CU706" s="16"/>
      <c r="CV706" s="16"/>
      <c r="CW706" s="16"/>
      <c r="CX706" s="16"/>
      <c r="CY706" s="16"/>
      <c r="CZ706" s="16"/>
      <c r="DA706" s="16"/>
      <c r="DB706" s="16"/>
      <c r="DC706" s="16"/>
      <c r="DD706" s="16"/>
      <c r="DE706" s="16"/>
      <c r="DF706" s="16"/>
      <c r="DG706" s="16"/>
      <c r="DH706" s="16"/>
      <c r="DI706" s="16"/>
      <c r="DJ706" s="16"/>
      <c r="DK706" s="16"/>
      <c r="DL706" s="16"/>
      <c r="DM706" s="16"/>
      <c r="DN706" s="16"/>
      <c r="DO706" s="16"/>
      <c r="DP706" s="16"/>
      <c r="DQ706" s="16"/>
      <c r="DR706" s="16"/>
      <c r="DS706" s="16"/>
      <c r="DT706" s="16"/>
      <c r="DU706" s="16"/>
      <c r="DV706" s="16"/>
      <c r="DW706" s="16"/>
      <c r="DX706" s="16"/>
      <c r="DY706" s="16"/>
      <c r="DZ706" s="16"/>
      <c r="EA706" s="16"/>
      <c r="EB706" s="16"/>
      <c r="EC706" s="16"/>
      <c r="ED706" s="16"/>
      <c r="EE706" s="16"/>
      <c r="EF706" s="16"/>
      <c r="EG706" s="16"/>
      <c r="EH706" s="16"/>
      <c r="EI706" s="16"/>
      <c r="EJ706" s="16"/>
      <c r="EK706" s="16"/>
      <c r="EL706" s="16"/>
      <c r="EM706" s="16"/>
      <c r="EN706" s="16"/>
      <c r="EO706" s="16"/>
      <c r="EP706" s="16"/>
      <c r="EQ706" s="16"/>
      <c r="ER706" s="16"/>
      <c r="ES706" s="16"/>
      <c r="ET706" s="16"/>
      <c r="EU706" s="16"/>
      <c r="EV706" s="16"/>
      <c r="EW706" s="16"/>
      <c r="EX706" s="16"/>
      <c r="EY706" s="16"/>
      <c r="EZ706" s="16"/>
      <c r="FA706" s="16"/>
      <c r="FB706" s="16"/>
      <c r="FC706" s="16"/>
      <c r="FD706" s="16"/>
      <c r="FE706" s="16"/>
      <c r="FF706" s="16"/>
      <c r="FG706" s="16"/>
      <c r="FH706" s="16"/>
      <c r="FI706" s="16"/>
      <c r="FJ706" s="16"/>
      <c r="FK706" s="16"/>
      <c r="FL706" s="16"/>
      <c r="FM706" s="16"/>
      <c r="FN706" s="16"/>
      <c r="FO706" s="16"/>
      <c r="FP706" s="16"/>
      <c r="FQ706" s="16"/>
      <c r="FR706" s="16"/>
      <c r="FS706" s="16"/>
      <c r="FT706" s="16"/>
      <c r="FU706" s="16"/>
      <c r="FV706" s="16"/>
      <c r="FW706" s="16"/>
      <c r="FX706" s="16"/>
      <c r="FY706" s="16"/>
      <c r="FZ706" s="16"/>
      <c r="GA706" s="16"/>
      <c r="GB706" s="16"/>
      <c r="GC706" s="16"/>
      <c r="GD706" s="16"/>
      <c r="GE706" s="16"/>
      <c r="GF706" s="16"/>
      <c r="GG706" s="16"/>
      <c r="GH706" s="16"/>
      <c r="GI706" s="16"/>
      <c r="GJ706" s="16"/>
      <c r="GK706" s="16"/>
      <c r="GL706" s="16"/>
      <c r="GM706" s="16"/>
      <c r="GN706" s="16"/>
      <c r="GO706" s="16"/>
      <c r="GP706" s="16"/>
      <c r="GQ706" s="16"/>
      <c r="GR706" s="16"/>
      <c r="GS706" s="16"/>
      <c r="GT706" s="16"/>
      <c r="GU706" s="16"/>
      <c r="GV706" s="16"/>
      <c r="GW706" s="16"/>
      <c r="GX706" s="16"/>
      <c r="GY706" s="16"/>
    </row>
    <row r="707" spans="1:207" s="15" customFormat="1" ht="25.9" customHeight="1" x14ac:dyDescent="0.25">
      <c r="A707" s="192" t="s">
        <v>1285</v>
      </c>
      <c r="B707" s="106" t="s">
        <v>388</v>
      </c>
      <c r="C707" s="182">
        <v>1965</v>
      </c>
      <c r="D707" s="182" t="s">
        <v>224</v>
      </c>
      <c r="E707" s="72" t="s">
        <v>20</v>
      </c>
      <c r="F707" s="71">
        <v>4</v>
      </c>
      <c r="G707" s="71">
        <v>3</v>
      </c>
      <c r="H707" s="53">
        <v>2182.1</v>
      </c>
      <c r="I707" s="53">
        <v>0</v>
      </c>
      <c r="J707" s="53">
        <f t="shared" si="150"/>
        <v>2182.1</v>
      </c>
      <c r="K707" s="37">
        <f t="shared" si="154"/>
        <v>21726266.299999997</v>
      </c>
      <c r="L707" s="44">
        <v>0</v>
      </c>
      <c r="M707" s="44">
        <v>0</v>
      </c>
      <c r="N707" s="44">
        <v>0</v>
      </c>
      <c r="O707" s="53">
        <f>'[1]Прод. прилож'!$C$795</f>
        <v>21726266.299999997</v>
      </c>
      <c r="P707" s="44">
        <f t="shared" si="153"/>
        <v>9956.5859951422935</v>
      </c>
      <c r="Q707" s="50">
        <v>9673</v>
      </c>
      <c r="R707" s="69" t="s">
        <v>95</v>
      </c>
      <c r="S707" s="57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6"/>
      <c r="AP707" s="16"/>
      <c r="AQ707" s="16"/>
      <c r="AR707" s="16"/>
      <c r="AS707" s="16"/>
      <c r="AT707" s="16"/>
      <c r="AU707" s="16"/>
      <c r="AV707" s="16"/>
      <c r="AW707" s="16"/>
      <c r="AX707" s="16"/>
      <c r="AY707" s="16"/>
      <c r="AZ707" s="16"/>
      <c r="BA707" s="16"/>
      <c r="BB707" s="16"/>
      <c r="BC707" s="16"/>
      <c r="BD707" s="16"/>
      <c r="BE707" s="16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6"/>
      <c r="BR707" s="16"/>
      <c r="BS707" s="16"/>
      <c r="BT707" s="16"/>
      <c r="BU707" s="16"/>
      <c r="BV707" s="16"/>
      <c r="BW707" s="16"/>
      <c r="BX707" s="16"/>
      <c r="BY707" s="16"/>
      <c r="BZ707" s="16"/>
      <c r="CA707" s="16"/>
      <c r="CB707" s="16"/>
      <c r="CC707" s="16"/>
      <c r="CD707" s="16"/>
      <c r="CE707" s="16"/>
      <c r="CF707" s="16"/>
      <c r="CG707" s="16"/>
      <c r="CH707" s="16"/>
      <c r="CI707" s="16"/>
      <c r="CJ707" s="16"/>
      <c r="CK707" s="16"/>
      <c r="CL707" s="16"/>
      <c r="CM707" s="16"/>
      <c r="CN707" s="16"/>
      <c r="CO707" s="16"/>
      <c r="CP707" s="16"/>
      <c r="CQ707" s="16"/>
      <c r="CR707" s="16"/>
      <c r="CS707" s="16"/>
      <c r="CT707" s="16"/>
      <c r="CU707" s="16"/>
      <c r="CV707" s="16"/>
      <c r="CW707" s="16"/>
      <c r="CX707" s="16"/>
      <c r="CY707" s="16"/>
      <c r="CZ707" s="16"/>
      <c r="DA707" s="16"/>
      <c r="DB707" s="16"/>
      <c r="DC707" s="16"/>
      <c r="DD707" s="16"/>
      <c r="DE707" s="16"/>
      <c r="DF707" s="16"/>
      <c r="DG707" s="16"/>
      <c r="DH707" s="16"/>
      <c r="DI707" s="16"/>
      <c r="DJ707" s="16"/>
      <c r="DK707" s="16"/>
      <c r="DL707" s="16"/>
      <c r="DM707" s="16"/>
      <c r="DN707" s="16"/>
      <c r="DO707" s="16"/>
      <c r="DP707" s="16"/>
      <c r="DQ707" s="16"/>
      <c r="DR707" s="16"/>
      <c r="DS707" s="16"/>
      <c r="DT707" s="16"/>
      <c r="DU707" s="16"/>
      <c r="DV707" s="16"/>
      <c r="DW707" s="16"/>
      <c r="DX707" s="16"/>
      <c r="DY707" s="16"/>
      <c r="DZ707" s="16"/>
      <c r="EA707" s="16"/>
      <c r="EB707" s="16"/>
      <c r="EC707" s="16"/>
      <c r="ED707" s="16"/>
      <c r="EE707" s="16"/>
      <c r="EF707" s="16"/>
      <c r="EG707" s="16"/>
      <c r="EH707" s="16"/>
      <c r="EI707" s="16"/>
      <c r="EJ707" s="16"/>
      <c r="EK707" s="16"/>
      <c r="EL707" s="16"/>
      <c r="EM707" s="16"/>
      <c r="EN707" s="16"/>
      <c r="EO707" s="16"/>
      <c r="EP707" s="16"/>
      <c r="EQ707" s="16"/>
      <c r="ER707" s="16"/>
      <c r="ES707" s="16"/>
      <c r="ET707" s="16"/>
      <c r="EU707" s="16"/>
      <c r="EV707" s="16"/>
      <c r="EW707" s="16"/>
      <c r="EX707" s="16"/>
      <c r="EY707" s="16"/>
      <c r="EZ707" s="16"/>
      <c r="FA707" s="16"/>
      <c r="FB707" s="16"/>
      <c r="FC707" s="16"/>
      <c r="FD707" s="16"/>
      <c r="FE707" s="16"/>
      <c r="FF707" s="16"/>
      <c r="FG707" s="16"/>
      <c r="FH707" s="16"/>
      <c r="FI707" s="16"/>
      <c r="FJ707" s="16"/>
      <c r="FK707" s="16"/>
      <c r="FL707" s="16"/>
      <c r="FM707" s="16"/>
      <c r="FN707" s="16"/>
      <c r="FO707" s="16"/>
      <c r="FP707" s="16"/>
      <c r="FQ707" s="16"/>
      <c r="FR707" s="16"/>
      <c r="FS707" s="16"/>
      <c r="FT707" s="16"/>
      <c r="FU707" s="16"/>
      <c r="FV707" s="16"/>
      <c r="FW707" s="16"/>
      <c r="FX707" s="16"/>
      <c r="FY707" s="16"/>
      <c r="FZ707" s="16"/>
      <c r="GA707" s="16"/>
      <c r="GB707" s="16"/>
      <c r="GC707" s="16"/>
      <c r="GD707" s="16"/>
      <c r="GE707" s="16"/>
      <c r="GF707" s="16"/>
      <c r="GG707" s="16"/>
      <c r="GH707" s="16"/>
      <c r="GI707" s="16"/>
      <c r="GJ707" s="16"/>
      <c r="GK707" s="16"/>
      <c r="GL707" s="16"/>
      <c r="GM707" s="16"/>
      <c r="GN707" s="16"/>
      <c r="GO707" s="16"/>
      <c r="GP707" s="16"/>
      <c r="GQ707" s="16"/>
      <c r="GR707" s="16"/>
      <c r="GS707" s="16"/>
      <c r="GT707" s="16"/>
      <c r="GU707" s="16"/>
      <c r="GV707" s="16"/>
      <c r="GW707" s="16"/>
      <c r="GX707" s="16"/>
      <c r="GY707" s="16"/>
    </row>
    <row r="708" spans="1:207" s="15" customFormat="1" ht="25.9" customHeight="1" x14ac:dyDescent="0.25">
      <c r="A708" s="192" t="s">
        <v>1286</v>
      </c>
      <c r="B708" s="106" t="s">
        <v>376</v>
      </c>
      <c r="C708" s="182">
        <v>1962</v>
      </c>
      <c r="D708" s="182" t="s">
        <v>224</v>
      </c>
      <c r="E708" s="72" t="s">
        <v>20</v>
      </c>
      <c r="F708" s="71">
        <v>4</v>
      </c>
      <c r="G708" s="71">
        <v>3</v>
      </c>
      <c r="H708" s="53">
        <v>2415</v>
      </c>
      <c r="I708" s="53">
        <v>0</v>
      </c>
      <c r="J708" s="53">
        <f t="shared" si="150"/>
        <v>2415</v>
      </c>
      <c r="K708" s="37">
        <f t="shared" si="154"/>
        <v>22039168.84</v>
      </c>
      <c r="L708" s="44">
        <v>0</v>
      </c>
      <c r="M708" s="44">
        <v>0</v>
      </c>
      <c r="N708" s="44">
        <v>0</v>
      </c>
      <c r="O708" s="53">
        <f>'[1]Прод. прилож'!$C$275</f>
        <v>22039168.84</v>
      </c>
      <c r="P708" s="44">
        <f t="shared" si="153"/>
        <v>9125.9498302277425</v>
      </c>
      <c r="Q708" s="50">
        <v>9673</v>
      </c>
      <c r="R708" s="70" t="s">
        <v>94</v>
      </c>
      <c r="S708" s="57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6"/>
      <c r="AP708" s="16"/>
      <c r="AQ708" s="16"/>
      <c r="AR708" s="16"/>
      <c r="AS708" s="16"/>
      <c r="AT708" s="16"/>
      <c r="AU708" s="16"/>
      <c r="AV708" s="16"/>
      <c r="AW708" s="16"/>
      <c r="AX708" s="16"/>
      <c r="AY708" s="16"/>
      <c r="AZ708" s="16"/>
      <c r="BA708" s="16"/>
      <c r="BB708" s="16"/>
      <c r="BC708" s="16"/>
      <c r="BD708" s="16"/>
      <c r="BE708" s="16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6"/>
      <c r="BR708" s="16"/>
      <c r="BS708" s="16"/>
      <c r="BT708" s="16"/>
      <c r="BU708" s="16"/>
      <c r="BV708" s="16"/>
      <c r="BW708" s="16"/>
      <c r="BX708" s="16"/>
      <c r="BY708" s="16"/>
      <c r="BZ708" s="16"/>
      <c r="CA708" s="16"/>
      <c r="CB708" s="16"/>
      <c r="CC708" s="16"/>
      <c r="CD708" s="16"/>
      <c r="CE708" s="16"/>
      <c r="CF708" s="16"/>
      <c r="CG708" s="16"/>
      <c r="CH708" s="16"/>
      <c r="CI708" s="16"/>
      <c r="CJ708" s="16"/>
      <c r="CK708" s="16"/>
      <c r="CL708" s="16"/>
      <c r="CM708" s="16"/>
      <c r="CN708" s="16"/>
      <c r="CO708" s="16"/>
      <c r="CP708" s="16"/>
      <c r="CQ708" s="16"/>
      <c r="CR708" s="16"/>
      <c r="CS708" s="16"/>
      <c r="CT708" s="16"/>
      <c r="CU708" s="16"/>
      <c r="CV708" s="16"/>
      <c r="CW708" s="16"/>
      <c r="CX708" s="16"/>
      <c r="CY708" s="16"/>
      <c r="CZ708" s="16"/>
      <c r="DA708" s="16"/>
      <c r="DB708" s="16"/>
      <c r="DC708" s="16"/>
      <c r="DD708" s="16"/>
      <c r="DE708" s="16"/>
      <c r="DF708" s="16"/>
      <c r="DG708" s="16"/>
      <c r="DH708" s="16"/>
      <c r="DI708" s="16"/>
      <c r="DJ708" s="16"/>
      <c r="DK708" s="16"/>
      <c r="DL708" s="16"/>
      <c r="DM708" s="16"/>
      <c r="DN708" s="16"/>
      <c r="DO708" s="16"/>
      <c r="DP708" s="16"/>
      <c r="DQ708" s="16"/>
      <c r="DR708" s="16"/>
      <c r="DS708" s="16"/>
      <c r="DT708" s="16"/>
      <c r="DU708" s="16"/>
      <c r="DV708" s="16"/>
      <c r="DW708" s="16"/>
      <c r="DX708" s="16"/>
      <c r="DY708" s="16"/>
      <c r="DZ708" s="16"/>
      <c r="EA708" s="16"/>
      <c r="EB708" s="16"/>
      <c r="EC708" s="16"/>
      <c r="ED708" s="16"/>
      <c r="EE708" s="16"/>
      <c r="EF708" s="16"/>
      <c r="EG708" s="16"/>
      <c r="EH708" s="16"/>
      <c r="EI708" s="16"/>
      <c r="EJ708" s="16"/>
      <c r="EK708" s="16"/>
      <c r="EL708" s="16"/>
      <c r="EM708" s="16"/>
      <c r="EN708" s="16"/>
      <c r="EO708" s="16"/>
      <c r="EP708" s="16"/>
      <c r="EQ708" s="16"/>
      <c r="ER708" s="16"/>
      <c r="ES708" s="16"/>
      <c r="ET708" s="16"/>
      <c r="EU708" s="16"/>
      <c r="EV708" s="16"/>
      <c r="EW708" s="16"/>
      <c r="EX708" s="16"/>
      <c r="EY708" s="16"/>
      <c r="EZ708" s="16"/>
      <c r="FA708" s="16"/>
      <c r="FB708" s="16"/>
      <c r="FC708" s="16"/>
      <c r="FD708" s="16"/>
      <c r="FE708" s="16"/>
      <c r="FF708" s="16"/>
      <c r="FG708" s="16"/>
      <c r="FH708" s="16"/>
      <c r="FI708" s="16"/>
      <c r="FJ708" s="16"/>
      <c r="FK708" s="16"/>
      <c r="FL708" s="16"/>
      <c r="FM708" s="16"/>
      <c r="FN708" s="16"/>
      <c r="FO708" s="16"/>
      <c r="FP708" s="16"/>
      <c r="FQ708" s="16"/>
      <c r="FR708" s="16"/>
      <c r="FS708" s="16"/>
      <c r="FT708" s="16"/>
      <c r="FU708" s="16"/>
      <c r="FV708" s="16"/>
      <c r="FW708" s="16"/>
      <c r="FX708" s="16"/>
      <c r="FY708" s="16"/>
      <c r="FZ708" s="16"/>
      <c r="GA708" s="16"/>
      <c r="GB708" s="16"/>
      <c r="GC708" s="16"/>
      <c r="GD708" s="16"/>
      <c r="GE708" s="16"/>
      <c r="GF708" s="16"/>
      <c r="GG708" s="16"/>
      <c r="GH708" s="16"/>
      <c r="GI708" s="16"/>
      <c r="GJ708" s="16"/>
      <c r="GK708" s="16"/>
      <c r="GL708" s="16"/>
      <c r="GM708" s="16"/>
      <c r="GN708" s="16"/>
      <c r="GO708" s="16"/>
      <c r="GP708" s="16"/>
      <c r="GQ708" s="16"/>
      <c r="GR708" s="16"/>
      <c r="GS708" s="16"/>
      <c r="GT708" s="16"/>
      <c r="GU708" s="16"/>
      <c r="GV708" s="16"/>
      <c r="GW708" s="16"/>
      <c r="GX708" s="16"/>
      <c r="GY708" s="16"/>
    </row>
    <row r="709" spans="1:207" s="15" customFormat="1" ht="25.9" customHeight="1" x14ac:dyDescent="0.25">
      <c r="A709" s="192" t="s">
        <v>1287</v>
      </c>
      <c r="B709" s="106" t="s">
        <v>377</v>
      </c>
      <c r="C709" s="182">
        <v>1963</v>
      </c>
      <c r="D709" s="182" t="s">
        <v>224</v>
      </c>
      <c r="E709" s="72" t="s">
        <v>20</v>
      </c>
      <c r="F709" s="71">
        <v>4</v>
      </c>
      <c r="G709" s="71">
        <v>3</v>
      </c>
      <c r="H709" s="53">
        <v>2488.1999999999998</v>
      </c>
      <c r="I709" s="53">
        <v>0</v>
      </c>
      <c r="J709" s="53">
        <f t="shared" si="150"/>
        <v>2488.1999999999998</v>
      </c>
      <c r="K709" s="37">
        <f t="shared" si="154"/>
        <v>22306479.969999999</v>
      </c>
      <c r="L709" s="44">
        <v>0</v>
      </c>
      <c r="M709" s="44">
        <v>0</v>
      </c>
      <c r="N709" s="44">
        <v>0</v>
      </c>
      <c r="O709" s="53">
        <f>'[1]Прод. прилож'!$C$276</f>
        <v>22306479.969999999</v>
      </c>
      <c r="P709" s="44">
        <f t="shared" si="153"/>
        <v>8964.906345952897</v>
      </c>
      <c r="Q709" s="50">
        <v>9673</v>
      </c>
      <c r="R709" s="70" t="s">
        <v>94</v>
      </c>
      <c r="S709" s="57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6"/>
      <c r="AP709" s="16"/>
      <c r="AQ709" s="16"/>
      <c r="AR709" s="16"/>
      <c r="AS709" s="16"/>
      <c r="AT709" s="16"/>
      <c r="AU709" s="16"/>
      <c r="AV709" s="16"/>
      <c r="AW709" s="16"/>
      <c r="AX709" s="16"/>
      <c r="AY709" s="16"/>
      <c r="AZ709" s="16"/>
      <c r="BA709" s="16"/>
      <c r="BB709" s="16"/>
      <c r="BC709" s="16"/>
      <c r="BD709" s="16"/>
      <c r="BE709" s="16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6"/>
      <c r="BR709" s="16"/>
      <c r="BS709" s="16"/>
      <c r="BT709" s="16"/>
      <c r="BU709" s="16"/>
      <c r="BV709" s="16"/>
      <c r="BW709" s="16"/>
      <c r="BX709" s="16"/>
      <c r="BY709" s="16"/>
      <c r="BZ709" s="16"/>
      <c r="CA709" s="16"/>
      <c r="CB709" s="16"/>
      <c r="CC709" s="16"/>
      <c r="CD709" s="16"/>
      <c r="CE709" s="16"/>
      <c r="CF709" s="16"/>
      <c r="CG709" s="16"/>
      <c r="CH709" s="16"/>
      <c r="CI709" s="16"/>
      <c r="CJ709" s="16"/>
      <c r="CK709" s="16"/>
      <c r="CL709" s="16"/>
      <c r="CM709" s="16"/>
      <c r="CN709" s="16"/>
      <c r="CO709" s="16"/>
      <c r="CP709" s="16"/>
      <c r="CQ709" s="16"/>
      <c r="CR709" s="16"/>
      <c r="CS709" s="16"/>
      <c r="CT709" s="16"/>
      <c r="CU709" s="16"/>
      <c r="CV709" s="16"/>
      <c r="CW709" s="16"/>
      <c r="CX709" s="16"/>
      <c r="CY709" s="16"/>
      <c r="CZ709" s="16"/>
      <c r="DA709" s="16"/>
      <c r="DB709" s="16"/>
      <c r="DC709" s="16"/>
      <c r="DD709" s="16"/>
      <c r="DE709" s="16"/>
      <c r="DF709" s="16"/>
      <c r="DG709" s="16"/>
      <c r="DH709" s="16"/>
      <c r="DI709" s="16"/>
      <c r="DJ709" s="16"/>
      <c r="DK709" s="16"/>
      <c r="DL709" s="16"/>
      <c r="DM709" s="16"/>
      <c r="DN709" s="16"/>
      <c r="DO709" s="16"/>
      <c r="DP709" s="16"/>
      <c r="DQ709" s="16"/>
      <c r="DR709" s="16"/>
      <c r="DS709" s="16"/>
      <c r="DT709" s="16"/>
      <c r="DU709" s="16"/>
      <c r="DV709" s="16"/>
      <c r="DW709" s="16"/>
      <c r="DX709" s="16"/>
      <c r="DY709" s="16"/>
      <c r="DZ709" s="16"/>
      <c r="EA709" s="16"/>
      <c r="EB709" s="16"/>
      <c r="EC709" s="16"/>
      <c r="ED709" s="16"/>
      <c r="EE709" s="16"/>
      <c r="EF709" s="16"/>
      <c r="EG709" s="16"/>
      <c r="EH709" s="16"/>
      <c r="EI709" s="16"/>
      <c r="EJ709" s="16"/>
      <c r="EK709" s="16"/>
      <c r="EL709" s="16"/>
      <c r="EM709" s="16"/>
      <c r="EN709" s="16"/>
      <c r="EO709" s="16"/>
      <c r="EP709" s="16"/>
      <c r="EQ709" s="16"/>
      <c r="ER709" s="16"/>
      <c r="ES709" s="16"/>
      <c r="ET709" s="16"/>
      <c r="EU709" s="16"/>
      <c r="EV709" s="16"/>
      <c r="EW709" s="16"/>
      <c r="EX709" s="16"/>
      <c r="EY709" s="16"/>
      <c r="EZ709" s="16"/>
      <c r="FA709" s="16"/>
      <c r="FB709" s="16"/>
      <c r="FC709" s="16"/>
      <c r="FD709" s="16"/>
      <c r="FE709" s="16"/>
      <c r="FF709" s="16"/>
      <c r="FG709" s="16"/>
      <c r="FH709" s="16"/>
      <c r="FI709" s="16"/>
      <c r="FJ709" s="16"/>
      <c r="FK709" s="16"/>
      <c r="FL709" s="16"/>
      <c r="FM709" s="16"/>
      <c r="FN709" s="16"/>
      <c r="FO709" s="16"/>
      <c r="FP709" s="16"/>
      <c r="FQ709" s="16"/>
      <c r="FR709" s="16"/>
      <c r="FS709" s="16"/>
      <c r="FT709" s="16"/>
      <c r="FU709" s="16"/>
      <c r="FV709" s="16"/>
      <c r="FW709" s="16"/>
      <c r="FX709" s="16"/>
      <c r="FY709" s="16"/>
      <c r="FZ709" s="16"/>
      <c r="GA709" s="16"/>
      <c r="GB709" s="16"/>
      <c r="GC709" s="16"/>
      <c r="GD709" s="16"/>
      <c r="GE709" s="16"/>
      <c r="GF709" s="16"/>
      <c r="GG709" s="16"/>
      <c r="GH709" s="16"/>
      <c r="GI709" s="16"/>
      <c r="GJ709" s="16"/>
      <c r="GK709" s="16"/>
      <c r="GL709" s="16"/>
      <c r="GM709" s="16"/>
      <c r="GN709" s="16"/>
      <c r="GO709" s="16"/>
      <c r="GP709" s="16"/>
      <c r="GQ709" s="16"/>
      <c r="GR709" s="16"/>
      <c r="GS709" s="16"/>
      <c r="GT709" s="16"/>
      <c r="GU709" s="16"/>
      <c r="GV709" s="16"/>
      <c r="GW709" s="16"/>
      <c r="GX709" s="16"/>
      <c r="GY709" s="16"/>
    </row>
    <row r="710" spans="1:207" s="15" customFormat="1" ht="25.9" customHeight="1" x14ac:dyDescent="0.25">
      <c r="A710" s="192" t="s">
        <v>1288</v>
      </c>
      <c r="B710" s="106" t="s">
        <v>422</v>
      </c>
      <c r="C710" s="182">
        <v>1961</v>
      </c>
      <c r="D710" s="182" t="s">
        <v>224</v>
      </c>
      <c r="E710" s="72" t="s">
        <v>20</v>
      </c>
      <c r="F710" s="71">
        <v>2</v>
      </c>
      <c r="G710" s="71">
        <v>2</v>
      </c>
      <c r="H710" s="53">
        <v>661</v>
      </c>
      <c r="I710" s="53">
        <v>0</v>
      </c>
      <c r="J710" s="53">
        <f t="shared" si="150"/>
        <v>661</v>
      </c>
      <c r="K710" s="37">
        <f t="shared" si="154"/>
        <v>7748878.9000000004</v>
      </c>
      <c r="L710" s="44">
        <v>0</v>
      </c>
      <c r="M710" s="44">
        <v>0</v>
      </c>
      <c r="N710" s="44">
        <v>0</v>
      </c>
      <c r="O710" s="53">
        <f>'[1]Прод. прилож'!$C$796</f>
        <v>7748878.9000000004</v>
      </c>
      <c r="P710" s="44">
        <f t="shared" si="153"/>
        <v>11722.963540090772</v>
      </c>
      <c r="Q710" s="50">
        <v>9673</v>
      </c>
      <c r="R710" s="69" t="s">
        <v>95</v>
      </c>
      <c r="S710" s="65"/>
      <c r="T710" s="17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6"/>
      <c r="AP710" s="16"/>
      <c r="AQ710" s="16"/>
      <c r="AR710" s="16"/>
      <c r="AS710" s="16"/>
      <c r="AT710" s="16"/>
      <c r="AU710" s="16"/>
      <c r="AV710" s="16"/>
      <c r="AW710" s="16"/>
      <c r="AX710" s="16"/>
      <c r="AY710" s="16"/>
      <c r="AZ710" s="16"/>
      <c r="BA710" s="16"/>
      <c r="BB710" s="16"/>
      <c r="BC710" s="16"/>
      <c r="BD710" s="16"/>
      <c r="BE710" s="16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6"/>
      <c r="BR710" s="16"/>
      <c r="BS710" s="16"/>
      <c r="BT710" s="16"/>
      <c r="BU710" s="16"/>
      <c r="BV710" s="16"/>
      <c r="BW710" s="16"/>
      <c r="BX710" s="16"/>
      <c r="BY710" s="16"/>
      <c r="BZ710" s="16"/>
      <c r="CA710" s="16"/>
      <c r="CB710" s="16"/>
      <c r="CC710" s="16"/>
      <c r="CD710" s="16"/>
      <c r="CE710" s="16"/>
      <c r="CF710" s="16"/>
      <c r="CG710" s="16"/>
      <c r="CH710" s="16"/>
      <c r="CI710" s="16"/>
      <c r="CJ710" s="16"/>
      <c r="CK710" s="16"/>
      <c r="CL710" s="16"/>
      <c r="CM710" s="16"/>
      <c r="CN710" s="16"/>
      <c r="CO710" s="16"/>
      <c r="CP710" s="16"/>
      <c r="CQ710" s="16"/>
      <c r="CR710" s="16"/>
      <c r="CS710" s="16"/>
      <c r="CT710" s="16"/>
      <c r="CU710" s="16"/>
      <c r="CV710" s="16"/>
      <c r="CW710" s="16"/>
      <c r="CX710" s="16"/>
      <c r="CY710" s="16"/>
      <c r="CZ710" s="16"/>
      <c r="DA710" s="16"/>
      <c r="DB710" s="16"/>
      <c r="DC710" s="16"/>
      <c r="DD710" s="16"/>
      <c r="DE710" s="16"/>
      <c r="DF710" s="16"/>
      <c r="DG710" s="16"/>
      <c r="DH710" s="16"/>
      <c r="DI710" s="16"/>
      <c r="DJ710" s="16"/>
      <c r="DK710" s="16"/>
      <c r="DL710" s="16"/>
      <c r="DM710" s="16"/>
      <c r="DN710" s="16"/>
      <c r="DO710" s="16"/>
      <c r="DP710" s="16"/>
      <c r="DQ710" s="16"/>
      <c r="DR710" s="16"/>
      <c r="DS710" s="16"/>
      <c r="DT710" s="16"/>
      <c r="DU710" s="16"/>
      <c r="DV710" s="16"/>
      <c r="DW710" s="16"/>
      <c r="DX710" s="16"/>
      <c r="DY710" s="16"/>
      <c r="DZ710" s="16"/>
      <c r="EA710" s="16"/>
      <c r="EB710" s="16"/>
      <c r="EC710" s="16"/>
      <c r="ED710" s="16"/>
      <c r="EE710" s="16"/>
      <c r="EF710" s="16"/>
      <c r="EG710" s="16"/>
      <c r="EH710" s="16"/>
      <c r="EI710" s="16"/>
      <c r="EJ710" s="16"/>
      <c r="EK710" s="16"/>
      <c r="EL710" s="16"/>
      <c r="EM710" s="16"/>
      <c r="EN710" s="16"/>
      <c r="EO710" s="16"/>
      <c r="EP710" s="16"/>
      <c r="EQ710" s="16"/>
      <c r="ER710" s="16"/>
      <c r="ES710" s="16"/>
      <c r="ET710" s="16"/>
      <c r="EU710" s="16"/>
      <c r="EV710" s="16"/>
      <c r="EW710" s="16"/>
      <c r="EX710" s="16"/>
      <c r="EY710" s="16"/>
      <c r="EZ710" s="16"/>
      <c r="FA710" s="16"/>
      <c r="FB710" s="16"/>
      <c r="FC710" s="16"/>
      <c r="FD710" s="16"/>
      <c r="FE710" s="16"/>
      <c r="FF710" s="16"/>
      <c r="FG710" s="16"/>
      <c r="FH710" s="16"/>
      <c r="FI710" s="16"/>
      <c r="FJ710" s="16"/>
      <c r="FK710" s="16"/>
      <c r="FL710" s="16"/>
      <c r="FM710" s="16"/>
      <c r="FN710" s="16"/>
      <c r="FO710" s="16"/>
      <c r="FP710" s="16"/>
      <c r="FQ710" s="16"/>
      <c r="FR710" s="16"/>
      <c r="FS710" s="16"/>
      <c r="FT710" s="16"/>
      <c r="FU710" s="16"/>
      <c r="FV710" s="16"/>
      <c r="FW710" s="16"/>
      <c r="FX710" s="16"/>
      <c r="FY710" s="16"/>
      <c r="FZ710" s="16"/>
      <c r="GA710" s="16"/>
      <c r="GB710" s="16"/>
      <c r="GC710" s="16"/>
      <c r="GD710" s="16"/>
      <c r="GE710" s="16"/>
      <c r="GF710" s="16"/>
      <c r="GG710" s="16"/>
      <c r="GH710" s="16"/>
      <c r="GI710" s="16"/>
      <c r="GJ710" s="16"/>
      <c r="GK710" s="16"/>
      <c r="GL710" s="16"/>
      <c r="GM710" s="16"/>
      <c r="GN710" s="16"/>
      <c r="GO710" s="16"/>
      <c r="GP710" s="16"/>
      <c r="GQ710" s="16"/>
      <c r="GR710" s="16"/>
      <c r="GS710" s="16"/>
      <c r="GT710" s="16"/>
      <c r="GU710" s="16"/>
      <c r="GV710" s="16"/>
      <c r="GW710" s="16"/>
      <c r="GX710" s="16"/>
      <c r="GY710" s="16"/>
    </row>
    <row r="711" spans="1:207" s="15" customFormat="1" ht="25.9" customHeight="1" x14ac:dyDescent="0.25">
      <c r="A711" s="212" t="s">
        <v>1289</v>
      </c>
      <c r="B711" s="275" t="s">
        <v>435</v>
      </c>
      <c r="C711" s="212">
        <v>1987</v>
      </c>
      <c r="D711" s="212" t="s">
        <v>224</v>
      </c>
      <c r="E711" s="232" t="s">
        <v>20</v>
      </c>
      <c r="F711" s="239">
        <v>9</v>
      </c>
      <c r="G711" s="239">
        <v>2</v>
      </c>
      <c r="H711" s="255">
        <v>8545.6</v>
      </c>
      <c r="I711" s="255">
        <v>0</v>
      </c>
      <c r="J711" s="255">
        <f t="shared" si="150"/>
        <v>8545.6</v>
      </c>
      <c r="K711" s="37">
        <f t="shared" si="154"/>
        <v>5800000</v>
      </c>
      <c r="L711" s="44">
        <v>0</v>
      </c>
      <c r="M711" s="44">
        <v>0</v>
      </c>
      <c r="N711" s="44">
        <v>0</v>
      </c>
      <c r="O711" s="53">
        <f>'[1]Прод. прилож'!$C$277</f>
        <v>5800000</v>
      </c>
      <c r="P711" s="44">
        <f t="shared" si="153"/>
        <v>678.71185171316233</v>
      </c>
      <c r="Q711" s="50">
        <v>9673</v>
      </c>
      <c r="R711" s="69" t="s">
        <v>94</v>
      </c>
      <c r="S711" s="65"/>
      <c r="T711" s="17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6"/>
      <c r="AP711" s="16"/>
      <c r="AQ711" s="16"/>
      <c r="AR711" s="16"/>
      <c r="AS711" s="16"/>
      <c r="AT711" s="16"/>
      <c r="AU711" s="16"/>
      <c r="AV711" s="16"/>
      <c r="AW711" s="16"/>
      <c r="AX711" s="16"/>
      <c r="AY711" s="16"/>
      <c r="AZ711" s="16"/>
      <c r="BA711" s="16"/>
      <c r="BB711" s="16"/>
      <c r="BC711" s="16"/>
      <c r="BD711" s="16"/>
      <c r="BE711" s="16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6"/>
      <c r="BR711" s="16"/>
      <c r="BS711" s="16"/>
      <c r="BT711" s="16"/>
      <c r="BU711" s="16"/>
      <c r="BV711" s="16"/>
      <c r="BW711" s="16"/>
      <c r="BX711" s="16"/>
      <c r="BY711" s="16"/>
      <c r="BZ711" s="16"/>
      <c r="CA711" s="16"/>
      <c r="CB711" s="16"/>
      <c r="CC711" s="16"/>
      <c r="CD711" s="16"/>
      <c r="CE711" s="16"/>
      <c r="CF711" s="16"/>
      <c r="CG711" s="16"/>
      <c r="CH711" s="16"/>
      <c r="CI711" s="16"/>
      <c r="CJ711" s="16"/>
      <c r="CK711" s="16"/>
      <c r="CL711" s="16"/>
      <c r="CM711" s="16"/>
      <c r="CN711" s="16"/>
      <c r="CO711" s="16"/>
      <c r="CP711" s="16"/>
      <c r="CQ711" s="16"/>
      <c r="CR711" s="16"/>
      <c r="CS711" s="16"/>
      <c r="CT711" s="16"/>
      <c r="CU711" s="16"/>
      <c r="CV711" s="16"/>
      <c r="CW711" s="16"/>
      <c r="CX711" s="16"/>
      <c r="CY711" s="16"/>
      <c r="CZ711" s="16"/>
      <c r="DA711" s="16"/>
      <c r="DB711" s="16"/>
      <c r="DC711" s="16"/>
      <c r="DD711" s="16"/>
      <c r="DE711" s="16"/>
      <c r="DF711" s="16"/>
      <c r="DG711" s="16"/>
      <c r="DH711" s="16"/>
      <c r="DI711" s="16"/>
      <c r="DJ711" s="16"/>
      <c r="DK711" s="16"/>
      <c r="DL711" s="16"/>
      <c r="DM711" s="16"/>
      <c r="DN711" s="16"/>
      <c r="DO711" s="16"/>
      <c r="DP711" s="16"/>
      <c r="DQ711" s="16"/>
      <c r="DR711" s="16"/>
      <c r="DS711" s="16"/>
      <c r="DT711" s="16"/>
      <c r="DU711" s="16"/>
      <c r="DV711" s="16"/>
      <c r="DW711" s="16"/>
      <c r="DX711" s="16"/>
      <c r="DY711" s="16"/>
      <c r="DZ711" s="16"/>
      <c r="EA711" s="16"/>
      <c r="EB711" s="16"/>
      <c r="EC711" s="16"/>
      <c r="ED711" s="16"/>
      <c r="EE711" s="16"/>
      <c r="EF711" s="16"/>
      <c r="EG711" s="16"/>
      <c r="EH711" s="16"/>
      <c r="EI711" s="16"/>
      <c r="EJ711" s="16"/>
      <c r="EK711" s="16"/>
      <c r="EL711" s="16"/>
      <c r="EM711" s="16"/>
      <c r="EN711" s="16"/>
      <c r="EO711" s="16"/>
      <c r="EP711" s="16"/>
      <c r="EQ711" s="16"/>
      <c r="ER711" s="16"/>
      <c r="ES711" s="16"/>
      <c r="ET711" s="16"/>
      <c r="EU711" s="16"/>
      <c r="EV711" s="16"/>
      <c r="EW711" s="16"/>
      <c r="EX711" s="16"/>
      <c r="EY711" s="16"/>
      <c r="EZ711" s="16"/>
      <c r="FA711" s="16"/>
      <c r="FB711" s="16"/>
      <c r="FC711" s="16"/>
      <c r="FD711" s="16"/>
      <c r="FE711" s="16"/>
      <c r="FF711" s="16"/>
      <c r="FG711" s="16"/>
      <c r="FH711" s="16"/>
      <c r="FI711" s="16"/>
      <c r="FJ711" s="16"/>
      <c r="FK711" s="16"/>
      <c r="FL711" s="16"/>
      <c r="FM711" s="16"/>
      <c r="FN711" s="16"/>
      <c r="FO711" s="16"/>
      <c r="FP711" s="16"/>
      <c r="FQ711" s="16"/>
      <c r="FR711" s="16"/>
      <c r="FS711" s="16"/>
      <c r="FT711" s="16"/>
      <c r="FU711" s="16"/>
      <c r="FV711" s="16"/>
      <c r="FW711" s="16"/>
      <c r="FX711" s="16"/>
      <c r="FY711" s="16"/>
      <c r="FZ711" s="16"/>
      <c r="GA711" s="16"/>
      <c r="GB711" s="16"/>
      <c r="GC711" s="16"/>
      <c r="GD711" s="16"/>
      <c r="GE711" s="16"/>
      <c r="GF711" s="16"/>
      <c r="GG711" s="16"/>
      <c r="GH711" s="16"/>
      <c r="GI711" s="16"/>
      <c r="GJ711" s="16"/>
      <c r="GK711" s="16"/>
      <c r="GL711" s="16"/>
      <c r="GM711" s="16"/>
      <c r="GN711" s="16"/>
      <c r="GO711" s="16"/>
      <c r="GP711" s="16"/>
      <c r="GQ711" s="16"/>
      <c r="GR711" s="16"/>
      <c r="GS711" s="16"/>
      <c r="GT711" s="16"/>
      <c r="GU711" s="16"/>
      <c r="GV711" s="16"/>
      <c r="GW711" s="16"/>
      <c r="GX711" s="16"/>
      <c r="GY711" s="16"/>
    </row>
    <row r="712" spans="1:207" s="15" customFormat="1" ht="25.9" customHeight="1" x14ac:dyDescent="0.25">
      <c r="A712" s="213"/>
      <c r="B712" s="276"/>
      <c r="C712" s="213"/>
      <c r="D712" s="213"/>
      <c r="E712" s="233"/>
      <c r="F712" s="240"/>
      <c r="G712" s="240"/>
      <c r="H712" s="256"/>
      <c r="I712" s="256"/>
      <c r="J712" s="256"/>
      <c r="K712" s="37">
        <f>SUM(L712:O712)</f>
        <v>6850872</v>
      </c>
      <c r="L712" s="44">
        <v>0</v>
      </c>
      <c r="M712" s="44">
        <v>0</v>
      </c>
      <c r="N712" s="44">
        <v>0</v>
      </c>
      <c r="O712" s="53">
        <f>'[1]Прод. прилож'!$C$1233</f>
        <v>6850872</v>
      </c>
      <c r="P712" s="44">
        <f>K712/H711</f>
        <v>801.6841415465268</v>
      </c>
      <c r="Q712" s="50">
        <v>9673</v>
      </c>
      <c r="R712" s="69" t="s">
        <v>96</v>
      </c>
      <c r="S712" s="65"/>
      <c r="T712" s="17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6"/>
      <c r="AP712" s="16"/>
      <c r="AQ712" s="16"/>
      <c r="AR712" s="16"/>
      <c r="AS712" s="16"/>
      <c r="AT712" s="16"/>
      <c r="AU712" s="16"/>
      <c r="AV712" s="16"/>
      <c r="AW712" s="16"/>
      <c r="AX712" s="16"/>
      <c r="AY712" s="16"/>
      <c r="AZ712" s="16"/>
      <c r="BA712" s="16"/>
      <c r="BB712" s="16"/>
      <c r="BC712" s="16"/>
      <c r="BD712" s="16"/>
      <c r="BE712" s="16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6"/>
      <c r="BR712" s="16"/>
      <c r="BS712" s="16"/>
      <c r="BT712" s="16"/>
      <c r="BU712" s="16"/>
      <c r="BV712" s="16"/>
      <c r="BW712" s="16"/>
      <c r="BX712" s="16"/>
      <c r="BY712" s="16"/>
      <c r="BZ712" s="16"/>
      <c r="CA712" s="16"/>
      <c r="CB712" s="16"/>
      <c r="CC712" s="16"/>
      <c r="CD712" s="16"/>
      <c r="CE712" s="16"/>
      <c r="CF712" s="16"/>
      <c r="CG712" s="16"/>
      <c r="CH712" s="16"/>
      <c r="CI712" s="16"/>
      <c r="CJ712" s="16"/>
      <c r="CK712" s="16"/>
      <c r="CL712" s="16"/>
      <c r="CM712" s="16"/>
      <c r="CN712" s="16"/>
      <c r="CO712" s="16"/>
      <c r="CP712" s="16"/>
      <c r="CQ712" s="16"/>
      <c r="CR712" s="16"/>
      <c r="CS712" s="16"/>
      <c r="CT712" s="16"/>
      <c r="CU712" s="16"/>
      <c r="CV712" s="16"/>
      <c r="CW712" s="16"/>
      <c r="CX712" s="16"/>
      <c r="CY712" s="16"/>
      <c r="CZ712" s="16"/>
      <c r="DA712" s="16"/>
      <c r="DB712" s="16"/>
      <c r="DC712" s="16"/>
      <c r="DD712" s="16"/>
      <c r="DE712" s="16"/>
      <c r="DF712" s="16"/>
      <c r="DG712" s="16"/>
      <c r="DH712" s="16"/>
      <c r="DI712" s="16"/>
      <c r="DJ712" s="16"/>
      <c r="DK712" s="16"/>
      <c r="DL712" s="16"/>
      <c r="DM712" s="16"/>
      <c r="DN712" s="16"/>
      <c r="DO712" s="16"/>
      <c r="DP712" s="16"/>
      <c r="DQ712" s="16"/>
      <c r="DR712" s="16"/>
      <c r="DS712" s="16"/>
      <c r="DT712" s="16"/>
      <c r="DU712" s="16"/>
      <c r="DV712" s="16"/>
      <c r="DW712" s="16"/>
      <c r="DX712" s="16"/>
      <c r="DY712" s="16"/>
      <c r="DZ712" s="16"/>
      <c r="EA712" s="16"/>
      <c r="EB712" s="16"/>
      <c r="EC712" s="16"/>
      <c r="ED712" s="16"/>
      <c r="EE712" s="16"/>
      <c r="EF712" s="16"/>
      <c r="EG712" s="16"/>
      <c r="EH712" s="16"/>
      <c r="EI712" s="16"/>
      <c r="EJ712" s="16"/>
      <c r="EK712" s="16"/>
      <c r="EL712" s="16"/>
      <c r="EM712" s="16"/>
      <c r="EN712" s="16"/>
      <c r="EO712" s="16"/>
      <c r="EP712" s="16"/>
      <c r="EQ712" s="16"/>
      <c r="ER712" s="16"/>
      <c r="ES712" s="16"/>
      <c r="ET712" s="16"/>
      <c r="EU712" s="16"/>
      <c r="EV712" s="16"/>
      <c r="EW712" s="16"/>
      <c r="EX712" s="16"/>
      <c r="EY712" s="16"/>
      <c r="EZ712" s="16"/>
      <c r="FA712" s="16"/>
      <c r="FB712" s="16"/>
      <c r="FC712" s="16"/>
      <c r="FD712" s="16"/>
      <c r="FE712" s="16"/>
      <c r="FF712" s="16"/>
      <c r="FG712" s="16"/>
      <c r="FH712" s="16"/>
      <c r="FI712" s="16"/>
      <c r="FJ712" s="16"/>
      <c r="FK712" s="16"/>
      <c r="FL712" s="16"/>
      <c r="FM712" s="16"/>
      <c r="FN712" s="16"/>
      <c r="FO712" s="16"/>
      <c r="FP712" s="16"/>
      <c r="FQ712" s="16"/>
      <c r="FR712" s="16"/>
      <c r="FS712" s="16"/>
      <c r="FT712" s="16"/>
      <c r="FU712" s="16"/>
      <c r="FV712" s="16"/>
      <c r="FW712" s="16"/>
      <c r="FX712" s="16"/>
      <c r="FY712" s="16"/>
      <c r="FZ712" s="16"/>
      <c r="GA712" s="16"/>
      <c r="GB712" s="16"/>
      <c r="GC712" s="16"/>
      <c r="GD712" s="16"/>
      <c r="GE712" s="16"/>
      <c r="GF712" s="16"/>
      <c r="GG712" s="16"/>
      <c r="GH712" s="16"/>
      <c r="GI712" s="16"/>
      <c r="GJ712" s="16"/>
      <c r="GK712" s="16"/>
      <c r="GL712" s="16"/>
      <c r="GM712" s="16"/>
      <c r="GN712" s="16"/>
      <c r="GO712" s="16"/>
      <c r="GP712" s="16"/>
      <c r="GQ712" s="16"/>
      <c r="GR712" s="16"/>
      <c r="GS712" s="16"/>
      <c r="GT712" s="16"/>
      <c r="GU712" s="16"/>
      <c r="GV712" s="16"/>
      <c r="GW712" s="16"/>
      <c r="GX712" s="16"/>
      <c r="GY712" s="16"/>
    </row>
    <row r="713" spans="1:207" s="15" customFormat="1" ht="25.9" customHeight="1" x14ac:dyDescent="0.25">
      <c r="A713" s="182" t="s">
        <v>1290</v>
      </c>
      <c r="B713" s="106" t="s">
        <v>423</v>
      </c>
      <c r="C713" s="182">
        <v>1961</v>
      </c>
      <c r="D713" s="182" t="s">
        <v>224</v>
      </c>
      <c r="E713" s="72" t="s">
        <v>20</v>
      </c>
      <c r="F713" s="71">
        <v>2</v>
      </c>
      <c r="G713" s="71">
        <v>2</v>
      </c>
      <c r="H713" s="53">
        <v>333.6</v>
      </c>
      <c r="I713" s="53">
        <v>0</v>
      </c>
      <c r="J713" s="53">
        <f t="shared" si="150"/>
        <v>333.6</v>
      </c>
      <c r="K713" s="37">
        <f t="shared" si="154"/>
        <v>4013073.1</v>
      </c>
      <c r="L713" s="44">
        <v>0</v>
      </c>
      <c r="M713" s="44">
        <v>0</v>
      </c>
      <c r="N713" s="44">
        <v>0</v>
      </c>
      <c r="O713" s="53">
        <f>'[1]Прод. прилож'!$C$797</f>
        <v>4013073.1</v>
      </c>
      <c r="P713" s="44">
        <f t="shared" si="153"/>
        <v>12029.595623501198</v>
      </c>
      <c r="Q713" s="50">
        <v>9673</v>
      </c>
      <c r="R713" s="69" t="s">
        <v>95</v>
      </c>
      <c r="S713" s="65"/>
      <c r="T713" s="17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6"/>
      <c r="AP713" s="16"/>
      <c r="AQ713" s="16"/>
      <c r="AR713" s="16"/>
      <c r="AS713" s="16"/>
      <c r="AT713" s="16"/>
      <c r="AU713" s="16"/>
      <c r="AV713" s="16"/>
      <c r="AW713" s="16"/>
      <c r="AX713" s="16"/>
      <c r="AY713" s="16"/>
      <c r="AZ713" s="16"/>
      <c r="BA713" s="16"/>
      <c r="BB713" s="16"/>
      <c r="BC713" s="16"/>
      <c r="BD713" s="16"/>
      <c r="BE713" s="16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6"/>
      <c r="BR713" s="16"/>
      <c r="BS713" s="16"/>
      <c r="BT713" s="16"/>
      <c r="BU713" s="16"/>
      <c r="BV713" s="16"/>
      <c r="BW713" s="16"/>
      <c r="BX713" s="16"/>
      <c r="BY713" s="16"/>
      <c r="BZ713" s="16"/>
      <c r="CA713" s="16"/>
      <c r="CB713" s="16"/>
      <c r="CC713" s="16"/>
      <c r="CD713" s="16"/>
      <c r="CE713" s="16"/>
      <c r="CF713" s="16"/>
      <c r="CG713" s="16"/>
      <c r="CH713" s="16"/>
      <c r="CI713" s="16"/>
      <c r="CJ713" s="16"/>
      <c r="CK713" s="16"/>
      <c r="CL713" s="16"/>
      <c r="CM713" s="16"/>
      <c r="CN713" s="16"/>
      <c r="CO713" s="16"/>
      <c r="CP713" s="16"/>
      <c r="CQ713" s="16"/>
      <c r="CR713" s="16"/>
      <c r="CS713" s="16"/>
      <c r="CT713" s="16"/>
      <c r="CU713" s="16"/>
      <c r="CV713" s="16"/>
      <c r="CW713" s="16"/>
      <c r="CX713" s="16"/>
      <c r="CY713" s="16"/>
      <c r="CZ713" s="16"/>
      <c r="DA713" s="16"/>
      <c r="DB713" s="16"/>
      <c r="DC713" s="16"/>
      <c r="DD713" s="16"/>
      <c r="DE713" s="16"/>
      <c r="DF713" s="16"/>
      <c r="DG713" s="16"/>
      <c r="DH713" s="16"/>
      <c r="DI713" s="16"/>
      <c r="DJ713" s="16"/>
      <c r="DK713" s="16"/>
      <c r="DL713" s="16"/>
      <c r="DM713" s="16"/>
      <c r="DN713" s="16"/>
      <c r="DO713" s="16"/>
      <c r="DP713" s="16"/>
      <c r="DQ713" s="16"/>
      <c r="DR713" s="16"/>
      <c r="DS713" s="16"/>
      <c r="DT713" s="16"/>
      <c r="DU713" s="16"/>
      <c r="DV713" s="16"/>
      <c r="DW713" s="16"/>
      <c r="DX713" s="16"/>
      <c r="DY713" s="16"/>
      <c r="DZ713" s="16"/>
      <c r="EA713" s="16"/>
      <c r="EB713" s="16"/>
      <c r="EC713" s="16"/>
      <c r="ED713" s="16"/>
      <c r="EE713" s="16"/>
      <c r="EF713" s="16"/>
      <c r="EG713" s="16"/>
      <c r="EH713" s="16"/>
      <c r="EI713" s="16"/>
      <c r="EJ713" s="16"/>
      <c r="EK713" s="16"/>
      <c r="EL713" s="16"/>
      <c r="EM713" s="16"/>
      <c r="EN713" s="16"/>
      <c r="EO713" s="16"/>
      <c r="EP713" s="16"/>
      <c r="EQ713" s="16"/>
      <c r="ER713" s="16"/>
      <c r="ES713" s="16"/>
      <c r="ET713" s="16"/>
      <c r="EU713" s="16"/>
      <c r="EV713" s="16"/>
      <c r="EW713" s="16"/>
      <c r="EX713" s="16"/>
      <c r="EY713" s="16"/>
      <c r="EZ713" s="16"/>
      <c r="FA713" s="16"/>
      <c r="FB713" s="16"/>
      <c r="FC713" s="16"/>
      <c r="FD713" s="16"/>
      <c r="FE713" s="16"/>
      <c r="FF713" s="16"/>
      <c r="FG713" s="16"/>
      <c r="FH713" s="16"/>
      <c r="FI713" s="16"/>
      <c r="FJ713" s="16"/>
      <c r="FK713" s="16"/>
      <c r="FL713" s="16"/>
      <c r="FM713" s="16"/>
      <c r="FN713" s="16"/>
      <c r="FO713" s="16"/>
      <c r="FP713" s="16"/>
      <c r="FQ713" s="16"/>
      <c r="FR713" s="16"/>
      <c r="FS713" s="16"/>
      <c r="FT713" s="16"/>
      <c r="FU713" s="16"/>
      <c r="FV713" s="16"/>
      <c r="FW713" s="16"/>
      <c r="FX713" s="16"/>
      <c r="FY713" s="16"/>
      <c r="FZ713" s="16"/>
      <c r="GA713" s="16"/>
      <c r="GB713" s="16"/>
      <c r="GC713" s="16"/>
      <c r="GD713" s="16"/>
      <c r="GE713" s="16"/>
      <c r="GF713" s="16"/>
      <c r="GG713" s="16"/>
      <c r="GH713" s="16"/>
      <c r="GI713" s="16"/>
      <c r="GJ713" s="16"/>
      <c r="GK713" s="16"/>
      <c r="GL713" s="16"/>
      <c r="GM713" s="16"/>
      <c r="GN713" s="16"/>
      <c r="GO713" s="16"/>
      <c r="GP713" s="16"/>
      <c r="GQ713" s="16"/>
      <c r="GR713" s="16"/>
      <c r="GS713" s="16"/>
      <c r="GT713" s="16"/>
      <c r="GU713" s="16"/>
      <c r="GV713" s="16"/>
      <c r="GW713" s="16"/>
      <c r="GX713" s="16"/>
      <c r="GY713" s="16"/>
    </row>
    <row r="714" spans="1:207" s="15" customFormat="1" ht="25.9" customHeight="1" x14ac:dyDescent="0.25">
      <c r="A714" s="192" t="s">
        <v>1291</v>
      </c>
      <c r="B714" s="106" t="s">
        <v>389</v>
      </c>
      <c r="C714" s="182">
        <v>1961</v>
      </c>
      <c r="D714" s="182" t="s">
        <v>224</v>
      </c>
      <c r="E714" s="72" t="s">
        <v>20</v>
      </c>
      <c r="F714" s="71">
        <v>3</v>
      </c>
      <c r="G714" s="71">
        <v>2</v>
      </c>
      <c r="H714" s="53">
        <v>1157.5</v>
      </c>
      <c r="I714" s="53">
        <v>0</v>
      </c>
      <c r="J714" s="53">
        <f t="shared" si="150"/>
        <v>1157.5</v>
      </c>
      <c r="K714" s="37">
        <f t="shared" si="154"/>
        <v>12359782.15</v>
      </c>
      <c r="L714" s="44">
        <v>0</v>
      </c>
      <c r="M714" s="44">
        <v>0</v>
      </c>
      <c r="N714" s="44">
        <v>0</v>
      </c>
      <c r="O714" s="53">
        <f>'[1]Прод. прилож'!$C$278</f>
        <v>12359782.15</v>
      </c>
      <c r="P714" s="44">
        <f t="shared" si="153"/>
        <v>10677.997537796977</v>
      </c>
      <c r="Q714" s="50">
        <v>9673</v>
      </c>
      <c r="R714" s="70" t="s">
        <v>94</v>
      </c>
      <c r="S714" s="57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6"/>
      <c r="AP714" s="16"/>
      <c r="AQ714" s="16"/>
      <c r="AR714" s="16"/>
      <c r="AS714" s="16"/>
      <c r="AT714" s="16"/>
      <c r="AU714" s="16"/>
      <c r="AV714" s="16"/>
      <c r="AW714" s="16"/>
      <c r="AX714" s="16"/>
      <c r="AY714" s="16"/>
      <c r="AZ714" s="16"/>
      <c r="BA714" s="16"/>
      <c r="BB714" s="16"/>
      <c r="BC714" s="16"/>
      <c r="BD714" s="16"/>
      <c r="BE714" s="16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6"/>
      <c r="BR714" s="16"/>
      <c r="BS714" s="16"/>
      <c r="BT714" s="16"/>
      <c r="BU714" s="16"/>
      <c r="BV714" s="16"/>
      <c r="BW714" s="16"/>
      <c r="BX714" s="16"/>
      <c r="BY714" s="16"/>
      <c r="BZ714" s="16"/>
      <c r="CA714" s="16"/>
      <c r="CB714" s="16"/>
      <c r="CC714" s="16"/>
      <c r="CD714" s="16"/>
      <c r="CE714" s="16"/>
      <c r="CF714" s="16"/>
      <c r="CG714" s="16"/>
      <c r="CH714" s="16"/>
      <c r="CI714" s="16"/>
      <c r="CJ714" s="16"/>
      <c r="CK714" s="16"/>
      <c r="CL714" s="16"/>
      <c r="CM714" s="16"/>
      <c r="CN714" s="16"/>
      <c r="CO714" s="16"/>
      <c r="CP714" s="16"/>
      <c r="CQ714" s="16"/>
      <c r="CR714" s="16"/>
      <c r="CS714" s="16"/>
      <c r="CT714" s="16"/>
      <c r="CU714" s="16"/>
      <c r="CV714" s="16"/>
      <c r="CW714" s="16"/>
      <c r="CX714" s="16"/>
      <c r="CY714" s="16"/>
      <c r="CZ714" s="16"/>
      <c r="DA714" s="16"/>
      <c r="DB714" s="16"/>
      <c r="DC714" s="16"/>
      <c r="DD714" s="16"/>
      <c r="DE714" s="16"/>
      <c r="DF714" s="16"/>
      <c r="DG714" s="16"/>
      <c r="DH714" s="16"/>
      <c r="DI714" s="16"/>
      <c r="DJ714" s="16"/>
      <c r="DK714" s="16"/>
      <c r="DL714" s="16"/>
      <c r="DM714" s="16"/>
      <c r="DN714" s="16"/>
      <c r="DO714" s="16"/>
      <c r="DP714" s="16"/>
      <c r="DQ714" s="16"/>
      <c r="DR714" s="16"/>
      <c r="DS714" s="16"/>
      <c r="DT714" s="16"/>
      <c r="DU714" s="16"/>
      <c r="DV714" s="16"/>
      <c r="DW714" s="16"/>
      <c r="DX714" s="16"/>
      <c r="DY714" s="16"/>
      <c r="DZ714" s="16"/>
      <c r="EA714" s="16"/>
      <c r="EB714" s="16"/>
      <c r="EC714" s="16"/>
      <c r="ED714" s="16"/>
      <c r="EE714" s="16"/>
      <c r="EF714" s="16"/>
      <c r="EG714" s="16"/>
      <c r="EH714" s="16"/>
      <c r="EI714" s="16"/>
      <c r="EJ714" s="16"/>
      <c r="EK714" s="16"/>
      <c r="EL714" s="16"/>
      <c r="EM714" s="16"/>
      <c r="EN714" s="16"/>
      <c r="EO714" s="16"/>
      <c r="EP714" s="16"/>
      <c r="EQ714" s="16"/>
      <c r="ER714" s="16"/>
      <c r="ES714" s="16"/>
      <c r="ET714" s="16"/>
      <c r="EU714" s="16"/>
      <c r="EV714" s="16"/>
      <c r="EW714" s="16"/>
      <c r="EX714" s="16"/>
      <c r="EY714" s="16"/>
      <c r="EZ714" s="16"/>
      <c r="FA714" s="16"/>
      <c r="FB714" s="16"/>
      <c r="FC714" s="16"/>
      <c r="FD714" s="16"/>
      <c r="FE714" s="16"/>
      <c r="FF714" s="16"/>
      <c r="FG714" s="16"/>
      <c r="FH714" s="16"/>
      <c r="FI714" s="16"/>
      <c r="FJ714" s="16"/>
      <c r="FK714" s="16"/>
      <c r="FL714" s="16"/>
      <c r="FM714" s="16"/>
      <c r="FN714" s="16"/>
      <c r="FO714" s="16"/>
      <c r="FP714" s="16"/>
      <c r="FQ714" s="16"/>
      <c r="FR714" s="16"/>
      <c r="FS714" s="16"/>
      <c r="FT714" s="16"/>
      <c r="FU714" s="16"/>
      <c r="FV714" s="16"/>
      <c r="FW714" s="16"/>
      <c r="FX714" s="16"/>
      <c r="FY714" s="16"/>
      <c r="FZ714" s="16"/>
      <c r="GA714" s="16"/>
      <c r="GB714" s="16"/>
      <c r="GC714" s="16"/>
      <c r="GD714" s="16"/>
      <c r="GE714" s="16"/>
      <c r="GF714" s="16"/>
      <c r="GG714" s="16"/>
      <c r="GH714" s="16"/>
      <c r="GI714" s="16"/>
      <c r="GJ714" s="16"/>
      <c r="GK714" s="16"/>
      <c r="GL714" s="16"/>
      <c r="GM714" s="16"/>
      <c r="GN714" s="16"/>
      <c r="GO714" s="16"/>
      <c r="GP714" s="16"/>
      <c r="GQ714" s="16"/>
      <c r="GR714" s="16"/>
      <c r="GS714" s="16"/>
      <c r="GT714" s="16"/>
      <c r="GU714" s="16"/>
      <c r="GV714" s="16"/>
      <c r="GW714" s="16"/>
      <c r="GX714" s="16"/>
      <c r="GY714" s="16"/>
    </row>
    <row r="715" spans="1:207" s="15" customFormat="1" ht="25.9" customHeight="1" x14ac:dyDescent="0.25">
      <c r="A715" s="192" t="s">
        <v>1292</v>
      </c>
      <c r="B715" s="106" t="s">
        <v>437</v>
      </c>
      <c r="C715" s="182">
        <v>1964</v>
      </c>
      <c r="D715" s="182" t="s">
        <v>224</v>
      </c>
      <c r="E715" s="72" t="s">
        <v>20</v>
      </c>
      <c r="F715" s="71">
        <v>2</v>
      </c>
      <c r="G715" s="71">
        <v>2</v>
      </c>
      <c r="H715" s="53">
        <v>421.7</v>
      </c>
      <c r="I715" s="53">
        <v>0</v>
      </c>
      <c r="J715" s="53">
        <f t="shared" si="150"/>
        <v>421.7</v>
      </c>
      <c r="K715" s="37">
        <f t="shared" si="154"/>
        <v>6850872</v>
      </c>
      <c r="L715" s="44">
        <v>0</v>
      </c>
      <c r="M715" s="44">
        <v>0</v>
      </c>
      <c r="N715" s="44">
        <v>0</v>
      </c>
      <c r="O715" s="53">
        <f>'[1]Прод. прилож'!$C$1233</f>
        <v>6850872</v>
      </c>
      <c r="P715" s="44">
        <f t="shared" si="153"/>
        <v>16245.843016362343</v>
      </c>
      <c r="Q715" s="50">
        <v>9673</v>
      </c>
      <c r="R715" s="69" t="s">
        <v>96</v>
      </c>
      <c r="S715" s="65"/>
      <c r="T715" s="17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6"/>
      <c r="AP715" s="16"/>
      <c r="AQ715" s="16"/>
      <c r="AR715" s="16"/>
      <c r="AS715" s="16"/>
      <c r="AT715" s="16"/>
      <c r="AU715" s="16"/>
      <c r="AV715" s="16"/>
      <c r="AW715" s="16"/>
      <c r="AX715" s="16"/>
      <c r="AY715" s="16"/>
      <c r="AZ715" s="16"/>
      <c r="BA715" s="16"/>
      <c r="BB715" s="16"/>
      <c r="BC715" s="16"/>
      <c r="BD715" s="16"/>
      <c r="BE715" s="16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6"/>
      <c r="BR715" s="16"/>
      <c r="BS715" s="16"/>
      <c r="BT715" s="16"/>
      <c r="BU715" s="16"/>
      <c r="BV715" s="16"/>
      <c r="BW715" s="16"/>
      <c r="BX715" s="16"/>
      <c r="BY715" s="16"/>
      <c r="BZ715" s="16"/>
      <c r="CA715" s="16"/>
      <c r="CB715" s="16"/>
      <c r="CC715" s="16"/>
      <c r="CD715" s="16"/>
      <c r="CE715" s="16"/>
      <c r="CF715" s="16"/>
      <c r="CG715" s="16"/>
      <c r="CH715" s="16"/>
      <c r="CI715" s="16"/>
      <c r="CJ715" s="16"/>
      <c r="CK715" s="16"/>
      <c r="CL715" s="16"/>
      <c r="CM715" s="16"/>
      <c r="CN715" s="16"/>
      <c r="CO715" s="16"/>
      <c r="CP715" s="16"/>
      <c r="CQ715" s="16"/>
      <c r="CR715" s="16"/>
      <c r="CS715" s="16"/>
      <c r="CT715" s="16"/>
      <c r="CU715" s="16"/>
      <c r="CV715" s="16"/>
      <c r="CW715" s="16"/>
      <c r="CX715" s="16"/>
      <c r="CY715" s="16"/>
      <c r="CZ715" s="16"/>
      <c r="DA715" s="16"/>
      <c r="DB715" s="16"/>
      <c r="DC715" s="16"/>
      <c r="DD715" s="16"/>
      <c r="DE715" s="16"/>
      <c r="DF715" s="16"/>
      <c r="DG715" s="16"/>
      <c r="DH715" s="16"/>
      <c r="DI715" s="16"/>
      <c r="DJ715" s="16"/>
      <c r="DK715" s="16"/>
      <c r="DL715" s="16"/>
      <c r="DM715" s="16"/>
      <c r="DN715" s="16"/>
      <c r="DO715" s="16"/>
      <c r="DP715" s="16"/>
      <c r="DQ715" s="16"/>
      <c r="DR715" s="16"/>
      <c r="DS715" s="16"/>
      <c r="DT715" s="16"/>
      <c r="DU715" s="16"/>
      <c r="DV715" s="16"/>
      <c r="DW715" s="16"/>
      <c r="DX715" s="16"/>
      <c r="DY715" s="16"/>
      <c r="DZ715" s="16"/>
      <c r="EA715" s="16"/>
      <c r="EB715" s="16"/>
      <c r="EC715" s="16"/>
      <c r="ED715" s="16"/>
      <c r="EE715" s="16"/>
      <c r="EF715" s="16"/>
      <c r="EG715" s="16"/>
      <c r="EH715" s="16"/>
      <c r="EI715" s="16"/>
      <c r="EJ715" s="16"/>
      <c r="EK715" s="16"/>
      <c r="EL715" s="16"/>
      <c r="EM715" s="16"/>
      <c r="EN715" s="16"/>
      <c r="EO715" s="16"/>
      <c r="EP715" s="16"/>
      <c r="EQ715" s="16"/>
      <c r="ER715" s="16"/>
      <c r="ES715" s="16"/>
      <c r="ET715" s="16"/>
      <c r="EU715" s="16"/>
      <c r="EV715" s="16"/>
      <c r="EW715" s="16"/>
      <c r="EX715" s="16"/>
      <c r="EY715" s="16"/>
      <c r="EZ715" s="16"/>
      <c r="FA715" s="16"/>
      <c r="FB715" s="16"/>
      <c r="FC715" s="16"/>
      <c r="FD715" s="16"/>
      <c r="FE715" s="16"/>
      <c r="FF715" s="16"/>
      <c r="FG715" s="16"/>
      <c r="FH715" s="16"/>
      <c r="FI715" s="16"/>
      <c r="FJ715" s="16"/>
      <c r="FK715" s="16"/>
      <c r="FL715" s="16"/>
      <c r="FM715" s="16"/>
      <c r="FN715" s="16"/>
      <c r="FO715" s="16"/>
      <c r="FP715" s="16"/>
      <c r="FQ715" s="16"/>
      <c r="FR715" s="16"/>
      <c r="FS715" s="16"/>
      <c r="FT715" s="16"/>
      <c r="FU715" s="16"/>
      <c r="FV715" s="16"/>
      <c r="FW715" s="16"/>
      <c r="FX715" s="16"/>
      <c r="FY715" s="16"/>
      <c r="FZ715" s="16"/>
      <c r="GA715" s="16"/>
      <c r="GB715" s="16"/>
      <c r="GC715" s="16"/>
      <c r="GD715" s="16"/>
      <c r="GE715" s="16"/>
      <c r="GF715" s="16"/>
      <c r="GG715" s="16"/>
      <c r="GH715" s="16"/>
      <c r="GI715" s="16"/>
      <c r="GJ715" s="16"/>
      <c r="GK715" s="16"/>
      <c r="GL715" s="16"/>
      <c r="GM715" s="16"/>
      <c r="GN715" s="16"/>
      <c r="GO715" s="16"/>
      <c r="GP715" s="16"/>
      <c r="GQ715" s="16"/>
      <c r="GR715" s="16"/>
      <c r="GS715" s="16"/>
      <c r="GT715" s="16"/>
      <c r="GU715" s="16"/>
      <c r="GV715" s="16"/>
      <c r="GW715" s="16"/>
      <c r="GX715" s="16"/>
      <c r="GY715" s="16"/>
    </row>
    <row r="716" spans="1:207" s="15" customFormat="1" ht="25.9" customHeight="1" x14ac:dyDescent="0.25">
      <c r="A716" s="192" t="s">
        <v>1293</v>
      </c>
      <c r="B716" s="106" t="s">
        <v>438</v>
      </c>
      <c r="C716" s="182">
        <v>1964</v>
      </c>
      <c r="D716" s="182" t="s">
        <v>224</v>
      </c>
      <c r="E716" s="72" t="s">
        <v>20</v>
      </c>
      <c r="F716" s="71">
        <v>2</v>
      </c>
      <c r="G716" s="71">
        <v>2</v>
      </c>
      <c r="H716" s="53">
        <v>419.8</v>
      </c>
      <c r="I716" s="53">
        <v>0</v>
      </c>
      <c r="J716" s="53">
        <f t="shared" si="150"/>
        <v>419.8</v>
      </c>
      <c r="K716" s="37">
        <f t="shared" si="154"/>
        <v>5241674.92</v>
      </c>
      <c r="L716" s="44">
        <v>0</v>
      </c>
      <c r="M716" s="44">
        <v>0</v>
      </c>
      <c r="N716" s="44">
        <v>0</v>
      </c>
      <c r="O716" s="53">
        <f>'[1]Прод. прилож'!$C$1234</f>
        <v>5241674.92</v>
      </c>
      <c r="P716" s="44">
        <f t="shared" si="153"/>
        <v>12486.124154359219</v>
      </c>
      <c r="Q716" s="50">
        <v>9673</v>
      </c>
      <c r="R716" s="69" t="s">
        <v>96</v>
      </c>
      <c r="S716" s="65"/>
      <c r="T716" s="17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6"/>
      <c r="AP716" s="16"/>
      <c r="AQ716" s="16"/>
      <c r="AR716" s="16"/>
      <c r="AS716" s="16"/>
      <c r="AT716" s="16"/>
      <c r="AU716" s="16"/>
      <c r="AV716" s="16"/>
      <c r="AW716" s="16"/>
      <c r="AX716" s="16"/>
      <c r="AY716" s="16"/>
      <c r="AZ716" s="16"/>
      <c r="BA716" s="16"/>
      <c r="BB716" s="16"/>
      <c r="BC716" s="16"/>
      <c r="BD716" s="16"/>
      <c r="BE716" s="16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6"/>
      <c r="BR716" s="16"/>
      <c r="BS716" s="16"/>
      <c r="BT716" s="16"/>
      <c r="BU716" s="16"/>
      <c r="BV716" s="16"/>
      <c r="BW716" s="16"/>
      <c r="BX716" s="16"/>
      <c r="BY716" s="16"/>
      <c r="BZ716" s="16"/>
      <c r="CA716" s="16"/>
      <c r="CB716" s="16"/>
      <c r="CC716" s="16"/>
      <c r="CD716" s="16"/>
      <c r="CE716" s="16"/>
      <c r="CF716" s="16"/>
      <c r="CG716" s="16"/>
      <c r="CH716" s="16"/>
      <c r="CI716" s="16"/>
      <c r="CJ716" s="16"/>
      <c r="CK716" s="16"/>
      <c r="CL716" s="16"/>
      <c r="CM716" s="16"/>
      <c r="CN716" s="16"/>
      <c r="CO716" s="16"/>
      <c r="CP716" s="16"/>
      <c r="CQ716" s="16"/>
      <c r="CR716" s="16"/>
      <c r="CS716" s="16"/>
      <c r="CT716" s="16"/>
      <c r="CU716" s="16"/>
      <c r="CV716" s="16"/>
      <c r="CW716" s="16"/>
      <c r="CX716" s="16"/>
      <c r="CY716" s="16"/>
      <c r="CZ716" s="16"/>
      <c r="DA716" s="16"/>
      <c r="DB716" s="16"/>
      <c r="DC716" s="16"/>
      <c r="DD716" s="16"/>
      <c r="DE716" s="16"/>
      <c r="DF716" s="16"/>
      <c r="DG716" s="16"/>
      <c r="DH716" s="16"/>
      <c r="DI716" s="16"/>
      <c r="DJ716" s="16"/>
      <c r="DK716" s="16"/>
      <c r="DL716" s="16"/>
      <c r="DM716" s="16"/>
      <c r="DN716" s="16"/>
      <c r="DO716" s="16"/>
      <c r="DP716" s="16"/>
      <c r="DQ716" s="16"/>
      <c r="DR716" s="16"/>
      <c r="DS716" s="16"/>
      <c r="DT716" s="16"/>
      <c r="DU716" s="16"/>
      <c r="DV716" s="16"/>
      <c r="DW716" s="16"/>
      <c r="DX716" s="16"/>
      <c r="DY716" s="16"/>
      <c r="DZ716" s="16"/>
      <c r="EA716" s="16"/>
      <c r="EB716" s="16"/>
      <c r="EC716" s="16"/>
      <c r="ED716" s="16"/>
      <c r="EE716" s="16"/>
      <c r="EF716" s="16"/>
      <c r="EG716" s="16"/>
      <c r="EH716" s="16"/>
      <c r="EI716" s="16"/>
      <c r="EJ716" s="16"/>
      <c r="EK716" s="16"/>
      <c r="EL716" s="16"/>
      <c r="EM716" s="16"/>
      <c r="EN716" s="16"/>
      <c r="EO716" s="16"/>
      <c r="EP716" s="16"/>
      <c r="EQ716" s="16"/>
      <c r="ER716" s="16"/>
      <c r="ES716" s="16"/>
      <c r="ET716" s="16"/>
      <c r="EU716" s="16"/>
      <c r="EV716" s="16"/>
      <c r="EW716" s="16"/>
      <c r="EX716" s="16"/>
      <c r="EY716" s="16"/>
      <c r="EZ716" s="16"/>
      <c r="FA716" s="16"/>
      <c r="FB716" s="16"/>
      <c r="FC716" s="16"/>
      <c r="FD716" s="16"/>
      <c r="FE716" s="16"/>
      <c r="FF716" s="16"/>
      <c r="FG716" s="16"/>
      <c r="FH716" s="16"/>
      <c r="FI716" s="16"/>
      <c r="FJ716" s="16"/>
      <c r="FK716" s="16"/>
      <c r="FL716" s="16"/>
      <c r="FM716" s="16"/>
      <c r="FN716" s="16"/>
      <c r="FO716" s="16"/>
      <c r="FP716" s="16"/>
      <c r="FQ716" s="16"/>
      <c r="FR716" s="16"/>
      <c r="FS716" s="16"/>
      <c r="FT716" s="16"/>
      <c r="FU716" s="16"/>
      <c r="FV716" s="16"/>
      <c r="FW716" s="16"/>
      <c r="FX716" s="16"/>
      <c r="FY716" s="16"/>
      <c r="FZ716" s="16"/>
      <c r="GA716" s="16"/>
      <c r="GB716" s="16"/>
      <c r="GC716" s="16"/>
      <c r="GD716" s="16"/>
      <c r="GE716" s="16"/>
      <c r="GF716" s="16"/>
      <c r="GG716" s="16"/>
      <c r="GH716" s="16"/>
      <c r="GI716" s="16"/>
      <c r="GJ716" s="16"/>
      <c r="GK716" s="16"/>
      <c r="GL716" s="16"/>
      <c r="GM716" s="16"/>
      <c r="GN716" s="16"/>
      <c r="GO716" s="16"/>
      <c r="GP716" s="16"/>
      <c r="GQ716" s="16"/>
      <c r="GR716" s="16"/>
      <c r="GS716" s="16"/>
      <c r="GT716" s="16"/>
      <c r="GU716" s="16"/>
      <c r="GV716" s="16"/>
      <c r="GW716" s="16"/>
      <c r="GX716" s="16"/>
      <c r="GY716" s="16"/>
    </row>
    <row r="717" spans="1:207" s="15" customFormat="1" ht="25.9" customHeight="1" x14ac:dyDescent="0.25">
      <c r="A717" s="192" t="s">
        <v>1294</v>
      </c>
      <c r="B717" s="106" t="s">
        <v>439</v>
      </c>
      <c r="C717" s="182">
        <v>1964</v>
      </c>
      <c r="D717" s="182" t="s">
        <v>224</v>
      </c>
      <c r="E717" s="72" t="s">
        <v>20</v>
      </c>
      <c r="F717" s="71">
        <v>2</v>
      </c>
      <c r="G717" s="71">
        <v>2</v>
      </c>
      <c r="H717" s="53">
        <v>417.5</v>
      </c>
      <c r="I717" s="53">
        <v>0</v>
      </c>
      <c r="J717" s="53">
        <f t="shared" si="150"/>
        <v>417.5</v>
      </c>
      <c r="K717" s="37">
        <f t="shared" si="154"/>
        <v>2353126.4000000004</v>
      </c>
      <c r="L717" s="44">
        <v>0</v>
      </c>
      <c r="M717" s="44">
        <v>0</v>
      </c>
      <c r="N717" s="44">
        <v>0</v>
      </c>
      <c r="O717" s="53">
        <f>'[1]Прод. прилож'!$C$1235</f>
        <v>2353126.4000000004</v>
      </c>
      <c r="P717" s="44">
        <f t="shared" si="153"/>
        <v>5636.2308982035938</v>
      </c>
      <c r="Q717" s="50">
        <v>9673</v>
      </c>
      <c r="R717" s="69" t="s">
        <v>96</v>
      </c>
      <c r="S717" s="65"/>
      <c r="T717" s="17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6"/>
      <c r="AP717" s="16"/>
      <c r="AQ717" s="16"/>
      <c r="AR717" s="16"/>
      <c r="AS717" s="16"/>
      <c r="AT717" s="16"/>
      <c r="AU717" s="16"/>
      <c r="AV717" s="16"/>
      <c r="AW717" s="16"/>
      <c r="AX717" s="16"/>
      <c r="AY717" s="16"/>
      <c r="AZ717" s="16"/>
      <c r="BA717" s="16"/>
      <c r="BB717" s="16"/>
      <c r="BC717" s="16"/>
      <c r="BD717" s="16"/>
      <c r="BE717" s="16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6"/>
      <c r="BR717" s="16"/>
      <c r="BS717" s="16"/>
      <c r="BT717" s="16"/>
      <c r="BU717" s="16"/>
      <c r="BV717" s="16"/>
      <c r="BW717" s="16"/>
      <c r="BX717" s="16"/>
      <c r="BY717" s="16"/>
      <c r="BZ717" s="16"/>
      <c r="CA717" s="16"/>
      <c r="CB717" s="16"/>
      <c r="CC717" s="16"/>
      <c r="CD717" s="16"/>
      <c r="CE717" s="16"/>
      <c r="CF717" s="16"/>
      <c r="CG717" s="16"/>
      <c r="CH717" s="16"/>
      <c r="CI717" s="16"/>
      <c r="CJ717" s="16"/>
      <c r="CK717" s="16"/>
      <c r="CL717" s="16"/>
      <c r="CM717" s="16"/>
      <c r="CN717" s="16"/>
      <c r="CO717" s="16"/>
      <c r="CP717" s="16"/>
      <c r="CQ717" s="16"/>
      <c r="CR717" s="16"/>
      <c r="CS717" s="16"/>
      <c r="CT717" s="16"/>
      <c r="CU717" s="16"/>
      <c r="CV717" s="16"/>
      <c r="CW717" s="16"/>
      <c r="CX717" s="16"/>
      <c r="CY717" s="16"/>
      <c r="CZ717" s="16"/>
      <c r="DA717" s="16"/>
      <c r="DB717" s="16"/>
      <c r="DC717" s="16"/>
      <c r="DD717" s="16"/>
      <c r="DE717" s="16"/>
      <c r="DF717" s="16"/>
      <c r="DG717" s="16"/>
      <c r="DH717" s="16"/>
      <c r="DI717" s="16"/>
      <c r="DJ717" s="16"/>
      <c r="DK717" s="16"/>
      <c r="DL717" s="16"/>
      <c r="DM717" s="16"/>
      <c r="DN717" s="16"/>
      <c r="DO717" s="16"/>
      <c r="DP717" s="16"/>
      <c r="DQ717" s="16"/>
      <c r="DR717" s="16"/>
      <c r="DS717" s="16"/>
      <c r="DT717" s="16"/>
      <c r="DU717" s="16"/>
      <c r="DV717" s="16"/>
      <c r="DW717" s="16"/>
      <c r="DX717" s="16"/>
      <c r="DY717" s="16"/>
      <c r="DZ717" s="16"/>
      <c r="EA717" s="16"/>
      <c r="EB717" s="16"/>
      <c r="EC717" s="16"/>
      <c r="ED717" s="16"/>
      <c r="EE717" s="16"/>
      <c r="EF717" s="16"/>
      <c r="EG717" s="16"/>
      <c r="EH717" s="16"/>
      <c r="EI717" s="16"/>
      <c r="EJ717" s="16"/>
      <c r="EK717" s="16"/>
      <c r="EL717" s="16"/>
      <c r="EM717" s="16"/>
      <c r="EN717" s="16"/>
      <c r="EO717" s="16"/>
      <c r="EP717" s="16"/>
      <c r="EQ717" s="16"/>
      <c r="ER717" s="16"/>
      <c r="ES717" s="16"/>
      <c r="ET717" s="16"/>
      <c r="EU717" s="16"/>
      <c r="EV717" s="16"/>
      <c r="EW717" s="16"/>
      <c r="EX717" s="16"/>
      <c r="EY717" s="16"/>
      <c r="EZ717" s="16"/>
      <c r="FA717" s="16"/>
      <c r="FB717" s="16"/>
      <c r="FC717" s="16"/>
      <c r="FD717" s="16"/>
      <c r="FE717" s="16"/>
      <c r="FF717" s="16"/>
      <c r="FG717" s="16"/>
      <c r="FH717" s="16"/>
      <c r="FI717" s="16"/>
      <c r="FJ717" s="16"/>
      <c r="FK717" s="16"/>
      <c r="FL717" s="16"/>
      <c r="FM717" s="16"/>
      <c r="FN717" s="16"/>
      <c r="FO717" s="16"/>
      <c r="FP717" s="16"/>
      <c r="FQ717" s="16"/>
      <c r="FR717" s="16"/>
      <c r="FS717" s="16"/>
      <c r="FT717" s="16"/>
      <c r="FU717" s="16"/>
      <c r="FV717" s="16"/>
      <c r="FW717" s="16"/>
      <c r="FX717" s="16"/>
      <c r="FY717" s="16"/>
      <c r="FZ717" s="16"/>
      <c r="GA717" s="16"/>
      <c r="GB717" s="16"/>
      <c r="GC717" s="16"/>
      <c r="GD717" s="16"/>
      <c r="GE717" s="16"/>
      <c r="GF717" s="16"/>
      <c r="GG717" s="16"/>
      <c r="GH717" s="16"/>
      <c r="GI717" s="16"/>
      <c r="GJ717" s="16"/>
      <c r="GK717" s="16"/>
      <c r="GL717" s="16"/>
      <c r="GM717" s="16"/>
      <c r="GN717" s="16"/>
      <c r="GO717" s="16"/>
      <c r="GP717" s="16"/>
      <c r="GQ717" s="16"/>
      <c r="GR717" s="16"/>
      <c r="GS717" s="16"/>
      <c r="GT717" s="16"/>
      <c r="GU717" s="16"/>
      <c r="GV717" s="16"/>
      <c r="GW717" s="16"/>
      <c r="GX717" s="16"/>
      <c r="GY717" s="16"/>
    </row>
    <row r="718" spans="1:207" s="16" customFormat="1" ht="25.9" customHeight="1" x14ac:dyDescent="0.25">
      <c r="A718" s="192" t="s">
        <v>1295</v>
      </c>
      <c r="B718" s="106" t="s">
        <v>440</v>
      </c>
      <c r="C718" s="182">
        <v>1964</v>
      </c>
      <c r="D718" s="182" t="s">
        <v>224</v>
      </c>
      <c r="E718" s="72" t="s">
        <v>20</v>
      </c>
      <c r="F718" s="71">
        <v>2</v>
      </c>
      <c r="G718" s="71">
        <v>2</v>
      </c>
      <c r="H718" s="53">
        <v>429.2</v>
      </c>
      <c r="I718" s="53">
        <v>0</v>
      </c>
      <c r="J718" s="53">
        <f t="shared" si="150"/>
        <v>429.2</v>
      </c>
      <c r="K718" s="37">
        <f t="shared" si="154"/>
        <v>4664680.78</v>
      </c>
      <c r="L718" s="44">
        <v>0</v>
      </c>
      <c r="M718" s="44">
        <v>0</v>
      </c>
      <c r="N718" s="44">
        <v>0</v>
      </c>
      <c r="O718" s="53">
        <f>'[1]Прод. прилож'!$C$1236</f>
        <v>4664680.78</v>
      </c>
      <c r="P718" s="44">
        <f t="shared" si="153"/>
        <v>10868.31495806151</v>
      </c>
      <c r="Q718" s="50">
        <v>9673</v>
      </c>
      <c r="R718" s="69" t="s">
        <v>96</v>
      </c>
      <c r="S718" s="65"/>
      <c r="T718" s="17"/>
    </row>
    <row r="719" spans="1:207" ht="25.9" customHeight="1" x14ac:dyDescent="0.25">
      <c r="A719" s="192" t="s">
        <v>1296</v>
      </c>
      <c r="B719" s="106" t="s">
        <v>390</v>
      </c>
      <c r="C719" s="182">
        <v>1964</v>
      </c>
      <c r="D719" s="182" t="s">
        <v>224</v>
      </c>
      <c r="E719" s="72" t="s">
        <v>20</v>
      </c>
      <c r="F719" s="71">
        <v>4</v>
      </c>
      <c r="G719" s="71">
        <v>3</v>
      </c>
      <c r="H719" s="53">
        <v>3886</v>
      </c>
      <c r="I719" s="53">
        <v>0</v>
      </c>
      <c r="J719" s="53">
        <f t="shared" si="150"/>
        <v>3886</v>
      </c>
      <c r="K719" s="37">
        <f t="shared" si="154"/>
        <v>23588320.73</v>
      </c>
      <c r="L719" s="44">
        <v>0</v>
      </c>
      <c r="M719" s="44">
        <v>0</v>
      </c>
      <c r="N719" s="44">
        <v>0</v>
      </c>
      <c r="O719" s="53">
        <f>'[1]Прод. прилож'!$C$279</f>
        <v>23588320.73</v>
      </c>
      <c r="P719" s="44">
        <f t="shared" si="153"/>
        <v>6070.0773880597017</v>
      </c>
      <c r="Q719" s="50">
        <v>9673</v>
      </c>
      <c r="R719" s="70" t="s">
        <v>94</v>
      </c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  <c r="AK719" s="14"/>
      <c r="AL719" s="14"/>
      <c r="AM719" s="14"/>
      <c r="AN719" s="14"/>
      <c r="AO719" s="14"/>
      <c r="AP719" s="14"/>
      <c r="AQ719" s="14"/>
      <c r="AR719" s="14"/>
      <c r="AS719" s="14"/>
      <c r="AT719" s="14"/>
      <c r="AU719" s="14"/>
      <c r="AV719" s="14"/>
      <c r="AW719" s="14"/>
      <c r="AX719" s="14"/>
      <c r="AY719" s="14"/>
      <c r="AZ719" s="14"/>
      <c r="BA719" s="14"/>
      <c r="BB719" s="14"/>
      <c r="BC719" s="14"/>
      <c r="BD719" s="14"/>
      <c r="BE719" s="14"/>
      <c r="BF719" s="14"/>
      <c r="BG719" s="14"/>
      <c r="BH719" s="14"/>
      <c r="BI719" s="14"/>
      <c r="BJ719" s="14"/>
      <c r="BK719" s="14"/>
      <c r="BL719" s="14"/>
      <c r="BM719" s="14"/>
      <c r="BN719" s="14"/>
      <c r="BO719" s="14"/>
      <c r="BP719" s="14"/>
      <c r="BQ719" s="14"/>
      <c r="BR719" s="14"/>
      <c r="BS719" s="14"/>
      <c r="BT719" s="14"/>
      <c r="BU719" s="14"/>
      <c r="BV719" s="14"/>
      <c r="BW719" s="14"/>
      <c r="BX719" s="14"/>
      <c r="BY719" s="14"/>
      <c r="BZ719" s="14"/>
      <c r="CA719" s="14"/>
      <c r="CB719" s="14"/>
      <c r="CC719" s="14"/>
      <c r="CD719" s="14"/>
      <c r="CE719" s="14"/>
      <c r="CF719" s="14"/>
      <c r="CG719" s="14"/>
      <c r="CH719" s="14"/>
      <c r="CI719" s="14"/>
      <c r="CJ719" s="14"/>
      <c r="CK719" s="14"/>
      <c r="CL719" s="14"/>
      <c r="CM719" s="14"/>
      <c r="CN719" s="14"/>
      <c r="CO719" s="14"/>
      <c r="CP719" s="14"/>
      <c r="CQ719" s="14"/>
      <c r="CR719" s="14"/>
      <c r="CS719" s="14"/>
      <c r="CT719" s="14"/>
      <c r="CU719" s="14"/>
      <c r="CV719" s="14"/>
      <c r="CW719" s="14"/>
      <c r="CX719" s="14"/>
      <c r="CY719" s="14"/>
      <c r="CZ719" s="14"/>
      <c r="DA719" s="14"/>
      <c r="DB719" s="14"/>
      <c r="DC719" s="14"/>
      <c r="DD719" s="14"/>
      <c r="DE719" s="14"/>
      <c r="DF719" s="14"/>
      <c r="DG719" s="14"/>
      <c r="DH719" s="14"/>
      <c r="DI719" s="14"/>
      <c r="DJ719" s="14"/>
      <c r="DK719" s="14"/>
      <c r="DL719" s="14"/>
      <c r="DM719" s="14"/>
      <c r="DN719" s="14"/>
      <c r="DO719" s="14"/>
      <c r="DP719" s="14"/>
      <c r="DQ719" s="14"/>
      <c r="DR719" s="14"/>
      <c r="DS719" s="14"/>
      <c r="DT719" s="14"/>
      <c r="DU719" s="14"/>
      <c r="DV719" s="14"/>
      <c r="DW719" s="14"/>
      <c r="DX719" s="14"/>
      <c r="DY719" s="14"/>
      <c r="DZ719" s="14"/>
      <c r="EA719" s="14"/>
      <c r="EB719" s="14"/>
      <c r="EC719" s="14"/>
      <c r="ED719" s="14"/>
      <c r="EE719" s="14"/>
      <c r="EF719" s="14"/>
      <c r="EG719" s="14"/>
      <c r="EH719" s="14"/>
      <c r="EI719" s="14"/>
      <c r="EJ719" s="14"/>
      <c r="EK719" s="14"/>
      <c r="EL719" s="14"/>
      <c r="EM719" s="14"/>
      <c r="EN719" s="14"/>
      <c r="EO719" s="14"/>
      <c r="EP719" s="14"/>
      <c r="EQ719" s="14"/>
      <c r="ER719" s="14"/>
      <c r="ES719" s="14"/>
      <c r="ET719" s="14"/>
      <c r="EU719" s="14"/>
      <c r="EV719" s="14"/>
      <c r="EW719" s="14"/>
      <c r="EX719" s="14"/>
      <c r="EY719" s="14"/>
      <c r="EZ719" s="14"/>
      <c r="FA719" s="14"/>
      <c r="FB719" s="14"/>
      <c r="FC719" s="14"/>
      <c r="FD719" s="14"/>
      <c r="FE719" s="14"/>
      <c r="FF719" s="14"/>
      <c r="FG719" s="14"/>
      <c r="FH719" s="14"/>
      <c r="FI719" s="14"/>
      <c r="FJ719" s="14"/>
      <c r="FK719" s="14"/>
      <c r="FL719" s="14"/>
      <c r="FM719" s="14"/>
      <c r="FN719" s="14"/>
      <c r="FO719" s="14"/>
      <c r="FP719" s="14"/>
      <c r="FQ719" s="14"/>
      <c r="FR719" s="14"/>
      <c r="FS719" s="14"/>
      <c r="FT719" s="14"/>
      <c r="FU719" s="14"/>
      <c r="FV719" s="14"/>
      <c r="FW719" s="14"/>
      <c r="FX719" s="14"/>
      <c r="FY719" s="14"/>
      <c r="FZ719" s="14"/>
      <c r="GA719" s="14"/>
      <c r="GB719" s="14"/>
      <c r="GC719" s="14"/>
      <c r="GD719" s="14"/>
      <c r="GE719" s="14"/>
      <c r="GF719" s="14"/>
      <c r="GG719" s="14"/>
      <c r="GH719" s="14"/>
      <c r="GI719" s="14"/>
      <c r="GJ719" s="14"/>
      <c r="GK719" s="14"/>
      <c r="GL719" s="14"/>
      <c r="GM719" s="14"/>
      <c r="GN719" s="14"/>
      <c r="GO719" s="14"/>
      <c r="GP719" s="14"/>
      <c r="GQ719" s="14"/>
      <c r="GR719" s="14"/>
      <c r="GS719" s="14"/>
      <c r="GT719" s="14"/>
      <c r="GU719" s="14"/>
      <c r="GV719" s="14"/>
      <c r="GW719" s="14"/>
      <c r="GX719" s="14"/>
      <c r="GY719" s="14"/>
    </row>
    <row r="720" spans="1:207" ht="25.9" customHeight="1" x14ac:dyDescent="0.25">
      <c r="A720" s="192" t="s">
        <v>1297</v>
      </c>
      <c r="B720" s="106" t="s">
        <v>391</v>
      </c>
      <c r="C720" s="182">
        <v>1965</v>
      </c>
      <c r="D720" s="182" t="s">
        <v>224</v>
      </c>
      <c r="E720" s="72" t="s">
        <v>20</v>
      </c>
      <c r="F720" s="71">
        <v>4</v>
      </c>
      <c r="G720" s="71">
        <v>4</v>
      </c>
      <c r="H720" s="53">
        <v>2691.5</v>
      </c>
      <c r="I720" s="53">
        <v>0</v>
      </c>
      <c r="J720" s="53">
        <f t="shared" si="150"/>
        <v>2691.5</v>
      </c>
      <c r="K720" s="37">
        <f t="shared" si="154"/>
        <v>26705009.380000003</v>
      </c>
      <c r="L720" s="44">
        <v>0</v>
      </c>
      <c r="M720" s="44">
        <v>0</v>
      </c>
      <c r="N720" s="44">
        <v>0</v>
      </c>
      <c r="O720" s="53">
        <f>'[1]Прод. прилож'!$C$798</f>
        <v>26705009.380000003</v>
      </c>
      <c r="P720" s="44">
        <f t="shared" si="153"/>
        <v>9921.9800780234073</v>
      </c>
      <c r="Q720" s="50">
        <v>9673</v>
      </c>
      <c r="R720" s="69" t="s">
        <v>95</v>
      </c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  <c r="AJ720" s="14"/>
      <c r="AK720" s="14"/>
      <c r="AL720" s="14"/>
      <c r="AM720" s="14"/>
      <c r="AN720" s="14"/>
      <c r="AO720" s="14"/>
      <c r="AP720" s="14"/>
      <c r="AQ720" s="14"/>
      <c r="AR720" s="14"/>
      <c r="AS720" s="14"/>
      <c r="AT720" s="14"/>
      <c r="AU720" s="14"/>
      <c r="AV720" s="14"/>
      <c r="AW720" s="14"/>
      <c r="AX720" s="14"/>
      <c r="AY720" s="14"/>
      <c r="AZ720" s="14"/>
      <c r="BA720" s="14"/>
      <c r="BB720" s="14"/>
      <c r="BC720" s="14"/>
      <c r="BD720" s="14"/>
      <c r="BE720" s="14"/>
      <c r="BF720" s="14"/>
      <c r="BG720" s="14"/>
      <c r="BH720" s="14"/>
      <c r="BI720" s="14"/>
      <c r="BJ720" s="14"/>
      <c r="BK720" s="14"/>
      <c r="BL720" s="14"/>
      <c r="BM720" s="14"/>
      <c r="BN720" s="14"/>
      <c r="BO720" s="14"/>
      <c r="BP720" s="14"/>
      <c r="BQ720" s="14"/>
      <c r="BR720" s="14"/>
      <c r="BS720" s="14"/>
      <c r="BT720" s="14"/>
      <c r="BU720" s="14"/>
      <c r="BV720" s="14"/>
      <c r="BW720" s="14"/>
      <c r="BX720" s="14"/>
      <c r="BY720" s="14"/>
      <c r="BZ720" s="14"/>
      <c r="CA720" s="14"/>
      <c r="CB720" s="14"/>
      <c r="CC720" s="14"/>
      <c r="CD720" s="14"/>
      <c r="CE720" s="14"/>
      <c r="CF720" s="14"/>
      <c r="CG720" s="14"/>
      <c r="CH720" s="14"/>
      <c r="CI720" s="14"/>
      <c r="CJ720" s="14"/>
      <c r="CK720" s="14"/>
      <c r="CL720" s="14"/>
      <c r="CM720" s="14"/>
      <c r="CN720" s="14"/>
      <c r="CO720" s="14"/>
      <c r="CP720" s="14"/>
      <c r="CQ720" s="14"/>
      <c r="CR720" s="14"/>
      <c r="CS720" s="14"/>
      <c r="CT720" s="14"/>
      <c r="CU720" s="14"/>
      <c r="CV720" s="14"/>
      <c r="CW720" s="14"/>
      <c r="CX720" s="14"/>
      <c r="CY720" s="14"/>
      <c r="CZ720" s="14"/>
      <c r="DA720" s="14"/>
      <c r="DB720" s="14"/>
      <c r="DC720" s="14"/>
      <c r="DD720" s="14"/>
      <c r="DE720" s="14"/>
      <c r="DF720" s="14"/>
      <c r="DG720" s="14"/>
      <c r="DH720" s="14"/>
      <c r="DI720" s="14"/>
      <c r="DJ720" s="14"/>
      <c r="DK720" s="14"/>
      <c r="DL720" s="14"/>
      <c r="DM720" s="14"/>
      <c r="DN720" s="14"/>
      <c r="DO720" s="14"/>
      <c r="DP720" s="14"/>
      <c r="DQ720" s="14"/>
      <c r="DR720" s="14"/>
      <c r="DS720" s="14"/>
      <c r="DT720" s="14"/>
      <c r="DU720" s="14"/>
      <c r="DV720" s="14"/>
      <c r="DW720" s="14"/>
      <c r="DX720" s="14"/>
      <c r="DY720" s="14"/>
      <c r="DZ720" s="14"/>
      <c r="EA720" s="14"/>
      <c r="EB720" s="14"/>
      <c r="EC720" s="14"/>
      <c r="ED720" s="14"/>
      <c r="EE720" s="14"/>
      <c r="EF720" s="14"/>
      <c r="EG720" s="14"/>
      <c r="EH720" s="14"/>
      <c r="EI720" s="14"/>
      <c r="EJ720" s="14"/>
      <c r="EK720" s="14"/>
      <c r="EL720" s="14"/>
      <c r="EM720" s="14"/>
      <c r="EN720" s="14"/>
      <c r="EO720" s="14"/>
      <c r="EP720" s="14"/>
      <c r="EQ720" s="14"/>
      <c r="ER720" s="14"/>
      <c r="ES720" s="14"/>
      <c r="ET720" s="14"/>
      <c r="EU720" s="14"/>
      <c r="EV720" s="14"/>
      <c r="EW720" s="14"/>
      <c r="EX720" s="14"/>
      <c r="EY720" s="14"/>
      <c r="EZ720" s="14"/>
      <c r="FA720" s="14"/>
      <c r="FB720" s="14"/>
      <c r="FC720" s="14"/>
      <c r="FD720" s="14"/>
      <c r="FE720" s="14"/>
      <c r="FF720" s="14"/>
      <c r="FG720" s="14"/>
      <c r="FH720" s="14"/>
      <c r="FI720" s="14"/>
      <c r="FJ720" s="14"/>
      <c r="FK720" s="14"/>
      <c r="FL720" s="14"/>
      <c r="FM720" s="14"/>
      <c r="FN720" s="14"/>
      <c r="FO720" s="14"/>
      <c r="FP720" s="14"/>
      <c r="FQ720" s="14"/>
      <c r="FR720" s="14"/>
      <c r="FS720" s="14"/>
      <c r="FT720" s="14"/>
      <c r="FU720" s="14"/>
      <c r="FV720" s="14"/>
      <c r="FW720" s="14"/>
      <c r="FX720" s="14"/>
      <c r="FY720" s="14"/>
      <c r="FZ720" s="14"/>
      <c r="GA720" s="14"/>
      <c r="GB720" s="14"/>
      <c r="GC720" s="14"/>
      <c r="GD720" s="14"/>
      <c r="GE720" s="14"/>
      <c r="GF720" s="14"/>
      <c r="GG720" s="14"/>
      <c r="GH720" s="14"/>
      <c r="GI720" s="14"/>
      <c r="GJ720" s="14"/>
      <c r="GK720" s="14"/>
      <c r="GL720" s="14"/>
      <c r="GM720" s="14"/>
      <c r="GN720" s="14"/>
      <c r="GO720" s="14"/>
      <c r="GP720" s="14"/>
      <c r="GQ720" s="14"/>
      <c r="GR720" s="14"/>
      <c r="GS720" s="14"/>
      <c r="GT720" s="14"/>
      <c r="GU720" s="14"/>
      <c r="GV720" s="14"/>
      <c r="GW720" s="14"/>
      <c r="GX720" s="14"/>
      <c r="GY720" s="14"/>
    </row>
    <row r="721" spans="1:207" s="16" customFormat="1" ht="25.9" customHeight="1" x14ac:dyDescent="0.25">
      <c r="A721" s="192" t="s">
        <v>1298</v>
      </c>
      <c r="B721" s="106" t="s">
        <v>436</v>
      </c>
      <c r="C721" s="182">
        <v>1957</v>
      </c>
      <c r="D721" s="182" t="s">
        <v>224</v>
      </c>
      <c r="E721" s="72" t="s">
        <v>861</v>
      </c>
      <c r="F721" s="71">
        <v>2</v>
      </c>
      <c r="G721" s="71">
        <v>2</v>
      </c>
      <c r="H721" s="53">
        <v>693.8</v>
      </c>
      <c r="I721" s="53">
        <v>0</v>
      </c>
      <c r="J721" s="53">
        <f t="shared" si="150"/>
        <v>693.8</v>
      </c>
      <c r="K721" s="37">
        <f t="shared" si="154"/>
        <v>5199142.2</v>
      </c>
      <c r="L721" s="44">
        <v>0</v>
      </c>
      <c r="M721" s="44">
        <v>0</v>
      </c>
      <c r="N721" s="44">
        <v>0</v>
      </c>
      <c r="O721" s="53">
        <f>'[1]Прод. прилож'!$C$1237</f>
        <v>5199142.2</v>
      </c>
      <c r="P721" s="44">
        <f t="shared" si="153"/>
        <v>7493.7189391755555</v>
      </c>
      <c r="Q721" s="50">
        <v>9673</v>
      </c>
      <c r="R721" s="69" t="s">
        <v>96</v>
      </c>
      <c r="S721" s="65"/>
      <c r="T721" s="17"/>
    </row>
    <row r="722" spans="1:207" s="15" customFormat="1" ht="34.9" customHeight="1" x14ac:dyDescent="0.25">
      <c r="A722" s="214" t="s">
        <v>2283</v>
      </c>
      <c r="B722" s="214"/>
      <c r="C722" s="214"/>
      <c r="D722" s="214"/>
      <c r="E722" s="214"/>
      <c r="F722" s="214"/>
      <c r="G722" s="214"/>
      <c r="H722" s="214"/>
      <c r="I722" s="214"/>
      <c r="J722" s="214"/>
      <c r="K722" s="214"/>
      <c r="L722" s="214"/>
      <c r="M722" s="214"/>
      <c r="N722" s="214"/>
      <c r="O722" s="214"/>
      <c r="P722" s="214"/>
      <c r="Q722" s="214"/>
      <c r="R722" s="214"/>
      <c r="S722" s="57"/>
      <c r="T722" s="16"/>
      <c r="U722" s="16"/>
    </row>
    <row r="723" spans="1:207" s="15" customFormat="1" ht="34.9" customHeight="1" x14ac:dyDescent="0.25">
      <c r="A723" s="215" t="s">
        <v>77</v>
      </c>
      <c r="B723" s="215"/>
      <c r="C723" s="159" t="s">
        <v>21</v>
      </c>
      <c r="D723" s="159" t="s">
        <v>21</v>
      </c>
      <c r="E723" s="159" t="s">
        <v>21</v>
      </c>
      <c r="F723" s="96" t="s">
        <v>21</v>
      </c>
      <c r="G723" s="96" t="s">
        <v>21</v>
      </c>
      <c r="H723" s="97">
        <f>SUM(H724:H729)</f>
        <v>2706.88</v>
      </c>
      <c r="I723" s="97">
        <f t="shared" ref="I723:O723" si="155">SUM(I724:I729)</f>
        <v>1083.8000000000002</v>
      </c>
      <c r="J723" s="97">
        <f t="shared" si="155"/>
        <v>1558.6999999999998</v>
      </c>
      <c r="K723" s="97">
        <f t="shared" si="155"/>
        <v>25844619.899999999</v>
      </c>
      <c r="L723" s="97">
        <f t="shared" si="155"/>
        <v>0</v>
      </c>
      <c r="M723" s="97">
        <f t="shared" si="155"/>
        <v>0</v>
      </c>
      <c r="N723" s="97">
        <f t="shared" si="155"/>
        <v>0</v>
      </c>
      <c r="O723" s="97">
        <f t="shared" si="155"/>
        <v>25844619.899999999</v>
      </c>
      <c r="P723" s="34">
        <f>K723/H723</f>
        <v>9547.7523569570858</v>
      </c>
      <c r="Q723" s="98" t="s">
        <v>21</v>
      </c>
      <c r="R723" s="99" t="s">
        <v>21</v>
      </c>
      <c r="S723" s="57"/>
      <c r="T723" s="16"/>
      <c r="U723" s="16"/>
    </row>
    <row r="724" spans="1:207" s="14" customFormat="1" ht="25.9" customHeight="1" x14ac:dyDescent="0.25">
      <c r="A724" s="70" t="s">
        <v>1299</v>
      </c>
      <c r="B724" s="106" t="s">
        <v>392</v>
      </c>
      <c r="C724" s="72">
        <v>1967</v>
      </c>
      <c r="D724" s="182" t="s">
        <v>224</v>
      </c>
      <c r="E724" s="72" t="s">
        <v>20</v>
      </c>
      <c r="F724" s="71">
        <v>2</v>
      </c>
      <c r="G724" s="71">
        <v>2</v>
      </c>
      <c r="H724" s="37">
        <v>571.1</v>
      </c>
      <c r="I724" s="37">
        <v>279.40000000000003</v>
      </c>
      <c r="J724" s="37">
        <v>291.7</v>
      </c>
      <c r="K724" s="37">
        <f t="shared" ref="K724:K729" si="156">SUM(L724:O724)</f>
        <v>2560440</v>
      </c>
      <c r="L724" s="44">
        <v>0</v>
      </c>
      <c r="M724" s="44">
        <v>0</v>
      </c>
      <c r="N724" s="44">
        <v>0</v>
      </c>
      <c r="O724" s="53">
        <f>'[1]Прод. прилож'!$C$281</f>
        <v>2560440</v>
      </c>
      <c r="P724" s="44">
        <f t="shared" ref="P724:P729" si="157">K724/H724</f>
        <v>4483.3479250569071</v>
      </c>
      <c r="Q724" s="50">
        <v>9673</v>
      </c>
      <c r="R724" s="69" t="s">
        <v>94</v>
      </c>
    </row>
    <row r="725" spans="1:207" s="14" customFormat="1" ht="25.9" customHeight="1" x14ac:dyDescent="0.25">
      <c r="A725" s="70" t="s">
        <v>1300</v>
      </c>
      <c r="B725" s="106" t="s">
        <v>393</v>
      </c>
      <c r="C725" s="72">
        <v>1964</v>
      </c>
      <c r="D725" s="182" t="s">
        <v>224</v>
      </c>
      <c r="E725" s="72" t="s">
        <v>20</v>
      </c>
      <c r="F725" s="71">
        <v>2</v>
      </c>
      <c r="G725" s="71">
        <v>2</v>
      </c>
      <c r="H725" s="37">
        <v>470.28</v>
      </c>
      <c r="I725" s="37">
        <v>160.19999999999999</v>
      </c>
      <c r="J725" s="37">
        <v>245.7</v>
      </c>
      <c r="K725" s="37">
        <f t="shared" si="156"/>
        <v>5075165</v>
      </c>
      <c r="L725" s="44">
        <v>0</v>
      </c>
      <c r="M725" s="44">
        <v>0</v>
      </c>
      <c r="N725" s="44">
        <v>0</v>
      </c>
      <c r="O725" s="53">
        <f>'[1]Прод. прилож'!$C$282</f>
        <v>5075165</v>
      </c>
      <c r="P725" s="44">
        <f t="shared" si="157"/>
        <v>10791.794250233905</v>
      </c>
      <c r="Q725" s="50">
        <v>9673</v>
      </c>
      <c r="R725" s="69" t="s">
        <v>94</v>
      </c>
    </row>
    <row r="726" spans="1:207" s="14" customFormat="1" ht="25.9" customHeight="1" x14ac:dyDescent="0.25">
      <c r="A726" s="70" t="s">
        <v>1301</v>
      </c>
      <c r="B726" s="106" t="s">
        <v>394</v>
      </c>
      <c r="C726" s="72">
        <v>1963</v>
      </c>
      <c r="D726" s="182" t="s">
        <v>224</v>
      </c>
      <c r="E726" s="72" t="s">
        <v>20</v>
      </c>
      <c r="F726" s="71">
        <v>2</v>
      </c>
      <c r="G726" s="71">
        <v>2</v>
      </c>
      <c r="H726" s="37">
        <v>421.4</v>
      </c>
      <c r="I726" s="37">
        <v>167.89999999999998</v>
      </c>
      <c r="J726" s="37">
        <v>253.5</v>
      </c>
      <c r="K726" s="37">
        <f t="shared" si="156"/>
        <v>5632845.4000000004</v>
      </c>
      <c r="L726" s="44">
        <v>0</v>
      </c>
      <c r="M726" s="44">
        <v>0</v>
      </c>
      <c r="N726" s="44">
        <v>0</v>
      </c>
      <c r="O726" s="53">
        <f>'[1]Прод. прилож'!$C$800</f>
        <v>5632845.4000000004</v>
      </c>
      <c r="P726" s="44">
        <f t="shared" si="157"/>
        <v>13366.980066445185</v>
      </c>
      <c r="Q726" s="50">
        <v>9673</v>
      </c>
      <c r="R726" s="69" t="s">
        <v>95</v>
      </c>
    </row>
    <row r="727" spans="1:207" s="14" customFormat="1" ht="25.9" customHeight="1" x14ac:dyDescent="0.25">
      <c r="A727" s="70" t="s">
        <v>1302</v>
      </c>
      <c r="B727" s="106" t="s">
        <v>395</v>
      </c>
      <c r="C727" s="72">
        <v>1963</v>
      </c>
      <c r="D727" s="182" t="s">
        <v>224</v>
      </c>
      <c r="E727" s="72" t="s">
        <v>20</v>
      </c>
      <c r="F727" s="71">
        <v>2</v>
      </c>
      <c r="G727" s="71">
        <v>2</v>
      </c>
      <c r="H727" s="37">
        <v>417.3</v>
      </c>
      <c r="I727" s="37">
        <v>162.60000000000002</v>
      </c>
      <c r="J727" s="37">
        <v>254.7</v>
      </c>
      <c r="K727" s="37">
        <f t="shared" si="156"/>
        <v>5581525.5</v>
      </c>
      <c r="L727" s="44">
        <v>0</v>
      </c>
      <c r="M727" s="44">
        <v>0</v>
      </c>
      <c r="N727" s="44">
        <v>0</v>
      </c>
      <c r="O727" s="53">
        <f>'[1]Прод. прилож'!$C$801</f>
        <v>5581525.5</v>
      </c>
      <c r="P727" s="44">
        <f t="shared" si="157"/>
        <v>13375.330697340043</v>
      </c>
      <c r="Q727" s="50">
        <v>9673</v>
      </c>
      <c r="R727" s="69" t="s">
        <v>95</v>
      </c>
    </row>
    <row r="728" spans="1:207" s="14" customFormat="1" ht="25.9" customHeight="1" x14ac:dyDescent="0.25">
      <c r="A728" s="70" t="s">
        <v>1303</v>
      </c>
      <c r="B728" s="106" t="s">
        <v>396</v>
      </c>
      <c r="C728" s="72">
        <v>1963</v>
      </c>
      <c r="D728" s="182" t="s">
        <v>224</v>
      </c>
      <c r="E728" s="72" t="s">
        <v>20</v>
      </c>
      <c r="F728" s="71">
        <v>2</v>
      </c>
      <c r="G728" s="71">
        <v>2</v>
      </c>
      <c r="H728" s="37">
        <v>410.2</v>
      </c>
      <c r="I728" s="37">
        <v>154.6</v>
      </c>
      <c r="J728" s="37">
        <v>255.6</v>
      </c>
      <c r="K728" s="37">
        <f t="shared" si="156"/>
        <v>4674641.5999999996</v>
      </c>
      <c r="L728" s="44">
        <v>0</v>
      </c>
      <c r="M728" s="44">
        <v>0</v>
      </c>
      <c r="N728" s="44">
        <v>0</v>
      </c>
      <c r="O728" s="53">
        <f>'[1]Прод. прилож'!$C$1239</f>
        <v>4674641.5999999996</v>
      </c>
      <c r="P728" s="44">
        <f t="shared" si="157"/>
        <v>11396.005850804486</v>
      </c>
      <c r="Q728" s="50">
        <v>9673</v>
      </c>
      <c r="R728" s="69" t="s">
        <v>96</v>
      </c>
    </row>
    <row r="729" spans="1:207" s="14" customFormat="1" ht="25.9" customHeight="1" x14ac:dyDescent="0.25">
      <c r="A729" s="70" t="s">
        <v>2091</v>
      </c>
      <c r="B729" s="106" t="s">
        <v>397</v>
      </c>
      <c r="C729" s="72">
        <v>1963</v>
      </c>
      <c r="D729" s="182" t="s">
        <v>224</v>
      </c>
      <c r="E729" s="72" t="s">
        <v>20</v>
      </c>
      <c r="F729" s="71">
        <v>2</v>
      </c>
      <c r="G729" s="71">
        <v>2</v>
      </c>
      <c r="H729" s="37">
        <v>416.6</v>
      </c>
      <c r="I729" s="37">
        <v>159.10000000000002</v>
      </c>
      <c r="J729" s="37">
        <v>257.5</v>
      </c>
      <c r="K729" s="37">
        <f t="shared" si="156"/>
        <v>2320002.4</v>
      </c>
      <c r="L729" s="44">
        <v>0</v>
      </c>
      <c r="M729" s="44">
        <v>0</v>
      </c>
      <c r="N729" s="44">
        <v>0</v>
      </c>
      <c r="O729" s="50">
        <f>'[1]Прод. прилож'!$C$1240</f>
        <v>2320002.4</v>
      </c>
      <c r="P729" s="44">
        <f t="shared" si="157"/>
        <v>5568.8967834853574</v>
      </c>
      <c r="Q729" s="50">
        <v>9673</v>
      </c>
      <c r="R729" s="69" t="s">
        <v>96</v>
      </c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  <c r="FE729" s="2"/>
      <c r="FF729" s="2"/>
      <c r="FG729" s="2"/>
      <c r="FH729" s="2"/>
      <c r="FI729" s="2"/>
      <c r="FJ729" s="2"/>
      <c r="FK729" s="2"/>
      <c r="FL729" s="2"/>
      <c r="FM729" s="2"/>
      <c r="FN729" s="2"/>
      <c r="FO729" s="2"/>
      <c r="FP729" s="2"/>
      <c r="FQ729" s="2"/>
      <c r="FR729" s="2"/>
      <c r="FS729" s="2"/>
      <c r="FT729" s="2"/>
      <c r="FU729" s="2"/>
      <c r="FV729" s="2"/>
      <c r="FW729" s="2"/>
      <c r="FX729" s="2"/>
      <c r="FY729" s="2"/>
      <c r="FZ729" s="2"/>
      <c r="GA729" s="2"/>
      <c r="GB729" s="2"/>
      <c r="GC729" s="2"/>
      <c r="GD729" s="2"/>
      <c r="GE729" s="2"/>
      <c r="GF729" s="2"/>
      <c r="GG729" s="2"/>
      <c r="GH729" s="2"/>
      <c r="GI729" s="2"/>
      <c r="GJ729" s="2"/>
      <c r="GK729" s="2"/>
      <c r="GL729" s="2"/>
      <c r="GM729" s="2"/>
      <c r="GN729" s="2"/>
      <c r="GO729" s="2"/>
      <c r="GP729" s="2"/>
      <c r="GQ729" s="2"/>
      <c r="GR729" s="2"/>
      <c r="GS729" s="2"/>
      <c r="GT729" s="2"/>
      <c r="GU729" s="2"/>
      <c r="GV729" s="2"/>
      <c r="GW729" s="2"/>
      <c r="GX729" s="2"/>
      <c r="GY729" s="2"/>
    </row>
    <row r="730" spans="1:207" s="15" customFormat="1" ht="34.9" customHeight="1" x14ac:dyDescent="0.25">
      <c r="A730" s="214" t="s">
        <v>2284</v>
      </c>
      <c r="B730" s="214"/>
      <c r="C730" s="214"/>
      <c r="D730" s="214"/>
      <c r="E730" s="214"/>
      <c r="F730" s="214"/>
      <c r="G730" s="214"/>
      <c r="H730" s="214"/>
      <c r="I730" s="214"/>
      <c r="J730" s="214"/>
      <c r="K730" s="214"/>
      <c r="L730" s="214"/>
      <c r="M730" s="214"/>
      <c r="N730" s="214"/>
      <c r="O730" s="214"/>
      <c r="P730" s="214"/>
      <c r="Q730" s="214"/>
      <c r="R730" s="214"/>
      <c r="S730" s="57"/>
      <c r="T730" s="16"/>
      <c r="U730" s="16"/>
    </row>
    <row r="731" spans="1:207" s="15" customFormat="1" ht="34.9" customHeight="1" x14ac:dyDescent="0.25">
      <c r="A731" s="215" t="s">
        <v>51</v>
      </c>
      <c r="B731" s="215"/>
      <c r="C731" s="159" t="s">
        <v>21</v>
      </c>
      <c r="D731" s="159" t="s">
        <v>21</v>
      </c>
      <c r="E731" s="159" t="s">
        <v>21</v>
      </c>
      <c r="F731" s="96" t="s">
        <v>21</v>
      </c>
      <c r="G731" s="96" t="s">
        <v>21</v>
      </c>
      <c r="H731" s="97">
        <f>SUM(H732:H733)</f>
        <v>1094.42</v>
      </c>
      <c r="I731" s="97">
        <f t="shared" ref="I731:O731" si="158">SUM(I732:I733)</f>
        <v>549.79999999999995</v>
      </c>
      <c r="J731" s="97">
        <f t="shared" si="158"/>
        <v>463.09999999999997</v>
      </c>
      <c r="K731" s="97">
        <f t="shared" si="158"/>
        <v>12522151.939999999</v>
      </c>
      <c r="L731" s="97">
        <f t="shared" si="158"/>
        <v>0</v>
      </c>
      <c r="M731" s="97">
        <f t="shared" si="158"/>
        <v>0</v>
      </c>
      <c r="N731" s="97">
        <f t="shared" si="158"/>
        <v>0</v>
      </c>
      <c r="O731" s="97">
        <f t="shared" si="158"/>
        <v>12522151.939999999</v>
      </c>
      <c r="P731" s="34">
        <f>K731/H731</f>
        <v>11441.815701467443</v>
      </c>
      <c r="Q731" s="98" t="s">
        <v>21</v>
      </c>
      <c r="R731" s="99" t="s">
        <v>21</v>
      </c>
      <c r="S731" s="57"/>
      <c r="T731" s="16"/>
      <c r="U731" s="16"/>
    </row>
    <row r="732" spans="1:207" s="14" customFormat="1" ht="25.9" customHeight="1" x14ac:dyDescent="0.25">
      <c r="A732" s="69" t="s">
        <v>1304</v>
      </c>
      <c r="B732" s="106" t="s">
        <v>402</v>
      </c>
      <c r="C732" s="72">
        <v>1963</v>
      </c>
      <c r="D732" s="182" t="s">
        <v>224</v>
      </c>
      <c r="E732" s="72" t="s">
        <v>20</v>
      </c>
      <c r="F732" s="71">
        <v>2</v>
      </c>
      <c r="G732" s="71">
        <v>2</v>
      </c>
      <c r="H732" s="37">
        <v>777.72</v>
      </c>
      <c r="I732" s="37">
        <v>429.3</v>
      </c>
      <c r="J732" s="37">
        <v>266.89999999999998</v>
      </c>
      <c r="K732" s="37">
        <f>SUM(L732:O732)</f>
        <v>10304106.84</v>
      </c>
      <c r="L732" s="44">
        <v>0</v>
      </c>
      <c r="M732" s="44">
        <v>0</v>
      </c>
      <c r="N732" s="44">
        <v>0</v>
      </c>
      <c r="O732" s="50">
        <f>'[1]Прод. прилож'!$C$284</f>
        <v>10304106.84</v>
      </c>
      <c r="P732" s="44">
        <f>K732/H732</f>
        <v>13249.121586174972</v>
      </c>
      <c r="Q732" s="50">
        <v>9673</v>
      </c>
      <c r="R732" s="69" t="s">
        <v>94</v>
      </c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  <c r="FE732" s="2"/>
      <c r="FF732" s="2"/>
      <c r="FG732" s="2"/>
      <c r="FH732" s="2"/>
      <c r="FI732" s="2"/>
      <c r="FJ732" s="2"/>
      <c r="FK732" s="2"/>
      <c r="FL732" s="2"/>
      <c r="FM732" s="2"/>
      <c r="FN732" s="2"/>
      <c r="FO732" s="2"/>
      <c r="FP732" s="2"/>
      <c r="FQ732" s="2"/>
      <c r="FR732" s="2"/>
      <c r="FS732" s="2"/>
      <c r="FT732" s="2"/>
      <c r="FU732" s="2"/>
      <c r="FV732" s="2"/>
      <c r="FW732" s="2"/>
      <c r="FX732" s="2"/>
      <c r="FY732" s="2"/>
      <c r="FZ732" s="2"/>
      <c r="GA732" s="2"/>
      <c r="GB732" s="2"/>
      <c r="GC732" s="2"/>
      <c r="GD732" s="2"/>
      <c r="GE732" s="2"/>
      <c r="GF732" s="2"/>
      <c r="GG732" s="2"/>
      <c r="GH732" s="2"/>
      <c r="GI732" s="2"/>
      <c r="GJ732" s="2"/>
      <c r="GK732" s="2"/>
      <c r="GL732" s="2"/>
      <c r="GM732" s="2"/>
      <c r="GN732" s="2"/>
      <c r="GO732" s="2"/>
      <c r="GP732" s="2"/>
      <c r="GQ732" s="2"/>
      <c r="GR732" s="2"/>
      <c r="GS732" s="2"/>
      <c r="GT732" s="2"/>
      <c r="GU732" s="2"/>
      <c r="GV732" s="2"/>
      <c r="GW732" s="2"/>
      <c r="GX732" s="2"/>
      <c r="GY732" s="2"/>
    </row>
    <row r="733" spans="1:207" s="14" customFormat="1" ht="25.9" customHeight="1" x14ac:dyDescent="0.25">
      <c r="A733" s="69" t="s">
        <v>1305</v>
      </c>
      <c r="B733" s="106" t="s">
        <v>427</v>
      </c>
      <c r="C733" s="72">
        <v>1963</v>
      </c>
      <c r="D733" s="182" t="s">
        <v>224</v>
      </c>
      <c r="E733" s="72" t="s">
        <v>20</v>
      </c>
      <c r="F733" s="71">
        <v>2</v>
      </c>
      <c r="G733" s="71">
        <v>1</v>
      </c>
      <c r="H733" s="37">
        <v>316.7</v>
      </c>
      <c r="I733" s="37">
        <v>120.5</v>
      </c>
      <c r="J733" s="37">
        <v>196.2</v>
      </c>
      <c r="K733" s="37">
        <f>SUM(L733:O733)</f>
        <v>2218045.1</v>
      </c>
      <c r="L733" s="44">
        <v>0</v>
      </c>
      <c r="M733" s="44">
        <v>0</v>
      </c>
      <c r="N733" s="44">
        <v>0</v>
      </c>
      <c r="O733" s="50">
        <f>'[1]Прод. прилож'!$C$803</f>
        <v>2218045.1</v>
      </c>
      <c r="P733" s="44">
        <f>K733/H733</f>
        <v>7003.6157246605626</v>
      </c>
      <c r="Q733" s="50">
        <v>9673</v>
      </c>
      <c r="R733" s="69" t="s">
        <v>95</v>
      </c>
      <c r="S733" s="18"/>
      <c r="T733" s="18"/>
    </row>
    <row r="734" spans="1:207" s="15" customFormat="1" ht="34.9" customHeight="1" x14ac:dyDescent="0.25">
      <c r="A734" s="214" t="s">
        <v>2285</v>
      </c>
      <c r="B734" s="214"/>
      <c r="C734" s="214"/>
      <c r="D734" s="214"/>
      <c r="E734" s="214"/>
      <c r="F734" s="214"/>
      <c r="G734" s="214"/>
      <c r="H734" s="214"/>
      <c r="I734" s="214"/>
      <c r="J734" s="214"/>
      <c r="K734" s="214"/>
      <c r="L734" s="214"/>
      <c r="M734" s="214"/>
      <c r="N734" s="214"/>
      <c r="O734" s="214"/>
      <c r="P734" s="214"/>
      <c r="Q734" s="214"/>
      <c r="R734" s="214"/>
      <c r="S734" s="57"/>
      <c r="T734" s="16"/>
      <c r="U734" s="16"/>
    </row>
    <row r="735" spans="1:207" s="15" customFormat="1" ht="34.9" customHeight="1" x14ac:dyDescent="0.25">
      <c r="A735" s="215" t="s">
        <v>53</v>
      </c>
      <c r="B735" s="215"/>
      <c r="C735" s="159" t="s">
        <v>21</v>
      </c>
      <c r="D735" s="159" t="s">
        <v>21</v>
      </c>
      <c r="E735" s="159" t="s">
        <v>21</v>
      </c>
      <c r="F735" s="96" t="s">
        <v>21</v>
      </c>
      <c r="G735" s="96" t="s">
        <v>21</v>
      </c>
      <c r="H735" s="97">
        <f t="shared" ref="H735:N735" si="159">SUM(H736:H741)</f>
        <v>3531.9</v>
      </c>
      <c r="I735" s="97">
        <f t="shared" si="159"/>
        <v>260.97000000000003</v>
      </c>
      <c r="J735" s="97">
        <f t="shared" si="159"/>
        <v>2938.2999999999997</v>
      </c>
      <c r="K735" s="97">
        <f t="shared" si="159"/>
        <v>29176138.580000006</v>
      </c>
      <c r="L735" s="97">
        <f t="shared" si="159"/>
        <v>0</v>
      </c>
      <c r="M735" s="97">
        <f t="shared" si="159"/>
        <v>0</v>
      </c>
      <c r="N735" s="97">
        <f t="shared" si="159"/>
        <v>0</v>
      </c>
      <c r="O735" s="97">
        <f>SUM(O736:O741)</f>
        <v>29176138.580000006</v>
      </c>
      <c r="P735" s="34">
        <f>K735/H735</f>
        <v>8260.7487697839697</v>
      </c>
      <c r="Q735" s="98" t="s">
        <v>21</v>
      </c>
      <c r="R735" s="99" t="s">
        <v>21</v>
      </c>
      <c r="S735" s="57"/>
      <c r="T735" s="16"/>
      <c r="U735" s="16"/>
    </row>
    <row r="736" spans="1:207" s="115" customFormat="1" ht="22.9" customHeight="1" x14ac:dyDescent="0.25">
      <c r="A736" s="70" t="s">
        <v>1306</v>
      </c>
      <c r="B736" s="106" t="s">
        <v>1785</v>
      </c>
      <c r="C736" s="70" t="s">
        <v>1786</v>
      </c>
      <c r="D736" s="72" t="s">
        <v>224</v>
      </c>
      <c r="E736" s="72" t="s">
        <v>20</v>
      </c>
      <c r="F736" s="64">
        <v>2</v>
      </c>
      <c r="G736" s="64">
        <v>2</v>
      </c>
      <c r="H736" s="63">
        <v>490.2</v>
      </c>
      <c r="I736" s="63">
        <v>0</v>
      </c>
      <c r="J736" s="63">
        <v>365.6</v>
      </c>
      <c r="K736" s="37">
        <f>SUM(L736:O736)</f>
        <v>6211545.7400000002</v>
      </c>
      <c r="L736" s="53">
        <v>0</v>
      </c>
      <c r="M736" s="53">
        <v>0</v>
      </c>
      <c r="N736" s="53">
        <v>0</v>
      </c>
      <c r="O736" s="63">
        <f>'[1]Прод. прилож'!$C$1242</f>
        <v>6211545.7400000002</v>
      </c>
      <c r="P736" s="50">
        <f>K736/H736</f>
        <v>12671.451937984497</v>
      </c>
      <c r="Q736" s="37">
        <v>9673</v>
      </c>
      <c r="R736" s="70" t="s">
        <v>96</v>
      </c>
    </row>
    <row r="737" spans="1:207" s="14" customFormat="1" ht="25.15" customHeight="1" x14ac:dyDescent="0.25">
      <c r="A737" s="70" t="s">
        <v>1307</v>
      </c>
      <c r="B737" s="106" t="s">
        <v>408</v>
      </c>
      <c r="C737" s="72">
        <v>1961</v>
      </c>
      <c r="D737" s="182" t="s">
        <v>224</v>
      </c>
      <c r="E737" s="72" t="s">
        <v>20</v>
      </c>
      <c r="F737" s="71">
        <v>2</v>
      </c>
      <c r="G737" s="71">
        <v>2</v>
      </c>
      <c r="H737" s="37">
        <v>800</v>
      </c>
      <c r="I737" s="37">
        <v>54.37</v>
      </c>
      <c r="J737" s="37">
        <v>628.6</v>
      </c>
      <c r="K737" s="37">
        <f t="shared" ref="K737:K741" si="160">SUM(L737:O737)</f>
        <v>785600</v>
      </c>
      <c r="L737" s="44">
        <v>0</v>
      </c>
      <c r="M737" s="44">
        <v>0</v>
      </c>
      <c r="N737" s="44">
        <v>0</v>
      </c>
      <c r="O737" s="50">
        <f>'[1]Прод. прилож'!$C$286</f>
        <v>785600</v>
      </c>
      <c r="P737" s="44">
        <f t="shared" ref="P737:P741" si="161">K737/H737</f>
        <v>982</v>
      </c>
      <c r="Q737" s="50">
        <v>9673</v>
      </c>
      <c r="R737" s="69" t="s">
        <v>94</v>
      </c>
      <c r="T737" s="18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  <c r="FE737" s="2"/>
      <c r="FF737" s="2"/>
      <c r="FG737" s="2"/>
      <c r="FH737" s="2"/>
      <c r="FI737" s="2"/>
      <c r="FJ737" s="2"/>
      <c r="FK737" s="2"/>
      <c r="FL737" s="2"/>
      <c r="FM737" s="2"/>
      <c r="FN737" s="2"/>
      <c r="FO737" s="2"/>
      <c r="FP737" s="2"/>
      <c r="FQ737" s="2"/>
      <c r="FR737" s="2"/>
      <c r="FS737" s="2"/>
      <c r="FT737" s="2"/>
      <c r="FU737" s="2"/>
      <c r="FV737" s="2"/>
      <c r="FW737" s="2"/>
      <c r="FX737" s="2"/>
      <c r="FY737" s="2"/>
      <c r="FZ737" s="2"/>
      <c r="GA737" s="2"/>
      <c r="GB737" s="2"/>
      <c r="GC737" s="2"/>
      <c r="GD737" s="2"/>
      <c r="GE737" s="2"/>
      <c r="GF737" s="2"/>
      <c r="GG737" s="2"/>
      <c r="GH737" s="2"/>
      <c r="GI737" s="2"/>
      <c r="GJ737" s="2"/>
      <c r="GK737" s="2"/>
      <c r="GL737" s="2"/>
      <c r="GM737" s="2"/>
      <c r="GN737" s="2"/>
      <c r="GO737" s="2"/>
      <c r="GP737" s="2"/>
      <c r="GQ737" s="2"/>
      <c r="GR737" s="2"/>
      <c r="GS737" s="2"/>
      <c r="GT737" s="2"/>
      <c r="GU737" s="2"/>
      <c r="GV737" s="2"/>
      <c r="GW737" s="2"/>
      <c r="GX737" s="2"/>
      <c r="GY737" s="2"/>
    </row>
    <row r="738" spans="1:207" s="14" customFormat="1" ht="27" customHeight="1" x14ac:dyDescent="0.25">
      <c r="A738" s="70" t="s">
        <v>1308</v>
      </c>
      <c r="B738" s="106" t="s">
        <v>409</v>
      </c>
      <c r="C738" s="72">
        <v>1965</v>
      </c>
      <c r="D738" s="182" t="s">
        <v>224</v>
      </c>
      <c r="E738" s="72" t="s">
        <v>20</v>
      </c>
      <c r="F738" s="71">
        <v>2</v>
      </c>
      <c r="G738" s="71">
        <v>2</v>
      </c>
      <c r="H738" s="37">
        <v>764</v>
      </c>
      <c r="I738" s="37">
        <v>59.1</v>
      </c>
      <c r="J738" s="37">
        <v>613.9</v>
      </c>
      <c r="K738" s="37">
        <f t="shared" si="160"/>
        <v>7769676</v>
      </c>
      <c r="L738" s="44">
        <v>0</v>
      </c>
      <c r="M738" s="44">
        <v>0</v>
      </c>
      <c r="N738" s="44">
        <v>0</v>
      </c>
      <c r="O738" s="50">
        <f>'[1]Прод. прилож'!$C$287</f>
        <v>7769676</v>
      </c>
      <c r="P738" s="44">
        <f t="shared" si="161"/>
        <v>10169.732984293194</v>
      </c>
      <c r="Q738" s="50">
        <v>9673</v>
      </c>
      <c r="R738" s="69" t="s">
        <v>94</v>
      </c>
      <c r="T738" s="18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  <c r="FE738" s="2"/>
      <c r="FF738" s="2"/>
      <c r="FG738" s="2"/>
      <c r="FH738" s="2"/>
      <c r="FI738" s="2"/>
      <c r="FJ738" s="2"/>
      <c r="FK738" s="2"/>
      <c r="FL738" s="2"/>
      <c r="FM738" s="2"/>
      <c r="FN738" s="2"/>
      <c r="FO738" s="2"/>
      <c r="FP738" s="2"/>
      <c r="FQ738" s="2"/>
      <c r="FR738" s="2"/>
      <c r="FS738" s="2"/>
      <c r="FT738" s="2"/>
      <c r="FU738" s="2"/>
      <c r="FV738" s="2"/>
      <c r="FW738" s="2"/>
      <c r="FX738" s="2"/>
      <c r="FY738" s="2"/>
      <c r="FZ738" s="2"/>
      <c r="GA738" s="2"/>
      <c r="GB738" s="2"/>
      <c r="GC738" s="2"/>
      <c r="GD738" s="2"/>
      <c r="GE738" s="2"/>
      <c r="GF738" s="2"/>
      <c r="GG738" s="2"/>
      <c r="GH738" s="2"/>
      <c r="GI738" s="2"/>
      <c r="GJ738" s="2"/>
      <c r="GK738" s="2"/>
      <c r="GL738" s="2"/>
      <c r="GM738" s="2"/>
      <c r="GN738" s="2"/>
      <c r="GO738" s="2"/>
      <c r="GP738" s="2"/>
      <c r="GQ738" s="2"/>
      <c r="GR738" s="2"/>
      <c r="GS738" s="2"/>
      <c r="GT738" s="2"/>
      <c r="GU738" s="2"/>
      <c r="GV738" s="2"/>
      <c r="GW738" s="2"/>
      <c r="GX738" s="2"/>
      <c r="GY738" s="2"/>
    </row>
    <row r="739" spans="1:207" s="14" customFormat="1" ht="27" customHeight="1" x14ac:dyDescent="0.25">
      <c r="A739" s="70" t="s">
        <v>1309</v>
      </c>
      <c r="B739" s="106" t="s">
        <v>428</v>
      </c>
      <c r="C739" s="72">
        <v>1966</v>
      </c>
      <c r="D739" s="182" t="s">
        <v>224</v>
      </c>
      <c r="E739" s="72" t="s">
        <v>20</v>
      </c>
      <c r="F739" s="71">
        <v>2</v>
      </c>
      <c r="G739" s="71">
        <v>2</v>
      </c>
      <c r="H739" s="37">
        <v>675.9</v>
      </c>
      <c r="I739" s="37">
        <v>48.9</v>
      </c>
      <c r="J739" s="37">
        <v>627</v>
      </c>
      <c r="K739" s="37">
        <f t="shared" si="160"/>
        <v>7921974.5</v>
      </c>
      <c r="L739" s="44">
        <v>0</v>
      </c>
      <c r="M739" s="44">
        <v>0</v>
      </c>
      <c r="N739" s="44">
        <v>0</v>
      </c>
      <c r="O739" s="50">
        <f>'[1]Прод. прилож'!$C$805</f>
        <v>7921974.5</v>
      </c>
      <c r="P739" s="44">
        <f t="shared" si="161"/>
        <v>11720.631010504512</v>
      </c>
      <c r="Q739" s="50">
        <v>9673</v>
      </c>
      <c r="R739" s="69" t="s">
        <v>95</v>
      </c>
      <c r="S739" s="18"/>
      <c r="T739" s="18"/>
    </row>
    <row r="740" spans="1:207" ht="27" customHeight="1" x14ac:dyDescent="0.25">
      <c r="A740" s="70" t="s">
        <v>1310</v>
      </c>
      <c r="B740" s="106" t="s">
        <v>429</v>
      </c>
      <c r="C740" s="72">
        <v>1961</v>
      </c>
      <c r="D740" s="182" t="s">
        <v>224</v>
      </c>
      <c r="E740" s="72" t="s">
        <v>20</v>
      </c>
      <c r="F740" s="71">
        <v>2</v>
      </c>
      <c r="G740" s="71">
        <v>2</v>
      </c>
      <c r="H740" s="37">
        <v>423.8</v>
      </c>
      <c r="I740" s="37">
        <v>41.6</v>
      </c>
      <c r="J740" s="37">
        <v>382.2</v>
      </c>
      <c r="K740" s="37">
        <f t="shared" si="160"/>
        <v>5366255.74</v>
      </c>
      <c r="L740" s="44">
        <v>0</v>
      </c>
      <c r="M740" s="44">
        <v>0</v>
      </c>
      <c r="N740" s="44">
        <v>0</v>
      </c>
      <c r="O740" s="50">
        <f>'[1]Прод. прилож'!$C$806</f>
        <v>5366255.74</v>
      </c>
      <c r="P740" s="44">
        <f t="shared" si="161"/>
        <v>12662.236290703162</v>
      </c>
      <c r="Q740" s="50">
        <v>9673</v>
      </c>
      <c r="R740" s="69" t="s">
        <v>95</v>
      </c>
      <c r="S740" s="18"/>
      <c r="T740" s="18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  <c r="AJ740" s="14"/>
      <c r="AK740" s="14"/>
      <c r="AL740" s="14"/>
      <c r="AM740" s="14"/>
      <c r="AN740" s="14"/>
      <c r="AO740" s="14"/>
      <c r="AP740" s="14"/>
      <c r="AQ740" s="14"/>
      <c r="AR740" s="14"/>
      <c r="AS740" s="14"/>
      <c r="AT740" s="14"/>
      <c r="AU740" s="14"/>
      <c r="AV740" s="14"/>
      <c r="AW740" s="14"/>
      <c r="AX740" s="14"/>
      <c r="AY740" s="14"/>
      <c r="AZ740" s="14"/>
      <c r="BA740" s="14"/>
      <c r="BB740" s="14"/>
      <c r="BC740" s="14"/>
      <c r="BD740" s="14"/>
      <c r="BE740" s="14"/>
      <c r="BF740" s="14"/>
      <c r="BG740" s="14"/>
      <c r="BH740" s="14"/>
      <c r="BI740" s="14"/>
      <c r="BJ740" s="14"/>
      <c r="BK740" s="14"/>
      <c r="BL740" s="14"/>
      <c r="BM740" s="14"/>
      <c r="BN740" s="14"/>
      <c r="BO740" s="14"/>
      <c r="BP740" s="14"/>
      <c r="BQ740" s="14"/>
      <c r="BR740" s="14"/>
      <c r="BS740" s="14"/>
      <c r="BT740" s="14"/>
      <c r="BU740" s="14"/>
      <c r="BV740" s="14"/>
      <c r="BW740" s="14"/>
      <c r="BX740" s="14"/>
      <c r="BY740" s="14"/>
      <c r="BZ740" s="14"/>
      <c r="CA740" s="14"/>
      <c r="CB740" s="14"/>
      <c r="CC740" s="14"/>
      <c r="CD740" s="14"/>
      <c r="CE740" s="14"/>
      <c r="CF740" s="14"/>
      <c r="CG740" s="14"/>
      <c r="CH740" s="14"/>
      <c r="CI740" s="14"/>
      <c r="CJ740" s="14"/>
      <c r="CK740" s="14"/>
      <c r="CL740" s="14"/>
      <c r="CM740" s="14"/>
      <c r="CN740" s="14"/>
      <c r="CO740" s="14"/>
      <c r="CP740" s="14"/>
      <c r="CQ740" s="14"/>
      <c r="CR740" s="14"/>
      <c r="CS740" s="14"/>
      <c r="CT740" s="14"/>
      <c r="CU740" s="14"/>
      <c r="CV740" s="14"/>
      <c r="CW740" s="14"/>
      <c r="CX740" s="14"/>
      <c r="CY740" s="14"/>
      <c r="CZ740" s="14"/>
      <c r="DA740" s="14"/>
      <c r="DB740" s="14"/>
      <c r="DC740" s="14"/>
      <c r="DD740" s="14"/>
      <c r="DE740" s="14"/>
      <c r="DF740" s="14"/>
      <c r="DG740" s="14"/>
      <c r="DH740" s="14"/>
      <c r="DI740" s="14"/>
      <c r="DJ740" s="14"/>
      <c r="DK740" s="14"/>
      <c r="DL740" s="14"/>
      <c r="DM740" s="14"/>
      <c r="DN740" s="14"/>
      <c r="DO740" s="14"/>
      <c r="DP740" s="14"/>
      <c r="DQ740" s="14"/>
      <c r="DR740" s="14"/>
      <c r="DS740" s="14"/>
      <c r="DT740" s="14"/>
      <c r="DU740" s="14"/>
      <c r="DV740" s="14"/>
      <c r="DW740" s="14"/>
      <c r="DX740" s="14"/>
      <c r="DY740" s="14"/>
      <c r="DZ740" s="14"/>
      <c r="EA740" s="14"/>
      <c r="EB740" s="14"/>
      <c r="EC740" s="14"/>
      <c r="ED740" s="14"/>
      <c r="EE740" s="14"/>
      <c r="EF740" s="14"/>
      <c r="EG740" s="14"/>
      <c r="EH740" s="14"/>
      <c r="EI740" s="14"/>
      <c r="EJ740" s="14"/>
      <c r="EK740" s="14"/>
      <c r="EL740" s="14"/>
      <c r="EM740" s="14"/>
      <c r="EN740" s="14"/>
      <c r="EO740" s="14"/>
      <c r="EP740" s="14"/>
      <c r="EQ740" s="14"/>
      <c r="ER740" s="14"/>
      <c r="ES740" s="14"/>
      <c r="ET740" s="14"/>
      <c r="EU740" s="14"/>
      <c r="EV740" s="14"/>
      <c r="EW740" s="14"/>
      <c r="EX740" s="14"/>
      <c r="EY740" s="14"/>
      <c r="EZ740" s="14"/>
      <c r="FA740" s="14"/>
      <c r="FB740" s="14"/>
      <c r="FC740" s="14"/>
      <c r="FD740" s="14"/>
      <c r="FE740" s="14"/>
      <c r="FF740" s="14"/>
      <c r="FG740" s="14"/>
      <c r="FH740" s="14"/>
      <c r="FI740" s="14"/>
      <c r="FJ740" s="14"/>
      <c r="FK740" s="14"/>
      <c r="FL740" s="14"/>
      <c r="FM740" s="14"/>
      <c r="FN740" s="14"/>
      <c r="FO740" s="14"/>
      <c r="FP740" s="14"/>
      <c r="FQ740" s="14"/>
      <c r="FR740" s="14"/>
      <c r="FS740" s="14"/>
      <c r="FT740" s="14"/>
      <c r="FU740" s="14"/>
      <c r="FV740" s="14"/>
      <c r="FW740" s="14"/>
      <c r="FX740" s="14"/>
      <c r="FY740" s="14"/>
      <c r="FZ740" s="14"/>
      <c r="GA740" s="14"/>
      <c r="GB740" s="14"/>
      <c r="GC740" s="14"/>
      <c r="GD740" s="14"/>
      <c r="GE740" s="14"/>
      <c r="GF740" s="14"/>
      <c r="GG740" s="14"/>
      <c r="GH740" s="14"/>
      <c r="GI740" s="14"/>
      <c r="GJ740" s="14"/>
      <c r="GK740" s="14"/>
      <c r="GL740" s="14"/>
      <c r="GM740" s="14"/>
      <c r="GN740" s="14"/>
      <c r="GO740" s="14"/>
      <c r="GP740" s="14"/>
      <c r="GQ740" s="14"/>
      <c r="GR740" s="14"/>
      <c r="GS740" s="14"/>
      <c r="GT740" s="14"/>
      <c r="GU740" s="14"/>
      <c r="GV740" s="14"/>
      <c r="GW740" s="14"/>
      <c r="GX740" s="14"/>
      <c r="GY740" s="14"/>
    </row>
    <row r="741" spans="1:207" s="16" customFormat="1" ht="27" customHeight="1" x14ac:dyDescent="0.25">
      <c r="A741" s="70" t="s">
        <v>1311</v>
      </c>
      <c r="B741" s="106" t="s">
        <v>445</v>
      </c>
      <c r="C741" s="72">
        <v>1964</v>
      </c>
      <c r="D741" s="182" t="s">
        <v>224</v>
      </c>
      <c r="E741" s="72" t="s">
        <v>20</v>
      </c>
      <c r="F741" s="71">
        <v>2</v>
      </c>
      <c r="G741" s="71">
        <v>2</v>
      </c>
      <c r="H741" s="37">
        <v>378</v>
      </c>
      <c r="I741" s="37">
        <v>57</v>
      </c>
      <c r="J741" s="37">
        <v>321</v>
      </c>
      <c r="K741" s="37">
        <f t="shared" si="160"/>
        <v>1121086.6000000001</v>
      </c>
      <c r="L741" s="44">
        <v>0</v>
      </c>
      <c r="M741" s="44">
        <v>0</v>
      </c>
      <c r="N741" s="44">
        <v>0</v>
      </c>
      <c r="O741" s="50">
        <f>'[1]Прод. прилож'!$C$1243</f>
        <v>1121086.6000000001</v>
      </c>
      <c r="P741" s="44">
        <f t="shared" si="161"/>
        <v>2965.8375661375662</v>
      </c>
      <c r="Q741" s="50">
        <v>9673</v>
      </c>
      <c r="R741" s="69" t="s">
        <v>96</v>
      </c>
      <c r="S741" s="57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5"/>
      <c r="AQ741" s="15"/>
      <c r="AR741" s="15"/>
      <c r="AS741" s="15"/>
      <c r="AT741" s="15"/>
      <c r="AU741" s="15"/>
      <c r="AV741" s="15"/>
      <c r="AW741" s="15"/>
      <c r="AX741" s="15"/>
      <c r="AY741" s="15"/>
      <c r="AZ741" s="15"/>
      <c r="BA741" s="15"/>
      <c r="BB741" s="15"/>
      <c r="BC741" s="15"/>
      <c r="BD741" s="15"/>
      <c r="BE741" s="15"/>
      <c r="BF741" s="15"/>
      <c r="BG741" s="15"/>
      <c r="BH741" s="15"/>
      <c r="BI741" s="15"/>
      <c r="BJ741" s="15"/>
      <c r="BK741" s="15"/>
      <c r="BL741" s="15"/>
      <c r="BM741" s="15"/>
      <c r="BN741" s="15"/>
      <c r="BO741" s="15"/>
      <c r="BP741" s="15"/>
      <c r="BQ741" s="15"/>
      <c r="BR741" s="15"/>
      <c r="BS741" s="15"/>
      <c r="BT741" s="15"/>
      <c r="BU741" s="15"/>
      <c r="BV741" s="15"/>
      <c r="BW741" s="15"/>
      <c r="BX741" s="15"/>
      <c r="BY741" s="15"/>
      <c r="BZ741" s="15"/>
      <c r="CA741" s="15"/>
      <c r="CB741" s="15"/>
      <c r="CC741" s="15"/>
      <c r="CD741" s="15"/>
      <c r="CE741" s="15"/>
      <c r="CF741" s="15"/>
      <c r="CG741" s="15"/>
      <c r="CH741" s="15"/>
      <c r="CI741" s="15"/>
      <c r="CJ741" s="15"/>
      <c r="CK741" s="15"/>
      <c r="CL741" s="15"/>
      <c r="CM741" s="15"/>
      <c r="CN741" s="15"/>
      <c r="CO741" s="15"/>
      <c r="CP741" s="15"/>
      <c r="CQ741" s="15"/>
      <c r="CR741" s="15"/>
      <c r="CS741" s="15"/>
      <c r="CT741" s="15"/>
      <c r="CU741" s="15"/>
      <c r="CV741" s="15"/>
      <c r="CW741" s="15"/>
      <c r="CX741" s="15"/>
      <c r="CY741" s="15"/>
      <c r="CZ741" s="15"/>
      <c r="DA741" s="15"/>
      <c r="DB741" s="15"/>
      <c r="DC741" s="15"/>
      <c r="DD741" s="15"/>
      <c r="DE741" s="15"/>
      <c r="DF741" s="15"/>
      <c r="DG741" s="15"/>
      <c r="DH741" s="15"/>
      <c r="DI741" s="15"/>
      <c r="DJ741" s="15"/>
      <c r="DK741" s="15"/>
      <c r="DL741" s="15"/>
      <c r="DM741" s="15"/>
      <c r="DN741" s="15"/>
      <c r="DO741" s="15"/>
      <c r="DP741" s="15"/>
      <c r="DQ741" s="15"/>
      <c r="DR741" s="15"/>
      <c r="DS741" s="15"/>
      <c r="DT741" s="15"/>
      <c r="DU741" s="15"/>
      <c r="DV741" s="15"/>
      <c r="DW741" s="15"/>
      <c r="DX741" s="15"/>
      <c r="DY741" s="15"/>
      <c r="DZ741" s="15"/>
      <c r="EA741" s="15"/>
      <c r="EB741" s="15"/>
      <c r="EC741" s="15"/>
      <c r="ED741" s="15"/>
      <c r="EE741" s="15"/>
      <c r="EF741" s="15"/>
      <c r="EG741" s="15"/>
      <c r="EH741" s="15"/>
      <c r="EI741" s="15"/>
      <c r="EJ741" s="15"/>
      <c r="EK741" s="15"/>
      <c r="EL741" s="15"/>
      <c r="EM741" s="15"/>
      <c r="EN741" s="15"/>
      <c r="EO741" s="15"/>
      <c r="EP741" s="15"/>
      <c r="EQ741" s="15"/>
      <c r="ER741" s="15"/>
      <c r="ES741" s="15"/>
      <c r="ET741" s="15"/>
      <c r="EU741" s="15"/>
      <c r="EV741" s="15"/>
      <c r="EW741" s="15"/>
      <c r="EX741" s="15"/>
      <c r="EY741" s="15"/>
      <c r="EZ741" s="15"/>
      <c r="FA741" s="15"/>
      <c r="FB741" s="15"/>
      <c r="FC741" s="15"/>
      <c r="FD741" s="15"/>
      <c r="FE741" s="15"/>
      <c r="FF741" s="15"/>
      <c r="FG741" s="15"/>
      <c r="FH741" s="15"/>
      <c r="FI741" s="15"/>
      <c r="FJ741" s="15"/>
      <c r="FK741" s="15"/>
      <c r="FL741" s="15"/>
      <c r="FM741" s="15"/>
      <c r="FN741" s="15"/>
      <c r="FO741" s="15"/>
      <c r="FP741" s="15"/>
      <c r="FQ741" s="15"/>
      <c r="FR741" s="15"/>
      <c r="FS741" s="15"/>
      <c r="FT741" s="15"/>
      <c r="FU741" s="15"/>
      <c r="FV741" s="15"/>
      <c r="FW741" s="15"/>
      <c r="FX741" s="15"/>
      <c r="FY741" s="15"/>
      <c r="FZ741" s="15"/>
      <c r="GA741" s="15"/>
      <c r="GB741" s="15"/>
      <c r="GC741" s="15"/>
      <c r="GD741" s="15"/>
      <c r="GE741" s="15"/>
      <c r="GF741" s="15"/>
      <c r="GG741" s="15"/>
      <c r="GH741" s="15"/>
      <c r="GI741" s="15"/>
      <c r="GJ741" s="15"/>
      <c r="GK741" s="15"/>
      <c r="GL741" s="15"/>
      <c r="GM741" s="15"/>
      <c r="GN741" s="15"/>
      <c r="GO741" s="15"/>
      <c r="GP741" s="15"/>
      <c r="GQ741" s="15"/>
      <c r="GR741" s="15"/>
      <c r="GS741" s="15"/>
      <c r="GT741" s="15"/>
      <c r="GU741" s="15"/>
      <c r="GV741" s="15"/>
      <c r="GW741" s="15"/>
      <c r="GX741" s="15"/>
      <c r="GY741" s="15"/>
    </row>
    <row r="742" spans="1:207" s="15" customFormat="1" ht="37.15" customHeight="1" x14ac:dyDescent="0.25">
      <c r="A742" s="214" t="s">
        <v>2286</v>
      </c>
      <c r="B742" s="214"/>
      <c r="C742" s="214"/>
      <c r="D742" s="214"/>
      <c r="E742" s="214"/>
      <c r="F742" s="214"/>
      <c r="G742" s="214"/>
      <c r="H742" s="214"/>
      <c r="I742" s="214"/>
      <c r="J742" s="214"/>
      <c r="K742" s="214"/>
      <c r="L742" s="214"/>
      <c r="M742" s="214"/>
      <c r="N742" s="214"/>
      <c r="O742" s="214"/>
      <c r="P742" s="214"/>
      <c r="Q742" s="214"/>
      <c r="R742" s="214"/>
      <c r="S742" s="57"/>
      <c r="T742" s="16"/>
      <c r="U742" s="16"/>
    </row>
    <row r="743" spans="1:207" s="15" customFormat="1" ht="37.15" customHeight="1" x14ac:dyDescent="0.25">
      <c r="A743" s="215" t="s">
        <v>52</v>
      </c>
      <c r="B743" s="215"/>
      <c r="C743" s="159" t="s">
        <v>21</v>
      </c>
      <c r="D743" s="159" t="s">
        <v>21</v>
      </c>
      <c r="E743" s="159" t="s">
        <v>21</v>
      </c>
      <c r="F743" s="96" t="s">
        <v>21</v>
      </c>
      <c r="G743" s="96" t="s">
        <v>21</v>
      </c>
      <c r="H743" s="97">
        <f>SUM(H744:H746)</f>
        <v>1311.22</v>
      </c>
      <c r="I743" s="97">
        <f t="shared" ref="I743:O743" si="162">SUM(I744:I746)</f>
        <v>127.80000000000001</v>
      </c>
      <c r="J743" s="97">
        <f t="shared" si="162"/>
        <v>1141.2</v>
      </c>
      <c r="K743" s="97">
        <f t="shared" si="162"/>
        <v>16885654.419999998</v>
      </c>
      <c r="L743" s="97">
        <f t="shared" si="162"/>
        <v>0</v>
      </c>
      <c r="M743" s="97">
        <f t="shared" si="162"/>
        <v>0</v>
      </c>
      <c r="N743" s="97">
        <f t="shared" si="162"/>
        <v>0</v>
      </c>
      <c r="O743" s="97">
        <f t="shared" si="162"/>
        <v>16885654.419999998</v>
      </c>
      <c r="P743" s="34">
        <f>K743/H743</f>
        <v>12877.819450588</v>
      </c>
      <c r="Q743" s="98" t="s">
        <v>21</v>
      </c>
      <c r="R743" s="99" t="s">
        <v>21</v>
      </c>
      <c r="S743" s="57"/>
      <c r="T743" s="16"/>
      <c r="U743" s="16"/>
    </row>
    <row r="744" spans="1:207" s="14" customFormat="1" ht="27" customHeight="1" x14ac:dyDescent="0.25">
      <c r="A744" s="70" t="s">
        <v>1312</v>
      </c>
      <c r="B744" s="106" t="s">
        <v>400</v>
      </c>
      <c r="C744" s="72">
        <v>1962</v>
      </c>
      <c r="D744" s="72">
        <v>1997</v>
      </c>
      <c r="E744" s="72" t="s">
        <v>20</v>
      </c>
      <c r="F744" s="71">
        <v>2</v>
      </c>
      <c r="G744" s="71">
        <v>2</v>
      </c>
      <c r="H744" s="37">
        <v>474.72</v>
      </c>
      <c r="I744" s="37">
        <v>46.300000000000011</v>
      </c>
      <c r="J744" s="37">
        <v>386.2</v>
      </c>
      <c r="K744" s="37">
        <f>SUM(L744:O744)</f>
        <v>5892167.2199999997</v>
      </c>
      <c r="L744" s="44">
        <v>0</v>
      </c>
      <c r="M744" s="44">
        <v>0</v>
      </c>
      <c r="N744" s="44">
        <v>0</v>
      </c>
      <c r="O744" s="50">
        <f>'[1]Прод. прилож'!$C$289</f>
        <v>5892167.2199999997</v>
      </c>
      <c r="P744" s="44">
        <f>K744/H744</f>
        <v>12411.879044489382</v>
      </c>
      <c r="Q744" s="50">
        <v>9673</v>
      </c>
      <c r="R744" s="69" t="s">
        <v>94</v>
      </c>
      <c r="S744" s="18"/>
      <c r="T744" s="18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  <c r="FE744" s="2"/>
      <c r="FF744" s="2"/>
      <c r="FG744" s="2"/>
      <c r="FH744" s="2"/>
      <c r="FI744" s="2"/>
      <c r="FJ744" s="2"/>
      <c r="FK744" s="2"/>
      <c r="FL744" s="2"/>
      <c r="FM744" s="2"/>
      <c r="FN744" s="2"/>
      <c r="FO744" s="2"/>
      <c r="FP744" s="2"/>
      <c r="FQ744" s="2"/>
      <c r="FR744" s="2"/>
      <c r="FS744" s="2"/>
      <c r="FT744" s="2"/>
      <c r="FU744" s="2"/>
      <c r="FV744" s="2"/>
      <c r="FW744" s="2"/>
      <c r="FX744" s="2"/>
      <c r="FY744" s="2"/>
      <c r="FZ744" s="2"/>
      <c r="GA744" s="2"/>
      <c r="GB744" s="2"/>
      <c r="GC744" s="2"/>
      <c r="GD744" s="2"/>
      <c r="GE744" s="2"/>
      <c r="GF744" s="2"/>
      <c r="GG744" s="2"/>
      <c r="GH744" s="2"/>
      <c r="GI744" s="2"/>
      <c r="GJ744" s="2"/>
      <c r="GK744" s="2"/>
      <c r="GL744" s="2"/>
      <c r="GM744" s="2"/>
      <c r="GN744" s="2"/>
      <c r="GO744" s="2"/>
      <c r="GP744" s="2"/>
      <c r="GQ744" s="2"/>
      <c r="GR744" s="2"/>
      <c r="GS744" s="2"/>
      <c r="GT744" s="2"/>
      <c r="GU744" s="2"/>
      <c r="GV744" s="2"/>
      <c r="GW744" s="2"/>
      <c r="GX744" s="2"/>
      <c r="GY744" s="2"/>
    </row>
    <row r="745" spans="1:207" s="14" customFormat="1" ht="27" customHeight="1" x14ac:dyDescent="0.25">
      <c r="A745" s="70" t="s">
        <v>1313</v>
      </c>
      <c r="B745" s="106" t="s">
        <v>424</v>
      </c>
      <c r="C745" s="72">
        <v>1963</v>
      </c>
      <c r="D745" s="182" t="s">
        <v>224</v>
      </c>
      <c r="E745" s="72" t="s">
        <v>20</v>
      </c>
      <c r="F745" s="71">
        <v>2</v>
      </c>
      <c r="G745" s="71">
        <v>2</v>
      </c>
      <c r="H745" s="37">
        <v>418.5</v>
      </c>
      <c r="I745" s="37">
        <v>38.5</v>
      </c>
      <c r="J745" s="37">
        <v>380</v>
      </c>
      <c r="K745" s="37">
        <f>SUM(L745:O745)</f>
        <v>5400039</v>
      </c>
      <c r="L745" s="44">
        <v>0</v>
      </c>
      <c r="M745" s="44">
        <v>0</v>
      </c>
      <c r="N745" s="44">
        <v>0</v>
      </c>
      <c r="O745" s="50">
        <f>'[1]Прод. прилож'!$C$808</f>
        <v>5400039</v>
      </c>
      <c r="P745" s="44">
        <f>K745/H745</f>
        <v>12903.31899641577</v>
      </c>
      <c r="Q745" s="50">
        <v>9673</v>
      </c>
      <c r="R745" s="69" t="s">
        <v>95</v>
      </c>
      <c r="S745" s="18"/>
      <c r="T745" s="18"/>
    </row>
    <row r="746" spans="1:207" s="14" customFormat="1" ht="27" customHeight="1" x14ac:dyDescent="0.25">
      <c r="A746" s="70" t="s">
        <v>1314</v>
      </c>
      <c r="B746" s="106" t="s">
        <v>444</v>
      </c>
      <c r="C746" s="72">
        <v>1965</v>
      </c>
      <c r="D746" s="182" t="s">
        <v>224</v>
      </c>
      <c r="E746" s="72" t="s">
        <v>20</v>
      </c>
      <c r="F746" s="71">
        <v>2</v>
      </c>
      <c r="G746" s="71">
        <v>2</v>
      </c>
      <c r="H746" s="37">
        <v>418</v>
      </c>
      <c r="I746" s="37">
        <v>43</v>
      </c>
      <c r="J746" s="37">
        <v>375</v>
      </c>
      <c r="K746" s="37">
        <f>SUM(L746:O746)</f>
        <v>5593448.2000000002</v>
      </c>
      <c r="L746" s="44">
        <v>0</v>
      </c>
      <c r="M746" s="44">
        <v>0</v>
      </c>
      <c r="N746" s="44">
        <v>0</v>
      </c>
      <c r="O746" s="50">
        <f>'[1]Прод. прилож'!$C$1245</f>
        <v>5593448.2000000002</v>
      </c>
      <c r="P746" s="44">
        <f>K746/H746</f>
        <v>13381.455023923445</v>
      </c>
      <c r="Q746" s="50">
        <v>9673</v>
      </c>
      <c r="R746" s="69" t="s">
        <v>96</v>
      </c>
      <c r="S746" s="18"/>
      <c r="T746" s="18"/>
    </row>
    <row r="747" spans="1:207" s="15" customFormat="1" ht="37.15" customHeight="1" x14ac:dyDescent="0.25">
      <c r="A747" s="214" t="s">
        <v>2287</v>
      </c>
      <c r="B747" s="214"/>
      <c r="C747" s="214"/>
      <c r="D747" s="214"/>
      <c r="E747" s="214"/>
      <c r="F747" s="214"/>
      <c r="G747" s="214"/>
      <c r="H747" s="214"/>
      <c r="I747" s="214"/>
      <c r="J747" s="214"/>
      <c r="K747" s="214"/>
      <c r="L747" s="214"/>
      <c r="M747" s="214"/>
      <c r="N747" s="214"/>
      <c r="O747" s="214"/>
      <c r="P747" s="214"/>
      <c r="Q747" s="214"/>
      <c r="R747" s="214"/>
      <c r="S747" s="57"/>
      <c r="T747" s="16"/>
      <c r="U747" s="16"/>
    </row>
    <row r="748" spans="1:207" s="15" customFormat="1" ht="37.15" customHeight="1" x14ac:dyDescent="0.25">
      <c r="A748" s="215" t="s">
        <v>864</v>
      </c>
      <c r="B748" s="215"/>
      <c r="C748" s="159" t="s">
        <v>21</v>
      </c>
      <c r="D748" s="159" t="s">
        <v>21</v>
      </c>
      <c r="E748" s="159" t="s">
        <v>21</v>
      </c>
      <c r="F748" s="96" t="s">
        <v>21</v>
      </c>
      <c r="G748" s="96" t="s">
        <v>21</v>
      </c>
      <c r="H748" s="97">
        <f t="shared" ref="H748:O748" si="163">SUM(H749:H753)</f>
        <v>1420.8999999999999</v>
      </c>
      <c r="I748" s="97">
        <f t="shared" si="163"/>
        <v>108.2</v>
      </c>
      <c r="J748" s="97">
        <f t="shared" si="163"/>
        <v>1269</v>
      </c>
      <c r="K748" s="97">
        <f t="shared" si="163"/>
        <v>11925321.399999999</v>
      </c>
      <c r="L748" s="97">
        <f t="shared" si="163"/>
        <v>0</v>
      </c>
      <c r="M748" s="97">
        <f t="shared" si="163"/>
        <v>0</v>
      </c>
      <c r="N748" s="97">
        <f t="shared" si="163"/>
        <v>0</v>
      </c>
      <c r="O748" s="97">
        <f t="shared" si="163"/>
        <v>11925321.399999999</v>
      </c>
      <c r="P748" s="34">
        <f t="shared" ref="P748:P753" si="164">K748/H748</f>
        <v>8392.7942853121258</v>
      </c>
      <c r="Q748" s="98" t="s">
        <v>21</v>
      </c>
      <c r="R748" s="99" t="s">
        <v>21</v>
      </c>
      <c r="S748" s="57"/>
      <c r="T748" s="16"/>
      <c r="U748" s="16"/>
    </row>
    <row r="749" spans="1:207" ht="27" customHeight="1" x14ac:dyDescent="0.25">
      <c r="A749" s="70" t="s">
        <v>1315</v>
      </c>
      <c r="B749" s="106" t="s">
        <v>2006</v>
      </c>
      <c r="C749" s="72">
        <v>1951</v>
      </c>
      <c r="D749" s="72">
        <v>2011</v>
      </c>
      <c r="E749" s="72" t="s">
        <v>20</v>
      </c>
      <c r="F749" s="71">
        <v>2</v>
      </c>
      <c r="G749" s="71">
        <v>1</v>
      </c>
      <c r="H749" s="37">
        <v>494.8</v>
      </c>
      <c r="I749" s="37">
        <v>37.200000000000003</v>
      </c>
      <c r="J749" s="37">
        <v>457.6</v>
      </c>
      <c r="K749" s="37">
        <f>SUM(L749:O749)</f>
        <v>2091039.5</v>
      </c>
      <c r="L749" s="44">
        <v>0</v>
      </c>
      <c r="M749" s="44">
        <v>0</v>
      </c>
      <c r="N749" s="44">
        <v>0</v>
      </c>
      <c r="O749" s="50">
        <f>'[1]Прод. прилож'!$C$810</f>
        <v>2091039.5</v>
      </c>
      <c r="P749" s="44">
        <f t="shared" si="164"/>
        <v>4226.0297089733222</v>
      </c>
      <c r="Q749" s="50">
        <v>9673</v>
      </c>
      <c r="R749" s="69" t="s">
        <v>95</v>
      </c>
      <c r="S749" s="18"/>
      <c r="T749" s="18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  <c r="AJ749" s="14"/>
      <c r="AK749" s="14"/>
      <c r="AL749" s="14"/>
      <c r="AM749" s="14"/>
      <c r="AN749" s="14"/>
      <c r="AO749" s="14"/>
      <c r="AP749" s="14"/>
      <c r="AQ749" s="14"/>
      <c r="AR749" s="14"/>
      <c r="AS749" s="14"/>
      <c r="AT749" s="14"/>
      <c r="AU749" s="14"/>
      <c r="AV749" s="14"/>
      <c r="AW749" s="14"/>
      <c r="AX749" s="14"/>
      <c r="AY749" s="14"/>
      <c r="AZ749" s="14"/>
      <c r="BA749" s="14"/>
      <c r="BB749" s="14"/>
      <c r="BC749" s="14"/>
      <c r="BD749" s="14"/>
      <c r="BE749" s="14"/>
      <c r="BF749" s="14"/>
      <c r="BG749" s="14"/>
      <c r="BH749" s="14"/>
      <c r="BI749" s="14"/>
      <c r="BJ749" s="14"/>
      <c r="BK749" s="14"/>
      <c r="BL749" s="14"/>
      <c r="BM749" s="14"/>
      <c r="BN749" s="14"/>
      <c r="BO749" s="14"/>
      <c r="BP749" s="14"/>
      <c r="BQ749" s="14"/>
      <c r="BR749" s="14"/>
      <c r="BS749" s="14"/>
      <c r="BT749" s="14"/>
      <c r="BU749" s="14"/>
      <c r="BV749" s="14"/>
      <c r="BW749" s="14"/>
      <c r="BX749" s="14"/>
      <c r="BY749" s="14"/>
      <c r="BZ749" s="14"/>
      <c r="CA749" s="14"/>
      <c r="CB749" s="14"/>
      <c r="CC749" s="14"/>
      <c r="CD749" s="14"/>
      <c r="CE749" s="14"/>
      <c r="CF749" s="14"/>
      <c r="CG749" s="14"/>
      <c r="CH749" s="14"/>
      <c r="CI749" s="14"/>
      <c r="CJ749" s="14"/>
      <c r="CK749" s="14"/>
      <c r="CL749" s="14"/>
      <c r="CM749" s="14"/>
      <c r="CN749" s="14"/>
      <c r="CO749" s="14"/>
      <c r="CP749" s="14"/>
      <c r="CQ749" s="14"/>
      <c r="CR749" s="14"/>
      <c r="CS749" s="14"/>
      <c r="CT749" s="14"/>
      <c r="CU749" s="14"/>
      <c r="CV749" s="14"/>
      <c r="CW749" s="14"/>
      <c r="CX749" s="14"/>
      <c r="CY749" s="14"/>
      <c r="CZ749" s="14"/>
      <c r="DA749" s="14"/>
      <c r="DB749" s="14"/>
      <c r="DC749" s="14"/>
      <c r="DD749" s="14"/>
      <c r="DE749" s="14"/>
      <c r="DF749" s="14"/>
      <c r="DG749" s="14"/>
      <c r="DH749" s="14"/>
      <c r="DI749" s="14"/>
      <c r="DJ749" s="14"/>
      <c r="DK749" s="14"/>
      <c r="DL749" s="14"/>
      <c r="DM749" s="14"/>
      <c r="DN749" s="14"/>
      <c r="DO749" s="14"/>
      <c r="DP749" s="14"/>
      <c r="DQ749" s="14"/>
      <c r="DR749" s="14"/>
      <c r="DS749" s="14"/>
      <c r="DT749" s="14"/>
      <c r="DU749" s="14"/>
      <c r="DV749" s="14"/>
      <c r="DW749" s="14"/>
      <c r="DX749" s="14"/>
      <c r="DY749" s="14"/>
      <c r="DZ749" s="14"/>
      <c r="EA749" s="14"/>
      <c r="EB749" s="14"/>
      <c r="EC749" s="14"/>
      <c r="ED749" s="14"/>
      <c r="EE749" s="14"/>
      <c r="EF749" s="14"/>
      <c r="EG749" s="14"/>
      <c r="EH749" s="14"/>
      <c r="EI749" s="14"/>
      <c r="EJ749" s="14"/>
      <c r="EK749" s="14"/>
      <c r="EL749" s="14"/>
      <c r="EM749" s="14"/>
      <c r="EN749" s="14"/>
      <c r="EO749" s="14"/>
      <c r="EP749" s="14"/>
      <c r="EQ749" s="14"/>
      <c r="ER749" s="14"/>
      <c r="ES749" s="14"/>
      <c r="ET749" s="14"/>
      <c r="EU749" s="14"/>
      <c r="EV749" s="14"/>
      <c r="EW749" s="14"/>
      <c r="EX749" s="14"/>
      <c r="EY749" s="14"/>
      <c r="EZ749" s="14"/>
      <c r="FA749" s="14"/>
      <c r="FB749" s="14"/>
      <c r="FC749" s="14"/>
      <c r="FD749" s="14"/>
      <c r="FE749" s="14"/>
      <c r="FF749" s="14"/>
      <c r="FG749" s="14"/>
      <c r="FH749" s="14"/>
      <c r="FI749" s="14"/>
      <c r="FJ749" s="14"/>
      <c r="FK749" s="14"/>
      <c r="FL749" s="14"/>
      <c r="FM749" s="14"/>
      <c r="FN749" s="14"/>
      <c r="FO749" s="14"/>
      <c r="FP749" s="14"/>
      <c r="FQ749" s="14"/>
      <c r="FR749" s="14"/>
      <c r="FS749" s="14"/>
      <c r="FT749" s="14"/>
      <c r="FU749" s="14"/>
      <c r="FV749" s="14"/>
      <c r="FW749" s="14"/>
      <c r="FX749" s="14"/>
      <c r="FY749" s="14"/>
      <c r="FZ749" s="14"/>
      <c r="GA749" s="14"/>
      <c r="GB749" s="14"/>
      <c r="GC749" s="14"/>
      <c r="GD749" s="14"/>
      <c r="GE749" s="14"/>
      <c r="GF749" s="14"/>
      <c r="GG749" s="14"/>
      <c r="GH749" s="14"/>
      <c r="GI749" s="14"/>
      <c r="GJ749" s="14"/>
      <c r="GK749" s="14"/>
      <c r="GL749" s="14"/>
      <c r="GM749" s="14"/>
      <c r="GN749" s="14"/>
      <c r="GO749" s="14"/>
      <c r="GP749" s="14"/>
      <c r="GQ749" s="14"/>
      <c r="GR749" s="14"/>
      <c r="GS749" s="14"/>
      <c r="GT749" s="14"/>
      <c r="GU749" s="14"/>
      <c r="GV749" s="14"/>
      <c r="GW749" s="14"/>
      <c r="GX749" s="14"/>
      <c r="GY749" s="14"/>
    </row>
    <row r="750" spans="1:207" s="14" customFormat="1" ht="27" customHeight="1" x14ac:dyDescent="0.25">
      <c r="A750" s="208" t="s">
        <v>1316</v>
      </c>
      <c r="B750" s="275" t="s">
        <v>2007</v>
      </c>
      <c r="C750" s="232">
        <v>1962</v>
      </c>
      <c r="D750" s="232">
        <v>2009</v>
      </c>
      <c r="E750" s="232" t="s">
        <v>20</v>
      </c>
      <c r="F750" s="239">
        <v>2</v>
      </c>
      <c r="G750" s="239">
        <v>1</v>
      </c>
      <c r="H750" s="269">
        <v>337.4</v>
      </c>
      <c r="I750" s="269">
        <v>23.5</v>
      </c>
      <c r="J750" s="269">
        <v>270.2</v>
      </c>
      <c r="K750" s="37">
        <f>SUM(L750:O750)</f>
        <v>2078463.2999999998</v>
      </c>
      <c r="L750" s="44">
        <v>0</v>
      </c>
      <c r="M750" s="44">
        <v>0</v>
      </c>
      <c r="N750" s="44">
        <v>0</v>
      </c>
      <c r="O750" s="50">
        <f>'[1]Прод. прилож'!$C$291</f>
        <v>2078463.2999999998</v>
      </c>
      <c r="P750" s="44">
        <f t="shared" si="164"/>
        <v>6160.2350326022524</v>
      </c>
      <c r="Q750" s="50">
        <v>9673</v>
      </c>
      <c r="R750" s="69" t="s">
        <v>94</v>
      </c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  <c r="FE750" s="2"/>
      <c r="FF750" s="2"/>
      <c r="FG750" s="2"/>
      <c r="FH750" s="2"/>
      <c r="FI750" s="2"/>
      <c r="FJ750" s="2"/>
      <c r="FK750" s="2"/>
      <c r="FL750" s="2"/>
      <c r="FM750" s="2"/>
      <c r="FN750" s="2"/>
      <c r="FO750" s="2"/>
      <c r="FP750" s="2"/>
      <c r="FQ750" s="2"/>
      <c r="FR750" s="2"/>
      <c r="FS750" s="2"/>
      <c r="FT750" s="2"/>
      <c r="FU750" s="2"/>
      <c r="FV750" s="2"/>
      <c r="FW750" s="2"/>
      <c r="FX750" s="2"/>
      <c r="FY750" s="2"/>
      <c r="FZ750" s="2"/>
      <c r="GA750" s="2"/>
      <c r="GB750" s="2"/>
      <c r="GC750" s="2"/>
      <c r="GD750" s="2"/>
      <c r="GE750" s="2"/>
      <c r="GF750" s="2"/>
      <c r="GG750" s="2"/>
      <c r="GH750" s="2"/>
      <c r="GI750" s="2"/>
      <c r="GJ750" s="2"/>
      <c r="GK750" s="2"/>
      <c r="GL750" s="2"/>
      <c r="GM750" s="2"/>
      <c r="GN750" s="2"/>
      <c r="GO750" s="2"/>
      <c r="GP750" s="2"/>
      <c r="GQ750" s="2"/>
      <c r="GR750" s="2"/>
      <c r="GS750" s="2"/>
      <c r="GT750" s="2"/>
      <c r="GU750" s="2"/>
      <c r="GV750" s="2"/>
      <c r="GW750" s="2"/>
      <c r="GX750" s="2"/>
      <c r="GY750" s="2"/>
    </row>
    <row r="751" spans="1:207" s="14" customFormat="1" ht="27" customHeight="1" x14ac:dyDescent="0.25">
      <c r="A751" s="209"/>
      <c r="B751" s="276"/>
      <c r="C751" s="233"/>
      <c r="D751" s="233"/>
      <c r="E751" s="233"/>
      <c r="F751" s="240"/>
      <c r="G751" s="240"/>
      <c r="H751" s="270"/>
      <c r="I751" s="270"/>
      <c r="J751" s="270"/>
      <c r="K751" s="37">
        <f>SUM(L751:O751)</f>
        <v>1842328.5</v>
      </c>
      <c r="L751" s="44">
        <v>0</v>
      </c>
      <c r="M751" s="44">
        <v>0</v>
      </c>
      <c r="N751" s="44">
        <v>0</v>
      </c>
      <c r="O751" s="50">
        <f>'[1]Прод. прилож'!$C$1248</f>
        <v>1842328.5</v>
      </c>
      <c r="P751" s="44">
        <f>K751/H750</f>
        <v>5460.3689982216956</v>
      </c>
      <c r="Q751" s="50">
        <v>9673</v>
      </c>
      <c r="R751" s="69" t="s">
        <v>96</v>
      </c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  <c r="FE751" s="2"/>
      <c r="FF751" s="2"/>
      <c r="FG751" s="2"/>
      <c r="FH751" s="2"/>
      <c r="FI751" s="2"/>
      <c r="FJ751" s="2"/>
      <c r="FK751" s="2"/>
      <c r="FL751" s="2"/>
      <c r="FM751" s="2"/>
      <c r="FN751" s="2"/>
      <c r="FO751" s="2"/>
      <c r="FP751" s="2"/>
      <c r="FQ751" s="2"/>
      <c r="FR751" s="2"/>
      <c r="FS751" s="2"/>
      <c r="FT751" s="2"/>
      <c r="FU751" s="2"/>
      <c r="FV751" s="2"/>
      <c r="FW751" s="2"/>
      <c r="FX751" s="2"/>
      <c r="FY751" s="2"/>
      <c r="FZ751" s="2"/>
      <c r="GA751" s="2"/>
      <c r="GB751" s="2"/>
      <c r="GC751" s="2"/>
      <c r="GD751" s="2"/>
      <c r="GE751" s="2"/>
      <c r="GF751" s="2"/>
      <c r="GG751" s="2"/>
      <c r="GH751" s="2"/>
      <c r="GI751" s="2"/>
      <c r="GJ751" s="2"/>
      <c r="GK751" s="2"/>
      <c r="GL751" s="2"/>
      <c r="GM751" s="2"/>
      <c r="GN751" s="2"/>
      <c r="GO751" s="2"/>
      <c r="GP751" s="2"/>
      <c r="GQ751" s="2"/>
      <c r="GR751" s="2"/>
      <c r="GS751" s="2"/>
      <c r="GT751" s="2"/>
      <c r="GU751" s="2"/>
      <c r="GV751" s="2"/>
      <c r="GW751" s="2"/>
      <c r="GX751" s="2"/>
      <c r="GY751" s="2"/>
    </row>
    <row r="752" spans="1:207" ht="27" customHeight="1" x14ac:dyDescent="0.25">
      <c r="A752" s="70" t="s">
        <v>1317</v>
      </c>
      <c r="B752" s="106" t="s">
        <v>2008</v>
      </c>
      <c r="C752" s="72">
        <v>1962</v>
      </c>
      <c r="D752" s="72">
        <v>2012</v>
      </c>
      <c r="E752" s="72" t="s">
        <v>20</v>
      </c>
      <c r="F752" s="71">
        <v>2</v>
      </c>
      <c r="G752" s="71">
        <v>1</v>
      </c>
      <c r="H752" s="37">
        <v>294.39999999999998</v>
      </c>
      <c r="I752" s="37">
        <v>23.8</v>
      </c>
      <c r="J752" s="37">
        <v>270.60000000000002</v>
      </c>
      <c r="K752" s="37">
        <f>SUM(L752:O752)</f>
        <v>1842328.5</v>
      </c>
      <c r="L752" s="44">
        <v>0</v>
      </c>
      <c r="M752" s="44">
        <v>0</v>
      </c>
      <c r="N752" s="44">
        <v>0</v>
      </c>
      <c r="O752" s="50">
        <f>'[1]Прод. прилож'!$C$1248</f>
        <v>1842328.5</v>
      </c>
      <c r="P752" s="44">
        <f t="shared" si="164"/>
        <v>6257.9093070652179</v>
      </c>
      <c r="Q752" s="50">
        <v>9673</v>
      </c>
      <c r="R752" s="69" t="s">
        <v>96</v>
      </c>
    </row>
    <row r="753" spans="1:207" ht="27" customHeight="1" x14ac:dyDescent="0.25">
      <c r="A753" s="70" t="s">
        <v>1318</v>
      </c>
      <c r="B753" s="106" t="s">
        <v>2009</v>
      </c>
      <c r="C753" s="72">
        <v>1962</v>
      </c>
      <c r="D753" s="72">
        <v>2011</v>
      </c>
      <c r="E753" s="72" t="s">
        <v>20</v>
      </c>
      <c r="F753" s="71">
        <v>2</v>
      </c>
      <c r="G753" s="71">
        <v>1</v>
      </c>
      <c r="H753" s="37">
        <v>294.3</v>
      </c>
      <c r="I753" s="37">
        <v>23.7</v>
      </c>
      <c r="J753" s="37">
        <v>270.60000000000002</v>
      </c>
      <c r="K753" s="37">
        <f>SUM(L753:O753)</f>
        <v>4071161.5999999996</v>
      </c>
      <c r="L753" s="44">
        <v>0</v>
      </c>
      <c r="M753" s="44">
        <v>0</v>
      </c>
      <c r="N753" s="44">
        <v>0</v>
      </c>
      <c r="O753" s="50">
        <f>'[1]Прод. прилож'!$C$1249</f>
        <v>4071161.5999999996</v>
      </c>
      <c r="P753" s="44">
        <f t="shared" si="164"/>
        <v>13833.372748895683</v>
      </c>
      <c r="Q753" s="50">
        <v>9673</v>
      </c>
      <c r="R753" s="69" t="s">
        <v>96</v>
      </c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  <c r="AJ753" s="14"/>
      <c r="AK753" s="14"/>
      <c r="AL753" s="14"/>
      <c r="AM753" s="14"/>
      <c r="AN753" s="14"/>
      <c r="AO753" s="14"/>
      <c r="AP753" s="14"/>
      <c r="AQ753" s="14"/>
      <c r="AR753" s="14"/>
      <c r="AS753" s="14"/>
      <c r="AT753" s="14"/>
      <c r="AU753" s="14"/>
      <c r="AV753" s="14"/>
      <c r="AW753" s="14"/>
      <c r="AX753" s="14"/>
      <c r="AY753" s="14"/>
      <c r="AZ753" s="14"/>
      <c r="BA753" s="14"/>
      <c r="BB753" s="14"/>
      <c r="BC753" s="14"/>
      <c r="BD753" s="14"/>
      <c r="BE753" s="14"/>
      <c r="BF753" s="14"/>
      <c r="BG753" s="14"/>
      <c r="BH753" s="14"/>
      <c r="BI753" s="14"/>
      <c r="BJ753" s="14"/>
      <c r="BK753" s="14"/>
      <c r="BL753" s="14"/>
      <c r="BM753" s="14"/>
      <c r="BN753" s="14"/>
      <c r="BO753" s="14"/>
      <c r="BP753" s="14"/>
      <c r="BQ753" s="14"/>
      <c r="BR753" s="14"/>
      <c r="BS753" s="14"/>
      <c r="BT753" s="14"/>
      <c r="BU753" s="14"/>
      <c r="BV753" s="14"/>
      <c r="BW753" s="14"/>
      <c r="BX753" s="14"/>
      <c r="BY753" s="14"/>
      <c r="BZ753" s="14"/>
      <c r="CA753" s="14"/>
      <c r="CB753" s="14"/>
      <c r="CC753" s="14"/>
      <c r="CD753" s="14"/>
      <c r="CE753" s="14"/>
      <c r="CF753" s="14"/>
      <c r="CG753" s="14"/>
      <c r="CH753" s="14"/>
      <c r="CI753" s="14"/>
      <c r="CJ753" s="14"/>
      <c r="CK753" s="14"/>
      <c r="CL753" s="14"/>
      <c r="CM753" s="14"/>
      <c r="CN753" s="14"/>
      <c r="CO753" s="14"/>
      <c r="CP753" s="14"/>
      <c r="CQ753" s="14"/>
      <c r="CR753" s="14"/>
      <c r="CS753" s="14"/>
      <c r="CT753" s="14"/>
      <c r="CU753" s="14"/>
      <c r="CV753" s="14"/>
      <c r="CW753" s="14"/>
      <c r="CX753" s="14"/>
      <c r="CY753" s="14"/>
      <c r="CZ753" s="14"/>
      <c r="DA753" s="14"/>
      <c r="DB753" s="14"/>
      <c r="DC753" s="14"/>
      <c r="DD753" s="14"/>
      <c r="DE753" s="14"/>
      <c r="DF753" s="14"/>
      <c r="DG753" s="14"/>
      <c r="DH753" s="14"/>
      <c r="DI753" s="14"/>
      <c r="DJ753" s="14"/>
      <c r="DK753" s="14"/>
      <c r="DL753" s="14"/>
      <c r="DM753" s="14"/>
      <c r="DN753" s="14"/>
      <c r="DO753" s="14"/>
      <c r="DP753" s="14"/>
      <c r="DQ753" s="14"/>
      <c r="DR753" s="14"/>
      <c r="DS753" s="14"/>
      <c r="DT753" s="14"/>
      <c r="DU753" s="14"/>
      <c r="DV753" s="14"/>
      <c r="DW753" s="14"/>
      <c r="DX753" s="14"/>
      <c r="DY753" s="14"/>
      <c r="DZ753" s="14"/>
      <c r="EA753" s="14"/>
      <c r="EB753" s="14"/>
      <c r="EC753" s="14"/>
      <c r="ED753" s="14"/>
      <c r="EE753" s="14"/>
      <c r="EF753" s="14"/>
      <c r="EG753" s="14"/>
      <c r="EH753" s="14"/>
      <c r="EI753" s="14"/>
      <c r="EJ753" s="14"/>
      <c r="EK753" s="14"/>
      <c r="EL753" s="14"/>
      <c r="EM753" s="14"/>
      <c r="EN753" s="14"/>
      <c r="EO753" s="14"/>
      <c r="EP753" s="14"/>
      <c r="EQ753" s="14"/>
      <c r="ER753" s="14"/>
      <c r="ES753" s="14"/>
      <c r="ET753" s="14"/>
      <c r="EU753" s="14"/>
      <c r="EV753" s="14"/>
      <c r="EW753" s="14"/>
      <c r="EX753" s="14"/>
      <c r="EY753" s="14"/>
      <c r="EZ753" s="14"/>
      <c r="FA753" s="14"/>
      <c r="FB753" s="14"/>
      <c r="FC753" s="14"/>
      <c r="FD753" s="14"/>
      <c r="FE753" s="14"/>
      <c r="FF753" s="14"/>
      <c r="FG753" s="14"/>
      <c r="FH753" s="14"/>
      <c r="FI753" s="14"/>
      <c r="FJ753" s="14"/>
      <c r="FK753" s="14"/>
      <c r="FL753" s="14"/>
      <c r="FM753" s="14"/>
      <c r="FN753" s="14"/>
      <c r="FO753" s="14"/>
      <c r="FP753" s="14"/>
      <c r="FQ753" s="14"/>
      <c r="FR753" s="14"/>
      <c r="FS753" s="14"/>
      <c r="FT753" s="14"/>
      <c r="FU753" s="14"/>
      <c r="FV753" s="14"/>
      <c r="FW753" s="14"/>
      <c r="FX753" s="14"/>
      <c r="FY753" s="14"/>
      <c r="FZ753" s="14"/>
      <c r="GA753" s="14"/>
      <c r="GB753" s="14"/>
      <c r="GC753" s="14"/>
      <c r="GD753" s="14"/>
      <c r="GE753" s="14"/>
      <c r="GF753" s="14"/>
      <c r="GG753" s="14"/>
      <c r="GH753" s="14"/>
      <c r="GI753" s="14"/>
      <c r="GJ753" s="14"/>
      <c r="GK753" s="14"/>
      <c r="GL753" s="14"/>
      <c r="GM753" s="14"/>
      <c r="GN753" s="14"/>
      <c r="GO753" s="14"/>
      <c r="GP753" s="14"/>
      <c r="GQ753" s="14"/>
      <c r="GR753" s="14"/>
      <c r="GS753" s="14"/>
      <c r="GT753" s="14"/>
      <c r="GU753" s="14"/>
      <c r="GV753" s="14"/>
      <c r="GW753" s="14"/>
      <c r="GX753" s="14"/>
      <c r="GY753" s="14"/>
    </row>
    <row r="754" spans="1:207" s="15" customFormat="1" ht="37.15" customHeight="1" x14ac:dyDescent="0.25">
      <c r="A754" s="214" t="s">
        <v>2288</v>
      </c>
      <c r="B754" s="214"/>
      <c r="C754" s="214"/>
      <c r="D754" s="214"/>
      <c r="E754" s="214"/>
      <c r="F754" s="214"/>
      <c r="G754" s="214"/>
      <c r="H754" s="214"/>
      <c r="I754" s="214"/>
      <c r="J754" s="214"/>
      <c r="K754" s="214"/>
      <c r="L754" s="214"/>
      <c r="M754" s="214"/>
      <c r="N754" s="214"/>
      <c r="O754" s="214"/>
      <c r="P754" s="214"/>
      <c r="Q754" s="214"/>
      <c r="R754" s="214"/>
      <c r="S754" s="57"/>
      <c r="T754" s="16"/>
      <c r="U754" s="16"/>
    </row>
    <row r="755" spans="1:207" s="15" customFormat="1" ht="37.15" customHeight="1" x14ac:dyDescent="0.25">
      <c r="A755" s="215" t="s">
        <v>863</v>
      </c>
      <c r="B755" s="215"/>
      <c r="C755" s="159" t="s">
        <v>21</v>
      </c>
      <c r="D755" s="159" t="s">
        <v>21</v>
      </c>
      <c r="E755" s="159" t="s">
        <v>21</v>
      </c>
      <c r="F755" s="96" t="s">
        <v>21</v>
      </c>
      <c r="G755" s="96" t="s">
        <v>21</v>
      </c>
      <c r="H755" s="97">
        <f t="shared" ref="H755:O755" si="165">SUM(H756:H759)</f>
        <v>1665.4599999999998</v>
      </c>
      <c r="I755" s="97">
        <f t="shared" si="165"/>
        <v>521.20000000000005</v>
      </c>
      <c r="J755" s="97">
        <f t="shared" si="165"/>
        <v>1024.8</v>
      </c>
      <c r="K755" s="97">
        <f t="shared" si="165"/>
        <v>18515119.240000002</v>
      </c>
      <c r="L755" s="97">
        <f t="shared" si="165"/>
        <v>0</v>
      </c>
      <c r="M755" s="97">
        <f t="shared" si="165"/>
        <v>0</v>
      </c>
      <c r="N755" s="97">
        <f t="shared" si="165"/>
        <v>0</v>
      </c>
      <c r="O755" s="97">
        <f t="shared" si="165"/>
        <v>18515119.240000002</v>
      </c>
      <c r="P755" s="34">
        <f>K755/H755</f>
        <v>11117.120339125529</v>
      </c>
      <c r="Q755" s="98" t="s">
        <v>21</v>
      </c>
      <c r="R755" s="99" t="s">
        <v>21</v>
      </c>
      <c r="S755" s="57"/>
      <c r="T755" s="16"/>
      <c r="U755" s="16"/>
    </row>
    <row r="756" spans="1:207" s="14" customFormat="1" ht="27" customHeight="1" x14ac:dyDescent="0.25">
      <c r="A756" s="208" t="s">
        <v>1319</v>
      </c>
      <c r="B756" s="275" t="s">
        <v>401</v>
      </c>
      <c r="C756" s="232">
        <v>1966</v>
      </c>
      <c r="D756" s="212" t="s">
        <v>224</v>
      </c>
      <c r="E756" s="232" t="s">
        <v>20</v>
      </c>
      <c r="F756" s="239">
        <v>2</v>
      </c>
      <c r="G756" s="239">
        <v>2</v>
      </c>
      <c r="H756" s="269">
        <v>708.76</v>
      </c>
      <c r="I756" s="269">
        <v>156.19999999999999</v>
      </c>
      <c r="J756" s="269">
        <v>433.09999999999997</v>
      </c>
      <c r="K756" s="37">
        <f>SUM(L756:O756)</f>
        <v>5056343.04</v>
      </c>
      <c r="L756" s="44">
        <v>0</v>
      </c>
      <c r="M756" s="44">
        <v>0</v>
      </c>
      <c r="N756" s="44">
        <v>0</v>
      </c>
      <c r="O756" s="50">
        <f>'[1]Прод. прилож'!$C$293</f>
        <v>5056343.04</v>
      </c>
      <c r="P756" s="44">
        <f>K756/H756</f>
        <v>7134.0694170099896</v>
      </c>
      <c r="Q756" s="50">
        <v>9673</v>
      </c>
      <c r="R756" s="69" t="s">
        <v>94</v>
      </c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  <c r="FE756" s="2"/>
      <c r="FF756" s="2"/>
      <c r="FG756" s="2"/>
      <c r="FH756" s="2"/>
      <c r="FI756" s="2"/>
      <c r="FJ756" s="2"/>
      <c r="FK756" s="2"/>
      <c r="FL756" s="2"/>
      <c r="FM756" s="2"/>
      <c r="FN756" s="2"/>
      <c r="FO756" s="2"/>
      <c r="FP756" s="2"/>
      <c r="FQ756" s="2"/>
      <c r="FR756" s="2"/>
      <c r="FS756" s="2"/>
      <c r="FT756" s="2"/>
      <c r="FU756" s="2"/>
      <c r="FV756" s="2"/>
      <c r="FW756" s="2"/>
      <c r="FX756" s="2"/>
      <c r="FY756" s="2"/>
      <c r="FZ756" s="2"/>
      <c r="GA756" s="2"/>
      <c r="GB756" s="2"/>
      <c r="GC756" s="2"/>
      <c r="GD756" s="2"/>
      <c r="GE756" s="2"/>
      <c r="GF756" s="2"/>
      <c r="GG756" s="2"/>
      <c r="GH756" s="2"/>
      <c r="GI756" s="2"/>
      <c r="GJ756" s="2"/>
      <c r="GK756" s="2"/>
      <c r="GL756" s="2"/>
      <c r="GM756" s="2"/>
      <c r="GN756" s="2"/>
      <c r="GO756" s="2"/>
      <c r="GP756" s="2"/>
      <c r="GQ756" s="2"/>
      <c r="GR756" s="2"/>
      <c r="GS756" s="2"/>
      <c r="GT756" s="2"/>
      <c r="GU756" s="2"/>
      <c r="GV756" s="2"/>
      <c r="GW756" s="2"/>
      <c r="GX756" s="2"/>
      <c r="GY756" s="2"/>
    </row>
    <row r="757" spans="1:207" s="14" customFormat="1" ht="27" customHeight="1" x14ac:dyDescent="0.25">
      <c r="A757" s="209"/>
      <c r="B757" s="276"/>
      <c r="C757" s="233"/>
      <c r="D757" s="213"/>
      <c r="E757" s="233"/>
      <c r="F757" s="240"/>
      <c r="G757" s="240"/>
      <c r="H757" s="270"/>
      <c r="I757" s="270"/>
      <c r="J757" s="270"/>
      <c r="K757" s="37">
        <f>SUM(L757:O757)</f>
        <v>2536426.2000000002</v>
      </c>
      <c r="L757" s="44">
        <v>0</v>
      </c>
      <c r="M757" s="44">
        <v>0</v>
      </c>
      <c r="N757" s="44">
        <v>0</v>
      </c>
      <c r="O757" s="50">
        <f>'[1]Прод. прилож'!$C$814</f>
        <v>2536426.2000000002</v>
      </c>
      <c r="P757" s="44">
        <f>K757/H756</f>
        <v>3578.6813589931717</v>
      </c>
      <c r="Q757" s="50">
        <v>9673</v>
      </c>
      <c r="R757" s="69" t="s">
        <v>95</v>
      </c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  <c r="FE757" s="2"/>
      <c r="FF757" s="2"/>
      <c r="FG757" s="2"/>
      <c r="FH757" s="2"/>
      <c r="FI757" s="2"/>
      <c r="FJ757" s="2"/>
      <c r="FK757" s="2"/>
      <c r="FL757" s="2"/>
      <c r="FM757" s="2"/>
      <c r="FN757" s="2"/>
      <c r="FO757" s="2"/>
      <c r="FP757" s="2"/>
      <c r="FQ757" s="2"/>
      <c r="FR757" s="2"/>
      <c r="FS757" s="2"/>
      <c r="FT757" s="2"/>
      <c r="FU757" s="2"/>
      <c r="FV757" s="2"/>
      <c r="FW757" s="2"/>
      <c r="FX757" s="2"/>
      <c r="FY757" s="2"/>
      <c r="FZ757" s="2"/>
      <c r="GA757" s="2"/>
      <c r="GB757" s="2"/>
      <c r="GC757" s="2"/>
      <c r="GD757" s="2"/>
      <c r="GE757" s="2"/>
      <c r="GF757" s="2"/>
      <c r="GG757" s="2"/>
      <c r="GH757" s="2"/>
      <c r="GI757" s="2"/>
      <c r="GJ757" s="2"/>
      <c r="GK757" s="2"/>
      <c r="GL757" s="2"/>
      <c r="GM757" s="2"/>
      <c r="GN757" s="2"/>
      <c r="GO757" s="2"/>
      <c r="GP757" s="2"/>
      <c r="GQ757" s="2"/>
      <c r="GR757" s="2"/>
      <c r="GS757" s="2"/>
      <c r="GT757" s="2"/>
      <c r="GU757" s="2"/>
      <c r="GV757" s="2"/>
      <c r="GW757" s="2"/>
      <c r="GX757" s="2"/>
      <c r="GY757" s="2"/>
    </row>
    <row r="758" spans="1:207" s="14" customFormat="1" ht="27" customHeight="1" x14ac:dyDescent="0.25">
      <c r="A758" s="70" t="s">
        <v>1320</v>
      </c>
      <c r="B758" s="106" t="s">
        <v>425</v>
      </c>
      <c r="C758" s="72">
        <v>1964</v>
      </c>
      <c r="D758" s="182" t="s">
        <v>224</v>
      </c>
      <c r="E758" s="72" t="s">
        <v>20</v>
      </c>
      <c r="F758" s="71">
        <v>2</v>
      </c>
      <c r="G758" s="71">
        <v>2</v>
      </c>
      <c r="H758" s="37">
        <v>401.9</v>
      </c>
      <c r="I758" s="37">
        <v>160.30000000000001</v>
      </c>
      <c r="J758" s="37">
        <v>241.59999999999997</v>
      </c>
      <c r="K758" s="37">
        <f>SUM(L758:O758)</f>
        <v>4689614</v>
      </c>
      <c r="L758" s="44">
        <v>0</v>
      </c>
      <c r="M758" s="44">
        <v>0</v>
      </c>
      <c r="N758" s="44">
        <v>0</v>
      </c>
      <c r="O758" s="50">
        <f>'[1]Прод. прилож'!$C$812</f>
        <v>4689614</v>
      </c>
      <c r="P758" s="44">
        <f>K758/H758</f>
        <v>11668.609106742972</v>
      </c>
      <c r="Q758" s="50">
        <v>9673</v>
      </c>
      <c r="R758" s="69" t="s">
        <v>95</v>
      </c>
      <c r="S758" s="18"/>
      <c r="T758" s="18"/>
    </row>
    <row r="759" spans="1:207" s="14" customFormat="1" ht="27" customHeight="1" x14ac:dyDescent="0.25">
      <c r="A759" s="70" t="s">
        <v>1321</v>
      </c>
      <c r="B759" s="106" t="s">
        <v>426</v>
      </c>
      <c r="C759" s="72">
        <v>1964</v>
      </c>
      <c r="D759" s="182" t="s">
        <v>224</v>
      </c>
      <c r="E759" s="72" t="s">
        <v>20</v>
      </c>
      <c r="F759" s="71">
        <v>2</v>
      </c>
      <c r="G759" s="71">
        <v>2</v>
      </c>
      <c r="H759" s="37">
        <v>554.79999999999995</v>
      </c>
      <c r="I759" s="37">
        <v>204.7</v>
      </c>
      <c r="J759" s="37">
        <v>350.09999999999997</v>
      </c>
      <c r="K759" s="37">
        <f>SUM(L759:O759)</f>
        <v>6232736</v>
      </c>
      <c r="L759" s="44">
        <v>0</v>
      </c>
      <c r="M759" s="44">
        <v>0</v>
      </c>
      <c r="N759" s="44">
        <v>0</v>
      </c>
      <c r="O759" s="50">
        <f>'[1]Прод. прилож'!$C$813</f>
        <v>6232736</v>
      </c>
      <c r="P759" s="44">
        <f>K759/H759</f>
        <v>11234.203316510455</v>
      </c>
      <c r="Q759" s="50">
        <v>9673</v>
      </c>
      <c r="R759" s="69" t="s">
        <v>95</v>
      </c>
      <c r="S759" s="18"/>
      <c r="T759" s="18"/>
    </row>
    <row r="760" spans="1:207" s="15" customFormat="1" ht="37.15" customHeight="1" x14ac:dyDescent="0.25">
      <c r="A760" s="214" t="s">
        <v>2289</v>
      </c>
      <c r="B760" s="214"/>
      <c r="C760" s="214"/>
      <c r="D760" s="214"/>
      <c r="E760" s="214"/>
      <c r="F760" s="214"/>
      <c r="G760" s="214"/>
      <c r="H760" s="214"/>
      <c r="I760" s="214"/>
      <c r="J760" s="214"/>
      <c r="K760" s="214"/>
      <c r="L760" s="214"/>
      <c r="M760" s="214"/>
      <c r="N760" s="214"/>
      <c r="O760" s="214"/>
      <c r="P760" s="214"/>
      <c r="Q760" s="214"/>
      <c r="R760" s="214"/>
      <c r="S760" s="57"/>
      <c r="T760" s="16"/>
      <c r="U760" s="16"/>
    </row>
    <row r="761" spans="1:207" s="15" customFormat="1" ht="37.15" customHeight="1" x14ac:dyDescent="0.25">
      <c r="A761" s="215" t="s">
        <v>54</v>
      </c>
      <c r="B761" s="215"/>
      <c r="C761" s="159" t="s">
        <v>21</v>
      </c>
      <c r="D761" s="159" t="s">
        <v>21</v>
      </c>
      <c r="E761" s="159" t="s">
        <v>21</v>
      </c>
      <c r="F761" s="96" t="s">
        <v>21</v>
      </c>
      <c r="G761" s="96" t="s">
        <v>21</v>
      </c>
      <c r="H761" s="97">
        <f t="shared" ref="H761:O761" si="166">SUM(H762:H766)</f>
        <v>2362</v>
      </c>
      <c r="I761" s="97">
        <f t="shared" si="166"/>
        <v>531</v>
      </c>
      <c r="J761" s="97">
        <f t="shared" si="166"/>
        <v>1831</v>
      </c>
      <c r="K761" s="97">
        <f t="shared" si="166"/>
        <v>50785327.600000001</v>
      </c>
      <c r="L761" s="97">
        <f t="shared" si="166"/>
        <v>0</v>
      </c>
      <c r="M761" s="97">
        <f t="shared" si="166"/>
        <v>0</v>
      </c>
      <c r="N761" s="97">
        <f t="shared" si="166"/>
        <v>0</v>
      </c>
      <c r="O761" s="97">
        <f t="shared" si="166"/>
        <v>50785327.600000001</v>
      </c>
      <c r="P761" s="34">
        <f>K761/H761</f>
        <v>21500.985436071125</v>
      </c>
      <c r="Q761" s="98" t="s">
        <v>21</v>
      </c>
      <c r="R761" s="99" t="s">
        <v>21</v>
      </c>
      <c r="S761" s="57"/>
      <c r="T761" s="16"/>
      <c r="U761" s="16"/>
    </row>
    <row r="762" spans="1:207" s="14" customFormat="1" ht="27" customHeight="1" x14ac:dyDescent="0.25">
      <c r="A762" s="69" t="s">
        <v>1322</v>
      </c>
      <c r="B762" s="106" t="s">
        <v>403</v>
      </c>
      <c r="C762" s="72">
        <v>1962</v>
      </c>
      <c r="D762" s="182" t="s">
        <v>224</v>
      </c>
      <c r="E762" s="72" t="s">
        <v>20</v>
      </c>
      <c r="F762" s="71">
        <v>2</v>
      </c>
      <c r="G762" s="71">
        <v>2</v>
      </c>
      <c r="H762" s="76">
        <v>472</v>
      </c>
      <c r="I762" s="76">
        <v>100.19999999999999</v>
      </c>
      <c r="J762" s="76">
        <v>371.8</v>
      </c>
      <c r="K762" s="76">
        <f t="shared" ref="K762:K766" si="167">SUM(L762:O762)</f>
        <v>12747647.199999999</v>
      </c>
      <c r="L762" s="63">
        <v>0</v>
      </c>
      <c r="M762" s="63">
        <v>0</v>
      </c>
      <c r="N762" s="63">
        <v>0</v>
      </c>
      <c r="O762" s="53">
        <f>'[1]Прод. прилож'!$C$815</f>
        <v>12747647.199999999</v>
      </c>
      <c r="P762" s="63">
        <f t="shared" ref="P762:P766" si="168">K762/H762</f>
        <v>27007.727118644067</v>
      </c>
      <c r="Q762" s="53">
        <v>9673</v>
      </c>
      <c r="R762" s="69" t="s">
        <v>95</v>
      </c>
      <c r="S762" s="18"/>
      <c r="T762" s="18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  <c r="FE762" s="2"/>
      <c r="FF762" s="2"/>
      <c r="FG762" s="2"/>
      <c r="FH762" s="2"/>
      <c r="FI762" s="2"/>
      <c r="FJ762" s="2"/>
      <c r="FK762" s="2"/>
      <c r="FL762" s="2"/>
      <c r="FM762" s="2"/>
      <c r="FN762" s="2"/>
      <c r="FO762" s="2"/>
      <c r="FP762" s="2"/>
      <c r="FQ762" s="2"/>
      <c r="FR762" s="2"/>
      <c r="FS762" s="2"/>
      <c r="FT762" s="2"/>
      <c r="FU762" s="2"/>
      <c r="FV762" s="2"/>
      <c r="FW762" s="2"/>
      <c r="FX762" s="2"/>
      <c r="FY762" s="2"/>
      <c r="FZ762" s="2"/>
      <c r="GA762" s="2"/>
      <c r="GB762" s="2"/>
      <c r="GC762" s="2"/>
      <c r="GD762" s="2"/>
      <c r="GE762" s="2"/>
      <c r="GF762" s="2"/>
      <c r="GG762" s="2"/>
      <c r="GH762" s="2"/>
      <c r="GI762" s="2"/>
      <c r="GJ762" s="2"/>
      <c r="GK762" s="2"/>
      <c r="GL762" s="2"/>
      <c r="GM762" s="2"/>
      <c r="GN762" s="2"/>
      <c r="GO762" s="2"/>
      <c r="GP762" s="2"/>
      <c r="GQ762" s="2"/>
      <c r="GR762" s="2"/>
      <c r="GS762" s="2"/>
      <c r="GT762" s="2"/>
      <c r="GU762" s="2"/>
      <c r="GV762" s="2"/>
      <c r="GW762" s="2"/>
      <c r="GX762" s="2"/>
      <c r="GY762" s="2"/>
    </row>
    <row r="763" spans="1:207" s="14" customFormat="1" ht="27" customHeight="1" x14ac:dyDescent="0.25">
      <c r="A763" s="69" t="s">
        <v>1323</v>
      </c>
      <c r="B763" s="106" t="s">
        <v>404</v>
      </c>
      <c r="C763" s="72">
        <v>1965</v>
      </c>
      <c r="D763" s="182" t="s">
        <v>224</v>
      </c>
      <c r="E763" s="72" t="s">
        <v>20</v>
      </c>
      <c r="F763" s="71">
        <v>2</v>
      </c>
      <c r="G763" s="71">
        <v>2</v>
      </c>
      <c r="H763" s="76">
        <v>472</v>
      </c>
      <c r="I763" s="76">
        <v>88.600000000000023</v>
      </c>
      <c r="J763" s="76">
        <v>383.4</v>
      </c>
      <c r="K763" s="76">
        <f t="shared" si="167"/>
        <v>6391994</v>
      </c>
      <c r="L763" s="63">
        <v>0</v>
      </c>
      <c r="M763" s="63">
        <v>0</v>
      </c>
      <c r="N763" s="63">
        <v>0</v>
      </c>
      <c r="O763" s="53">
        <f>'[1]Прод. прилож'!$C$816</f>
        <v>6391994</v>
      </c>
      <c r="P763" s="63">
        <f t="shared" si="168"/>
        <v>13542.360169491525</v>
      </c>
      <c r="Q763" s="53">
        <v>9673</v>
      </c>
      <c r="R763" s="69" t="s">
        <v>95</v>
      </c>
      <c r="S763" s="18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  <c r="FE763" s="2"/>
      <c r="FF763" s="2"/>
      <c r="FG763" s="2"/>
      <c r="FH763" s="2"/>
      <c r="FI763" s="2"/>
      <c r="FJ763" s="2"/>
      <c r="FK763" s="2"/>
      <c r="FL763" s="2"/>
      <c r="FM763" s="2"/>
      <c r="FN763" s="2"/>
      <c r="FO763" s="2"/>
      <c r="FP763" s="2"/>
      <c r="FQ763" s="2"/>
      <c r="FR763" s="2"/>
      <c r="FS763" s="2"/>
      <c r="FT763" s="2"/>
      <c r="FU763" s="2"/>
      <c r="FV763" s="2"/>
      <c r="FW763" s="2"/>
      <c r="FX763" s="2"/>
      <c r="FY763" s="2"/>
      <c r="FZ763" s="2"/>
      <c r="GA763" s="2"/>
      <c r="GB763" s="2"/>
      <c r="GC763" s="2"/>
      <c r="GD763" s="2"/>
      <c r="GE763" s="2"/>
      <c r="GF763" s="2"/>
      <c r="GG763" s="2"/>
      <c r="GH763" s="2"/>
      <c r="GI763" s="2"/>
      <c r="GJ763" s="2"/>
      <c r="GK763" s="2"/>
      <c r="GL763" s="2"/>
      <c r="GM763" s="2"/>
      <c r="GN763" s="2"/>
      <c r="GO763" s="2"/>
      <c r="GP763" s="2"/>
      <c r="GQ763" s="2"/>
      <c r="GR763" s="2"/>
      <c r="GS763" s="2"/>
      <c r="GT763" s="2"/>
      <c r="GU763" s="2"/>
      <c r="GV763" s="2"/>
      <c r="GW763" s="2"/>
      <c r="GX763" s="2"/>
      <c r="GY763" s="2"/>
    </row>
    <row r="764" spans="1:207" s="14" customFormat="1" ht="27" customHeight="1" x14ac:dyDescent="0.25">
      <c r="A764" s="69" t="s">
        <v>2601</v>
      </c>
      <c r="B764" s="106" t="s">
        <v>405</v>
      </c>
      <c r="C764" s="72">
        <v>1963</v>
      </c>
      <c r="D764" s="182" t="s">
        <v>224</v>
      </c>
      <c r="E764" s="72" t="s">
        <v>20</v>
      </c>
      <c r="F764" s="71">
        <v>2</v>
      </c>
      <c r="G764" s="71">
        <v>2</v>
      </c>
      <c r="H764" s="76">
        <v>474</v>
      </c>
      <c r="I764" s="76">
        <v>90.300000000000011</v>
      </c>
      <c r="J764" s="76">
        <v>383.7</v>
      </c>
      <c r="K764" s="76">
        <f t="shared" si="167"/>
        <v>18978037.199999999</v>
      </c>
      <c r="L764" s="63">
        <v>0</v>
      </c>
      <c r="M764" s="63">
        <v>0</v>
      </c>
      <c r="N764" s="63">
        <v>0</v>
      </c>
      <c r="O764" s="53">
        <f>'[1]Прод. прилож'!$C$1251</f>
        <v>18978037.199999999</v>
      </c>
      <c r="P764" s="63">
        <f t="shared" si="168"/>
        <v>40038.053164556957</v>
      </c>
      <c r="Q764" s="53">
        <v>9673</v>
      </c>
      <c r="R764" s="69" t="s">
        <v>96</v>
      </c>
      <c r="S764" s="18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  <c r="FE764" s="2"/>
      <c r="FF764" s="2"/>
      <c r="FG764" s="2"/>
      <c r="FH764" s="2"/>
      <c r="FI764" s="2"/>
      <c r="FJ764" s="2"/>
      <c r="FK764" s="2"/>
      <c r="FL764" s="2"/>
      <c r="FM764" s="2"/>
      <c r="FN764" s="2"/>
      <c r="FO764" s="2"/>
      <c r="FP764" s="2"/>
      <c r="FQ764" s="2"/>
      <c r="FR764" s="2"/>
      <c r="FS764" s="2"/>
      <c r="FT764" s="2"/>
      <c r="FU764" s="2"/>
      <c r="FV764" s="2"/>
      <c r="FW764" s="2"/>
      <c r="FX764" s="2"/>
      <c r="FY764" s="2"/>
      <c r="FZ764" s="2"/>
      <c r="GA764" s="2"/>
      <c r="GB764" s="2"/>
      <c r="GC764" s="2"/>
      <c r="GD764" s="2"/>
      <c r="GE764" s="2"/>
      <c r="GF764" s="2"/>
      <c r="GG764" s="2"/>
      <c r="GH764" s="2"/>
      <c r="GI764" s="2"/>
      <c r="GJ764" s="2"/>
      <c r="GK764" s="2"/>
      <c r="GL764" s="2"/>
      <c r="GM764" s="2"/>
      <c r="GN764" s="2"/>
      <c r="GO764" s="2"/>
      <c r="GP764" s="2"/>
      <c r="GQ764" s="2"/>
      <c r="GR764" s="2"/>
      <c r="GS764" s="2"/>
      <c r="GT764" s="2"/>
      <c r="GU764" s="2"/>
      <c r="GV764" s="2"/>
      <c r="GW764" s="2"/>
      <c r="GX764" s="2"/>
      <c r="GY764" s="2"/>
    </row>
    <row r="765" spans="1:207" s="14" customFormat="1" ht="27" customHeight="1" x14ac:dyDescent="0.25">
      <c r="A765" s="69" t="s">
        <v>1324</v>
      </c>
      <c r="B765" s="106" t="s">
        <v>406</v>
      </c>
      <c r="C765" s="72">
        <v>1964</v>
      </c>
      <c r="D765" s="182" t="s">
        <v>224</v>
      </c>
      <c r="E765" s="72" t="s">
        <v>20</v>
      </c>
      <c r="F765" s="71">
        <v>2</v>
      </c>
      <c r="G765" s="71">
        <v>2</v>
      </c>
      <c r="H765" s="76">
        <v>472</v>
      </c>
      <c r="I765" s="76">
        <v>97.300000000000011</v>
      </c>
      <c r="J765" s="76">
        <v>374.7</v>
      </c>
      <c r="K765" s="76">
        <f t="shared" si="167"/>
        <v>6355814</v>
      </c>
      <c r="L765" s="63">
        <v>0</v>
      </c>
      <c r="M765" s="63">
        <v>0</v>
      </c>
      <c r="N765" s="63">
        <v>0</v>
      </c>
      <c r="O765" s="53">
        <f>'[1]Прод. прилож'!$C$1252</f>
        <v>6355814</v>
      </c>
      <c r="P765" s="63">
        <f t="shared" si="168"/>
        <v>13465.707627118643</v>
      </c>
      <c r="Q765" s="53">
        <v>9673</v>
      </c>
      <c r="R765" s="69" t="s">
        <v>96</v>
      </c>
      <c r="S765" s="18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  <c r="FE765" s="2"/>
      <c r="FF765" s="2"/>
      <c r="FG765" s="2"/>
      <c r="FH765" s="2"/>
      <c r="FI765" s="2"/>
      <c r="FJ765" s="2"/>
      <c r="FK765" s="2"/>
      <c r="FL765" s="2"/>
      <c r="FM765" s="2"/>
      <c r="FN765" s="2"/>
      <c r="FO765" s="2"/>
      <c r="FP765" s="2"/>
      <c r="FQ765" s="2"/>
      <c r="FR765" s="2"/>
      <c r="FS765" s="2"/>
      <c r="FT765" s="2"/>
      <c r="FU765" s="2"/>
      <c r="FV765" s="2"/>
      <c r="FW765" s="2"/>
      <c r="FX765" s="2"/>
      <c r="FY765" s="2"/>
      <c r="FZ765" s="2"/>
      <c r="GA765" s="2"/>
      <c r="GB765" s="2"/>
      <c r="GC765" s="2"/>
      <c r="GD765" s="2"/>
      <c r="GE765" s="2"/>
      <c r="GF765" s="2"/>
      <c r="GG765" s="2"/>
      <c r="GH765" s="2"/>
      <c r="GI765" s="2"/>
      <c r="GJ765" s="2"/>
      <c r="GK765" s="2"/>
      <c r="GL765" s="2"/>
      <c r="GM765" s="2"/>
      <c r="GN765" s="2"/>
      <c r="GO765" s="2"/>
      <c r="GP765" s="2"/>
      <c r="GQ765" s="2"/>
      <c r="GR765" s="2"/>
      <c r="GS765" s="2"/>
      <c r="GT765" s="2"/>
      <c r="GU765" s="2"/>
      <c r="GV765" s="2"/>
      <c r="GW765" s="2"/>
      <c r="GX765" s="2"/>
      <c r="GY765" s="2"/>
    </row>
    <row r="766" spans="1:207" s="14" customFormat="1" ht="27" customHeight="1" x14ac:dyDescent="0.25">
      <c r="A766" s="69" t="s">
        <v>1325</v>
      </c>
      <c r="B766" s="106" t="s">
        <v>407</v>
      </c>
      <c r="C766" s="72">
        <v>1965</v>
      </c>
      <c r="D766" s="182" t="s">
        <v>224</v>
      </c>
      <c r="E766" s="72" t="s">
        <v>20</v>
      </c>
      <c r="F766" s="71">
        <v>2</v>
      </c>
      <c r="G766" s="71">
        <v>2</v>
      </c>
      <c r="H766" s="76">
        <v>472</v>
      </c>
      <c r="I766" s="76">
        <v>154.60000000000002</v>
      </c>
      <c r="J766" s="76">
        <v>317.39999999999998</v>
      </c>
      <c r="K766" s="76">
        <f t="shared" si="167"/>
        <v>6311835.2000000002</v>
      </c>
      <c r="L766" s="63">
        <v>0</v>
      </c>
      <c r="M766" s="63">
        <v>0</v>
      </c>
      <c r="N766" s="63">
        <v>0</v>
      </c>
      <c r="O766" s="53">
        <f>'[1]Прод. прилож'!$C$1253</f>
        <v>6311835.2000000002</v>
      </c>
      <c r="P766" s="63">
        <f t="shared" si="168"/>
        <v>13372.53220338983</v>
      </c>
      <c r="Q766" s="53">
        <v>9673</v>
      </c>
      <c r="R766" s="69" t="s">
        <v>96</v>
      </c>
      <c r="S766" s="18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  <c r="FE766" s="2"/>
      <c r="FF766" s="2"/>
      <c r="FG766" s="2"/>
      <c r="FH766" s="2"/>
      <c r="FI766" s="2"/>
      <c r="FJ766" s="2"/>
      <c r="FK766" s="2"/>
      <c r="FL766" s="2"/>
      <c r="FM766" s="2"/>
      <c r="FN766" s="2"/>
      <c r="FO766" s="2"/>
      <c r="FP766" s="2"/>
      <c r="FQ766" s="2"/>
      <c r="FR766" s="2"/>
      <c r="FS766" s="2"/>
      <c r="FT766" s="2"/>
      <c r="FU766" s="2"/>
      <c r="FV766" s="2"/>
      <c r="FW766" s="2"/>
      <c r="FX766" s="2"/>
      <c r="FY766" s="2"/>
      <c r="FZ766" s="2"/>
      <c r="GA766" s="2"/>
      <c r="GB766" s="2"/>
      <c r="GC766" s="2"/>
      <c r="GD766" s="2"/>
      <c r="GE766" s="2"/>
      <c r="GF766" s="2"/>
      <c r="GG766" s="2"/>
      <c r="GH766" s="2"/>
      <c r="GI766" s="2"/>
      <c r="GJ766" s="2"/>
      <c r="GK766" s="2"/>
      <c r="GL766" s="2"/>
      <c r="GM766" s="2"/>
      <c r="GN766" s="2"/>
      <c r="GO766" s="2"/>
      <c r="GP766" s="2"/>
      <c r="GQ766" s="2"/>
      <c r="GR766" s="2"/>
      <c r="GS766" s="2"/>
      <c r="GT766" s="2"/>
      <c r="GU766" s="2"/>
      <c r="GV766" s="2"/>
      <c r="GW766" s="2"/>
      <c r="GX766" s="2"/>
      <c r="GY766" s="2"/>
    </row>
    <row r="767" spans="1:207" s="15" customFormat="1" ht="34.9" customHeight="1" x14ac:dyDescent="0.25">
      <c r="A767" s="214" t="s">
        <v>2290</v>
      </c>
      <c r="B767" s="214"/>
      <c r="C767" s="214"/>
      <c r="D767" s="214"/>
      <c r="E767" s="214"/>
      <c r="F767" s="214"/>
      <c r="G767" s="214"/>
      <c r="H767" s="214"/>
      <c r="I767" s="214"/>
      <c r="J767" s="214"/>
      <c r="K767" s="214"/>
      <c r="L767" s="214"/>
      <c r="M767" s="214"/>
      <c r="N767" s="214"/>
      <c r="O767" s="214"/>
      <c r="P767" s="214"/>
      <c r="Q767" s="214"/>
      <c r="R767" s="214"/>
      <c r="S767" s="57"/>
      <c r="T767" s="16"/>
      <c r="U767" s="16"/>
    </row>
    <row r="768" spans="1:207" s="15" customFormat="1" ht="34.9" customHeight="1" x14ac:dyDescent="0.25">
      <c r="A768" s="215" t="s">
        <v>862</v>
      </c>
      <c r="B768" s="215"/>
      <c r="C768" s="159" t="s">
        <v>21</v>
      </c>
      <c r="D768" s="159" t="s">
        <v>21</v>
      </c>
      <c r="E768" s="159" t="s">
        <v>21</v>
      </c>
      <c r="F768" s="96" t="s">
        <v>21</v>
      </c>
      <c r="G768" s="96" t="s">
        <v>21</v>
      </c>
      <c r="H768" s="97">
        <f>SUM(H769:H770)</f>
        <v>865</v>
      </c>
      <c r="I768" s="97">
        <f t="shared" ref="I768:O768" si="169">SUM(I769:I770)</f>
        <v>341.6</v>
      </c>
      <c r="J768" s="97">
        <f t="shared" si="169"/>
        <v>523.4</v>
      </c>
      <c r="K768" s="97">
        <f t="shared" si="169"/>
        <v>15759771</v>
      </c>
      <c r="L768" s="97">
        <f t="shared" si="169"/>
        <v>0</v>
      </c>
      <c r="M768" s="97">
        <f t="shared" si="169"/>
        <v>0</v>
      </c>
      <c r="N768" s="97">
        <f t="shared" si="169"/>
        <v>0</v>
      </c>
      <c r="O768" s="97">
        <f t="shared" si="169"/>
        <v>15759771</v>
      </c>
      <c r="P768" s="34">
        <f>K768/H768</f>
        <v>18219.38843930636</v>
      </c>
      <c r="Q768" s="98" t="s">
        <v>21</v>
      </c>
      <c r="R768" s="99" t="s">
        <v>21</v>
      </c>
      <c r="S768" s="57"/>
      <c r="T768" s="16"/>
      <c r="U768" s="16"/>
    </row>
    <row r="769" spans="1:207" s="14" customFormat="1" ht="25.15" customHeight="1" x14ac:dyDescent="0.25">
      <c r="A769" s="70" t="s">
        <v>1326</v>
      </c>
      <c r="B769" s="106" t="s">
        <v>398</v>
      </c>
      <c r="C769" s="72">
        <v>1964</v>
      </c>
      <c r="D769" s="182" t="s">
        <v>224</v>
      </c>
      <c r="E769" s="72" t="s">
        <v>20</v>
      </c>
      <c r="F769" s="71">
        <v>2</v>
      </c>
      <c r="G769" s="71">
        <v>2</v>
      </c>
      <c r="H769" s="37">
        <v>432.5</v>
      </c>
      <c r="I769" s="37">
        <v>170.8</v>
      </c>
      <c r="J769" s="37">
        <v>261.7</v>
      </c>
      <c r="K769" s="37">
        <f>SUM(L769:O769)</f>
        <v>10506514</v>
      </c>
      <c r="L769" s="44">
        <v>0</v>
      </c>
      <c r="M769" s="44">
        <v>0</v>
      </c>
      <c r="N769" s="44">
        <v>0</v>
      </c>
      <c r="O769" s="48">
        <f>'[1]Прод. прилож'!$C$1255</f>
        <v>10506514</v>
      </c>
      <c r="P769" s="63">
        <f>K769/H769</f>
        <v>24292.517919075144</v>
      </c>
      <c r="Q769" s="50">
        <v>9673</v>
      </c>
      <c r="R769" s="69" t="s">
        <v>96</v>
      </c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  <c r="FE769" s="2"/>
      <c r="FF769" s="2"/>
      <c r="FG769" s="2"/>
      <c r="FH769" s="2"/>
      <c r="FI769" s="2"/>
      <c r="FJ769" s="2"/>
      <c r="FK769" s="2"/>
      <c r="FL769" s="2"/>
      <c r="FM769" s="2"/>
      <c r="FN769" s="2"/>
      <c r="FO769" s="2"/>
      <c r="FP769" s="2"/>
      <c r="FQ769" s="2"/>
      <c r="FR769" s="2"/>
      <c r="FS769" s="2"/>
      <c r="FT769" s="2"/>
      <c r="FU769" s="2"/>
      <c r="FV769" s="2"/>
      <c r="FW769" s="2"/>
      <c r="FX769" s="2"/>
      <c r="FY769" s="2"/>
      <c r="FZ769" s="2"/>
      <c r="GA769" s="2"/>
      <c r="GB769" s="2"/>
      <c r="GC769" s="2"/>
      <c r="GD769" s="2"/>
      <c r="GE769" s="2"/>
      <c r="GF769" s="2"/>
      <c r="GG769" s="2"/>
      <c r="GH769" s="2"/>
      <c r="GI769" s="2"/>
      <c r="GJ769" s="2"/>
      <c r="GK769" s="2"/>
      <c r="GL769" s="2"/>
      <c r="GM769" s="2"/>
      <c r="GN769" s="2"/>
      <c r="GO769" s="2"/>
      <c r="GP769" s="2"/>
      <c r="GQ769" s="2"/>
      <c r="GR769" s="2"/>
      <c r="GS769" s="2"/>
      <c r="GT769" s="2"/>
      <c r="GU769" s="2"/>
      <c r="GV769" s="2"/>
      <c r="GW769" s="2"/>
      <c r="GX769" s="2"/>
      <c r="GY769" s="2"/>
    </row>
    <row r="770" spans="1:207" s="14" customFormat="1" ht="25.15" customHeight="1" x14ac:dyDescent="0.25">
      <c r="A770" s="70" t="s">
        <v>1327</v>
      </c>
      <c r="B770" s="106" t="s">
        <v>399</v>
      </c>
      <c r="C770" s="72">
        <v>1964</v>
      </c>
      <c r="D770" s="182" t="s">
        <v>224</v>
      </c>
      <c r="E770" s="72" t="s">
        <v>20</v>
      </c>
      <c r="F770" s="71">
        <v>2</v>
      </c>
      <c r="G770" s="71">
        <v>2</v>
      </c>
      <c r="H770" s="37">
        <v>432.5</v>
      </c>
      <c r="I770" s="37">
        <v>170.8</v>
      </c>
      <c r="J770" s="37">
        <v>261.7</v>
      </c>
      <c r="K770" s="37">
        <f>SUM(L770:O770)</f>
        <v>5253257</v>
      </c>
      <c r="L770" s="44">
        <v>0</v>
      </c>
      <c r="M770" s="44">
        <v>0</v>
      </c>
      <c r="N770" s="44">
        <v>0</v>
      </c>
      <c r="O770" s="50">
        <f>'[1]Прод. прилож'!$C$1256</f>
        <v>5253257</v>
      </c>
      <c r="P770" s="44">
        <f>K770/H770</f>
        <v>12146.258959537572</v>
      </c>
      <c r="Q770" s="50">
        <v>9673</v>
      </c>
      <c r="R770" s="69" t="s">
        <v>96</v>
      </c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  <c r="FE770" s="2"/>
      <c r="FF770" s="2"/>
      <c r="FG770" s="2"/>
      <c r="FH770" s="2"/>
      <c r="FI770" s="2"/>
      <c r="FJ770" s="2"/>
      <c r="FK770" s="2"/>
      <c r="FL770" s="2"/>
      <c r="FM770" s="2"/>
      <c r="FN770" s="2"/>
      <c r="FO770" s="2"/>
      <c r="FP770" s="2"/>
      <c r="FQ770" s="2"/>
      <c r="FR770" s="2"/>
      <c r="FS770" s="2"/>
      <c r="FT770" s="2"/>
      <c r="FU770" s="2"/>
      <c r="FV770" s="2"/>
      <c r="FW770" s="2"/>
      <c r="FX770" s="2"/>
      <c r="FY770" s="2"/>
      <c r="FZ770" s="2"/>
      <c r="GA770" s="2"/>
      <c r="GB770" s="2"/>
      <c r="GC770" s="2"/>
      <c r="GD770" s="2"/>
      <c r="GE770" s="2"/>
      <c r="GF770" s="2"/>
      <c r="GG770" s="2"/>
      <c r="GH770" s="2"/>
      <c r="GI770" s="2"/>
      <c r="GJ770" s="2"/>
      <c r="GK770" s="2"/>
      <c r="GL770" s="2"/>
      <c r="GM770" s="2"/>
      <c r="GN770" s="2"/>
      <c r="GO770" s="2"/>
      <c r="GP770" s="2"/>
      <c r="GQ770" s="2"/>
      <c r="GR770" s="2"/>
      <c r="GS770" s="2"/>
      <c r="GT770" s="2"/>
      <c r="GU770" s="2"/>
      <c r="GV770" s="2"/>
      <c r="GW770" s="2"/>
      <c r="GX770" s="2"/>
      <c r="GY770" s="2"/>
    </row>
    <row r="771" spans="1:207" s="112" customFormat="1" ht="34.9" customHeight="1" x14ac:dyDescent="0.25">
      <c r="A771" s="214" t="s">
        <v>2291</v>
      </c>
      <c r="B771" s="214"/>
      <c r="C771" s="214"/>
      <c r="D771" s="214"/>
      <c r="E771" s="214"/>
      <c r="F771" s="214"/>
      <c r="G771" s="214"/>
      <c r="H771" s="214"/>
      <c r="I771" s="214"/>
      <c r="J771" s="214"/>
      <c r="K771" s="214"/>
      <c r="L771" s="214"/>
      <c r="M771" s="214"/>
      <c r="N771" s="214"/>
      <c r="O771" s="214"/>
      <c r="P771" s="214"/>
      <c r="Q771" s="214"/>
      <c r="R771" s="214"/>
      <c r="S771" s="111"/>
      <c r="T771" s="111"/>
      <c r="U771" s="111"/>
    </row>
    <row r="772" spans="1:207" s="112" customFormat="1" ht="34.9" customHeight="1" x14ac:dyDescent="0.25">
      <c r="A772" s="215" t="s">
        <v>1888</v>
      </c>
      <c r="B772" s="215"/>
      <c r="C772" s="159" t="s">
        <v>21</v>
      </c>
      <c r="D772" s="159" t="s">
        <v>21</v>
      </c>
      <c r="E772" s="159" t="s">
        <v>21</v>
      </c>
      <c r="F772" s="96" t="s">
        <v>21</v>
      </c>
      <c r="G772" s="96" t="s">
        <v>21</v>
      </c>
      <c r="H772" s="124">
        <f t="shared" ref="H772:N772" si="170">SUM(H773:H774)</f>
        <v>2144.9</v>
      </c>
      <c r="I772" s="124">
        <f t="shared" si="170"/>
        <v>0</v>
      </c>
      <c r="J772" s="124">
        <f t="shared" si="170"/>
        <v>1469.4</v>
      </c>
      <c r="K772" s="124">
        <f t="shared" si="170"/>
        <v>7142685.9000000004</v>
      </c>
      <c r="L772" s="124">
        <f t="shared" si="170"/>
        <v>0</v>
      </c>
      <c r="M772" s="124">
        <f t="shared" si="170"/>
        <v>0</v>
      </c>
      <c r="N772" s="124">
        <f t="shared" si="170"/>
        <v>0</v>
      </c>
      <c r="O772" s="124">
        <f>SUM(O773:O774)</f>
        <v>7142685.9000000004</v>
      </c>
      <c r="P772" s="34">
        <f>K772/H772</f>
        <v>3330.0787449298336</v>
      </c>
      <c r="Q772" s="125" t="s">
        <v>21</v>
      </c>
      <c r="R772" s="126" t="s">
        <v>21</v>
      </c>
      <c r="S772" s="111"/>
      <c r="T772" s="111"/>
      <c r="U772" s="111"/>
    </row>
    <row r="773" spans="1:207" s="112" customFormat="1" ht="30" customHeight="1" x14ac:dyDescent="0.25">
      <c r="A773" s="167" t="s">
        <v>2602</v>
      </c>
      <c r="B773" s="164" t="s">
        <v>1901</v>
      </c>
      <c r="C773" s="173">
        <v>1983</v>
      </c>
      <c r="D773" s="173">
        <v>2009</v>
      </c>
      <c r="E773" s="173" t="s">
        <v>22</v>
      </c>
      <c r="F773" s="177">
        <v>3</v>
      </c>
      <c r="G773" s="177">
        <v>2</v>
      </c>
      <c r="H773" s="175">
        <v>1090.9000000000001</v>
      </c>
      <c r="I773" s="175">
        <v>0</v>
      </c>
      <c r="J773" s="175">
        <v>735.4</v>
      </c>
      <c r="K773" s="37">
        <f>SUM(L773:O773)</f>
        <v>5443629.9000000004</v>
      </c>
      <c r="L773" s="53">
        <v>0</v>
      </c>
      <c r="M773" s="53">
        <v>0</v>
      </c>
      <c r="N773" s="53">
        <v>0</v>
      </c>
      <c r="O773" s="44">
        <f>'[1]Прод. прилож'!$C$818</f>
        <v>5443629.9000000004</v>
      </c>
      <c r="P773" s="50">
        <f>K773/H773</f>
        <v>4990.0356586304888</v>
      </c>
      <c r="Q773" s="37">
        <v>9673</v>
      </c>
      <c r="R773" s="70" t="s">
        <v>95</v>
      </c>
    </row>
    <row r="774" spans="1:207" ht="22.9" customHeight="1" x14ac:dyDescent="0.25">
      <c r="A774" s="190" t="s">
        <v>1791</v>
      </c>
      <c r="B774" s="147" t="s">
        <v>1886</v>
      </c>
      <c r="C774" s="162" t="s">
        <v>1887</v>
      </c>
      <c r="D774" s="173">
        <v>2009</v>
      </c>
      <c r="E774" s="173" t="s">
        <v>20</v>
      </c>
      <c r="F774" s="180">
        <v>2</v>
      </c>
      <c r="G774" s="180">
        <v>2</v>
      </c>
      <c r="H774" s="139">
        <v>1054</v>
      </c>
      <c r="I774" s="139">
        <v>0</v>
      </c>
      <c r="J774" s="139">
        <v>734</v>
      </c>
      <c r="K774" s="37">
        <f>SUM(L774:O774)</f>
        <v>1699056</v>
      </c>
      <c r="L774" s="53">
        <v>0</v>
      </c>
      <c r="M774" s="53">
        <v>0</v>
      </c>
      <c r="N774" s="53">
        <v>0</v>
      </c>
      <c r="O774" s="44">
        <f>'[1]Прод. прилож'!$C$819</f>
        <v>1699056</v>
      </c>
      <c r="P774" s="50">
        <f>K774/H774</f>
        <v>1612.0075901328273</v>
      </c>
      <c r="Q774" s="37">
        <v>9673</v>
      </c>
      <c r="R774" s="70" t="s">
        <v>95</v>
      </c>
      <c r="S774" s="18"/>
      <c r="T774" s="18"/>
    </row>
    <row r="775" spans="1:207" s="14" customFormat="1" ht="34.9" customHeight="1" x14ac:dyDescent="0.25">
      <c r="A775" s="214" t="s">
        <v>2292</v>
      </c>
      <c r="B775" s="214"/>
      <c r="C775" s="214"/>
      <c r="D775" s="214"/>
      <c r="E775" s="214"/>
      <c r="F775" s="214"/>
      <c r="G775" s="214"/>
      <c r="H775" s="214"/>
      <c r="I775" s="214"/>
      <c r="J775" s="214"/>
      <c r="K775" s="214"/>
      <c r="L775" s="214"/>
      <c r="M775" s="214"/>
      <c r="N775" s="214"/>
      <c r="O775" s="214"/>
      <c r="P775" s="214"/>
      <c r="Q775" s="214"/>
      <c r="R775" s="214"/>
    </row>
    <row r="776" spans="1:207" s="15" customFormat="1" ht="34.9" customHeight="1" x14ac:dyDescent="0.25">
      <c r="A776" s="215" t="s">
        <v>55</v>
      </c>
      <c r="B776" s="215"/>
      <c r="C776" s="159" t="s">
        <v>21</v>
      </c>
      <c r="D776" s="159" t="s">
        <v>21</v>
      </c>
      <c r="E776" s="159" t="s">
        <v>21</v>
      </c>
      <c r="F776" s="96" t="s">
        <v>21</v>
      </c>
      <c r="G776" s="96" t="s">
        <v>21</v>
      </c>
      <c r="H776" s="97">
        <f t="shared" ref="H776:O776" si="171">SUM(H777:H1149)</f>
        <v>820431.78000000026</v>
      </c>
      <c r="I776" s="97">
        <f t="shared" si="171"/>
        <v>75240.540000000008</v>
      </c>
      <c r="J776" s="97">
        <f t="shared" si="171"/>
        <v>668753.36000000034</v>
      </c>
      <c r="K776" s="97">
        <f t="shared" si="171"/>
        <v>4216128247.5199981</v>
      </c>
      <c r="L776" s="97">
        <f t="shared" si="171"/>
        <v>0</v>
      </c>
      <c r="M776" s="97">
        <f t="shared" si="171"/>
        <v>0</v>
      </c>
      <c r="N776" s="97">
        <f t="shared" si="171"/>
        <v>0</v>
      </c>
      <c r="O776" s="97">
        <f t="shared" si="171"/>
        <v>4216128247.5199981</v>
      </c>
      <c r="P776" s="34">
        <f t="shared" ref="P776:P785" si="172">K776/H776</f>
        <v>5138.9138625517371</v>
      </c>
      <c r="Q776" s="98" t="s">
        <v>21</v>
      </c>
      <c r="R776" s="99" t="s">
        <v>21</v>
      </c>
      <c r="S776" s="57"/>
      <c r="T776" s="16"/>
      <c r="U776" s="16"/>
    </row>
    <row r="777" spans="1:207" s="16" customFormat="1" ht="25.15" customHeight="1" x14ac:dyDescent="0.25">
      <c r="A777" s="69" t="s">
        <v>1328</v>
      </c>
      <c r="B777" s="45" t="s">
        <v>446</v>
      </c>
      <c r="C777" s="182">
        <v>1964</v>
      </c>
      <c r="D777" s="182" t="s">
        <v>224</v>
      </c>
      <c r="E777" s="182" t="s">
        <v>20</v>
      </c>
      <c r="F777" s="72">
        <v>5</v>
      </c>
      <c r="G777" s="72">
        <v>4</v>
      </c>
      <c r="H777" s="47">
        <f t="shared" ref="H777:H783" si="173">I777+J777</f>
        <v>3223.7400000000002</v>
      </c>
      <c r="I777" s="47">
        <v>630.9</v>
      </c>
      <c r="J777" s="47">
        <v>2592.84</v>
      </c>
      <c r="K777" s="37">
        <f t="shared" ref="K777:K841" si="174">SUM(L777:O777)</f>
        <v>8021250</v>
      </c>
      <c r="L777" s="44">
        <v>0</v>
      </c>
      <c r="M777" s="44">
        <v>0</v>
      </c>
      <c r="N777" s="44">
        <v>0</v>
      </c>
      <c r="O777" s="47">
        <f>'[1]Прод. прилож'!$C$295</f>
        <v>8021250</v>
      </c>
      <c r="P777" s="44">
        <f t="shared" si="172"/>
        <v>2488.1814290234324</v>
      </c>
      <c r="Q777" s="50">
        <v>9673</v>
      </c>
      <c r="R777" s="69" t="s">
        <v>94</v>
      </c>
      <c r="S777" s="57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  <c r="AG777" s="15"/>
      <c r="AH777" s="15"/>
      <c r="AI777" s="15"/>
      <c r="AJ777" s="15"/>
      <c r="AK777" s="15"/>
      <c r="AL777" s="15"/>
      <c r="AM777" s="15"/>
      <c r="AN777" s="15"/>
      <c r="AO777" s="15"/>
      <c r="AP777" s="15"/>
      <c r="AQ777" s="15"/>
      <c r="AR777" s="15"/>
      <c r="AS777" s="15"/>
      <c r="AT777" s="15"/>
      <c r="AU777" s="15"/>
      <c r="AV777" s="15"/>
      <c r="AW777" s="15"/>
      <c r="AX777" s="15"/>
      <c r="AY777" s="15"/>
      <c r="AZ777" s="15"/>
      <c r="BA777" s="15"/>
      <c r="BB777" s="15"/>
      <c r="BC777" s="15"/>
      <c r="BD777" s="15"/>
      <c r="BE777" s="15"/>
      <c r="BF777" s="15"/>
      <c r="BG777" s="15"/>
      <c r="BH777" s="15"/>
      <c r="BI777" s="15"/>
      <c r="BJ777" s="15"/>
      <c r="BK777" s="15"/>
      <c r="BL777" s="15"/>
      <c r="BM777" s="15"/>
      <c r="BN777" s="15"/>
      <c r="BO777" s="15"/>
      <c r="BP777" s="15"/>
      <c r="BQ777" s="15"/>
      <c r="BR777" s="15"/>
      <c r="BS777" s="15"/>
      <c r="BT777" s="15"/>
      <c r="BU777" s="15"/>
      <c r="BV777" s="15"/>
      <c r="BW777" s="15"/>
      <c r="BX777" s="15"/>
      <c r="BY777" s="15"/>
      <c r="BZ777" s="15"/>
      <c r="CA777" s="15"/>
      <c r="CB777" s="15"/>
      <c r="CC777" s="15"/>
      <c r="CD777" s="15"/>
      <c r="CE777" s="15"/>
      <c r="CF777" s="15"/>
      <c r="CG777" s="15"/>
      <c r="CH777" s="15"/>
      <c r="CI777" s="15"/>
      <c r="CJ777" s="15"/>
      <c r="CK777" s="15"/>
      <c r="CL777" s="15"/>
      <c r="CM777" s="15"/>
      <c r="CN777" s="15"/>
      <c r="CO777" s="15"/>
      <c r="CP777" s="15"/>
      <c r="CQ777" s="15"/>
      <c r="CR777" s="15"/>
      <c r="CS777" s="15"/>
      <c r="CT777" s="15"/>
      <c r="CU777" s="15"/>
      <c r="CV777" s="15"/>
      <c r="CW777" s="15"/>
      <c r="CX777" s="15"/>
      <c r="CY777" s="15"/>
      <c r="CZ777" s="15"/>
      <c r="DA777" s="15"/>
      <c r="DB777" s="15"/>
      <c r="DC777" s="15"/>
      <c r="DD777" s="15"/>
      <c r="DE777" s="15"/>
      <c r="DF777" s="15"/>
      <c r="DG777" s="15"/>
      <c r="DH777" s="15"/>
      <c r="DI777" s="15"/>
      <c r="DJ777" s="15"/>
      <c r="DK777" s="15"/>
      <c r="DL777" s="15"/>
      <c r="DM777" s="15"/>
      <c r="DN777" s="15"/>
      <c r="DO777" s="15"/>
      <c r="DP777" s="15"/>
      <c r="DQ777" s="15"/>
      <c r="DR777" s="15"/>
      <c r="DS777" s="15"/>
      <c r="DT777" s="15"/>
      <c r="DU777" s="15"/>
      <c r="DV777" s="15"/>
      <c r="DW777" s="15"/>
      <c r="DX777" s="15"/>
      <c r="DY777" s="15"/>
      <c r="DZ777" s="15"/>
      <c r="EA777" s="15"/>
      <c r="EB777" s="15"/>
      <c r="EC777" s="15"/>
      <c r="ED777" s="15"/>
      <c r="EE777" s="15"/>
      <c r="EF777" s="15"/>
      <c r="EG777" s="15"/>
      <c r="EH777" s="15"/>
      <c r="EI777" s="15"/>
      <c r="EJ777" s="15"/>
      <c r="EK777" s="15"/>
      <c r="EL777" s="15"/>
      <c r="EM777" s="15"/>
      <c r="EN777" s="15"/>
      <c r="EO777" s="15"/>
      <c r="EP777" s="15"/>
      <c r="EQ777" s="15"/>
      <c r="ER777" s="15"/>
      <c r="ES777" s="15"/>
      <c r="ET777" s="15"/>
      <c r="EU777" s="15"/>
      <c r="EV777" s="15"/>
      <c r="EW777" s="15"/>
      <c r="EX777" s="15"/>
      <c r="EY777" s="15"/>
      <c r="EZ777" s="15"/>
      <c r="FA777" s="15"/>
      <c r="FB777" s="15"/>
      <c r="FC777" s="15"/>
      <c r="FD777" s="15"/>
      <c r="FE777" s="15"/>
      <c r="FF777" s="15"/>
      <c r="FG777" s="15"/>
      <c r="FH777" s="15"/>
      <c r="FI777" s="15"/>
      <c r="FJ777" s="15"/>
      <c r="FK777" s="15"/>
      <c r="FL777" s="15"/>
      <c r="FM777" s="15"/>
      <c r="FN777" s="15"/>
      <c r="FO777" s="15"/>
      <c r="FP777" s="15"/>
      <c r="FQ777" s="15"/>
      <c r="FR777" s="15"/>
      <c r="FS777" s="15"/>
      <c r="FT777" s="15"/>
      <c r="FU777" s="15"/>
      <c r="FV777" s="15"/>
      <c r="FW777" s="15"/>
      <c r="FX777" s="15"/>
      <c r="FY777" s="15"/>
      <c r="FZ777" s="15"/>
      <c r="GA777" s="15"/>
      <c r="GB777" s="15"/>
      <c r="GC777" s="15"/>
      <c r="GD777" s="15"/>
      <c r="GE777" s="15"/>
      <c r="GF777" s="15"/>
      <c r="GG777" s="15"/>
      <c r="GH777" s="15"/>
      <c r="GI777" s="15"/>
      <c r="GJ777" s="15"/>
      <c r="GK777" s="15"/>
      <c r="GL777" s="15"/>
      <c r="GM777" s="15"/>
      <c r="GN777" s="15"/>
      <c r="GO777" s="15"/>
      <c r="GP777" s="15"/>
      <c r="GQ777" s="15"/>
      <c r="GR777" s="15"/>
      <c r="GS777" s="15"/>
      <c r="GT777" s="15"/>
      <c r="GU777" s="15"/>
      <c r="GV777" s="15"/>
      <c r="GW777" s="15"/>
      <c r="GX777" s="15"/>
      <c r="GY777" s="15"/>
    </row>
    <row r="778" spans="1:207" s="16" customFormat="1" ht="25.15" customHeight="1" x14ac:dyDescent="0.25">
      <c r="A778" s="69" t="s">
        <v>2092</v>
      </c>
      <c r="B778" s="45" t="s">
        <v>447</v>
      </c>
      <c r="C778" s="182">
        <v>1962</v>
      </c>
      <c r="D778" s="182" t="s">
        <v>224</v>
      </c>
      <c r="E778" s="182" t="s">
        <v>20</v>
      </c>
      <c r="F778" s="72">
        <v>5</v>
      </c>
      <c r="G778" s="72">
        <v>4</v>
      </c>
      <c r="H778" s="47">
        <f t="shared" si="173"/>
        <v>2556.96</v>
      </c>
      <c r="I778" s="47">
        <v>0</v>
      </c>
      <c r="J778" s="47">
        <v>2556.96</v>
      </c>
      <c r="K778" s="37">
        <f t="shared" si="174"/>
        <v>9687500</v>
      </c>
      <c r="L778" s="44">
        <v>0</v>
      </c>
      <c r="M778" s="44">
        <v>0</v>
      </c>
      <c r="N778" s="44">
        <v>0</v>
      </c>
      <c r="O778" s="47">
        <f>'[1]Прод. прилож'!$C$296</f>
        <v>9687500</v>
      </c>
      <c r="P778" s="44">
        <f t="shared" si="172"/>
        <v>3788.6787435079154</v>
      </c>
      <c r="Q778" s="50">
        <v>9673</v>
      </c>
      <c r="R778" s="69" t="s">
        <v>94</v>
      </c>
      <c r="S778" s="57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F778" s="15"/>
      <c r="AG778" s="15"/>
      <c r="AH778" s="15"/>
      <c r="AI778" s="15"/>
      <c r="AJ778" s="15"/>
      <c r="AK778" s="15"/>
      <c r="AL778" s="15"/>
      <c r="AM778" s="15"/>
      <c r="AN778" s="15"/>
      <c r="AO778" s="15"/>
      <c r="AP778" s="15"/>
      <c r="AQ778" s="15"/>
      <c r="AR778" s="15"/>
      <c r="AS778" s="15"/>
      <c r="AT778" s="15"/>
      <c r="AU778" s="15"/>
      <c r="AV778" s="15"/>
      <c r="AW778" s="15"/>
      <c r="AX778" s="15"/>
      <c r="AY778" s="15"/>
      <c r="AZ778" s="15"/>
      <c r="BA778" s="15"/>
      <c r="BB778" s="15"/>
      <c r="BC778" s="15"/>
      <c r="BD778" s="15"/>
      <c r="BE778" s="15"/>
      <c r="BF778" s="15"/>
      <c r="BG778" s="15"/>
      <c r="BH778" s="15"/>
      <c r="BI778" s="15"/>
      <c r="BJ778" s="15"/>
      <c r="BK778" s="15"/>
      <c r="BL778" s="15"/>
      <c r="BM778" s="15"/>
      <c r="BN778" s="15"/>
      <c r="BO778" s="15"/>
      <c r="BP778" s="15"/>
      <c r="BQ778" s="15"/>
      <c r="BR778" s="15"/>
      <c r="BS778" s="15"/>
      <c r="BT778" s="15"/>
      <c r="BU778" s="15"/>
      <c r="BV778" s="15"/>
      <c r="BW778" s="15"/>
      <c r="BX778" s="15"/>
      <c r="BY778" s="15"/>
      <c r="BZ778" s="15"/>
      <c r="CA778" s="15"/>
      <c r="CB778" s="15"/>
      <c r="CC778" s="15"/>
      <c r="CD778" s="15"/>
      <c r="CE778" s="15"/>
      <c r="CF778" s="15"/>
      <c r="CG778" s="15"/>
      <c r="CH778" s="15"/>
      <c r="CI778" s="15"/>
      <c r="CJ778" s="15"/>
      <c r="CK778" s="15"/>
      <c r="CL778" s="15"/>
      <c r="CM778" s="15"/>
      <c r="CN778" s="15"/>
      <c r="CO778" s="15"/>
      <c r="CP778" s="15"/>
      <c r="CQ778" s="15"/>
      <c r="CR778" s="15"/>
      <c r="CS778" s="15"/>
      <c r="CT778" s="15"/>
      <c r="CU778" s="15"/>
      <c r="CV778" s="15"/>
      <c r="CW778" s="15"/>
      <c r="CX778" s="15"/>
      <c r="CY778" s="15"/>
      <c r="CZ778" s="15"/>
      <c r="DA778" s="15"/>
      <c r="DB778" s="15"/>
      <c r="DC778" s="15"/>
      <c r="DD778" s="15"/>
      <c r="DE778" s="15"/>
      <c r="DF778" s="15"/>
      <c r="DG778" s="15"/>
      <c r="DH778" s="15"/>
      <c r="DI778" s="15"/>
      <c r="DJ778" s="15"/>
      <c r="DK778" s="15"/>
      <c r="DL778" s="15"/>
      <c r="DM778" s="15"/>
      <c r="DN778" s="15"/>
      <c r="DO778" s="15"/>
      <c r="DP778" s="15"/>
      <c r="DQ778" s="15"/>
      <c r="DR778" s="15"/>
      <c r="DS778" s="15"/>
      <c r="DT778" s="15"/>
      <c r="DU778" s="15"/>
      <c r="DV778" s="15"/>
      <c r="DW778" s="15"/>
      <c r="DX778" s="15"/>
      <c r="DY778" s="15"/>
      <c r="DZ778" s="15"/>
      <c r="EA778" s="15"/>
      <c r="EB778" s="15"/>
      <c r="EC778" s="15"/>
      <c r="ED778" s="15"/>
      <c r="EE778" s="15"/>
      <c r="EF778" s="15"/>
      <c r="EG778" s="15"/>
      <c r="EH778" s="15"/>
      <c r="EI778" s="15"/>
      <c r="EJ778" s="15"/>
      <c r="EK778" s="15"/>
      <c r="EL778" s="15"/>
      <c r="EM778" s="15"/>
      <c r="EN778" s="15"/>
      <c r="EO778" s="15"/>
      <c r="EP778" s="15"/>
      <c r="EQ778" s="15"/>
      <c r="ER778" s="15"/>
      <c r="ES778" s="15"/>
      <c r="ET778" s="15"/>
      <c r="EU778" s="15"/>
      <c r="EV778" s="15"/>
      <c r="EW778" s="15"/>
      <c r="EX778" s="15"/>
      <c r="EY778" s="15"/>
      <c r="EZ778" s="15"/>
      <c r="FA778" s="15"/>
      <c r="FB778" s="15"/>
      <c r="FC778" s="15"/>
      <c r="FD778" s="15"/>
      <c r="FE778" s="15"/>
      <c r="FF778" s="15"/>
      <c r="FG778" s="15"/>
      <c r="FH778" s="15"/>
      <c r="FI778" s="15"/>
      <c r="FJ778" s="15"/>
      <c r="FK778" s="15"/>
      <c r="FL778" s="15"/>
      <c r="FM778" s="15"/>
      <c r="FN778" s="15"/>
      <c r="FO778" s="15"/>
      <c r="FP778" s="15"/>
      <c r="FQ778" s="15"/>
      <c r="FR778" s="15"/>
      <c r="FS778" s="15"/>
      <c r="FT778" s="15"/>
      <c r="FU778" s="15"/>
      <c r="FV778" s="15"/>
      <c r="FW778" s="15"/>
      <c r="FX778" s="15"/>
      <c r="FY778" s="15"/>
      <c r="FZ778" s="15"/>
      <c r="GA778" s="15"/>
      <c r="GB778" s="15"/>
      <c r="GC778" s="15"/>
      <c r="GD778" s="15"/>
      <c r="GE778" s="15"/>
      <c r="GF778" s="15"/>
      <c r="GG778" s="15"/>
      <c r="GH778" s="15"/>
      <c r="GI778" s="15"/>
      <c r="GJ778" s="15"/>
      <c r="GK778" s="15"/>
      <c r="GL778" s="15"/>
      <c r="GM778" s="15"/>
      <c r="GN778" s="15"/>
      <c r="GO778" s="15"/>
      <c r="GP778" s="15"/>
      <c r="GQ778" s="15"/>
      <c r="GR778" s="15"/>
      <c r="GS778" s="15"/>
      <c r="GT778" s="15"/>
      <c r="GU778" s="15"/>
      <c r="GV778" s="15"/>
      <c r="GW778" s="15"/>
      <c r="GX778" s="15"/>
      <c r="GY778" s="15"/>
    </row>
    <row r="779" spans="1:207" s="15" customFormat="1" ht="25.15" customHeight="1" x14ac:dyDescent="0.25">
      <c r="A779" s="69" t="s">
        <v>1329</v>
      </c>
      <c r="B779" s="45" t="s">
        <v>448</v>
      </c>
      <c r="C779" s="182">
        <v>1962</v>
      </c>
      <c r="D779" s="182" t="s">
        <v>224</v>
      </c>
      <c r="E779" s="182" t="s">
        <v>20</v>
      </c>
      <c r="F779" s="72">
        <v>4</v>
      </c>
      <c r="G779" s="72">
        <v>2</v>
      </c>
      <c r="H779" s="47">
        <f t="shared" si="173"/>
        <v>1202.8800000000001</v>
      </c>
      <c r="I779" s="47">
        <v>86.2</v>
      </c>
      <c r="J779" s="47">
        <v>1116.68</v>
      </c>
      <c r="K779" s="37">
        <f t="shared" si="174"/>
        <v>4805000</v>
      </c>
      <c r="L779" s="44">
        <v>0</v>
      </c>
      <c r="M779" s="44">
        <v>0</v>
      </c>
      <c r="N779" s="44">
        <v>0</v>
      </c>
      <c r="O779" s="47">
        <f>'[1]Прод. прилож'!$C$297</f>
        <v>4805000</v>
      </c>
      <c r="P779" s="44">
        <f t="shared" si="172"/>
        <v>3994.5796754455969</v>
      </c>
      <c r="Q779" s="50">
        <v>9673</v>
      </c>
      <c r="R779" s="69" t="s">
        <v>94</v>
      </c>
      <c r="S779" s="57"/>
      <c r="T779" s="16"/>
      <c r="U779" s="16"/>
    </row>
    <row r="780" spans="1:207" s="15" customFormat="1" ht="25.15" customHeight="1" x14ac:dyDescent="0.25">
      <c r="A780" s="69" t="s">
        <v>2603</v>
      </c>
      <c r="B780" s="45" t="s">
        <v>449</v>
      </c>
      <c r="C780" s="182">
        <v>1963</v>
      </c>
      <c r="D780" s="182" t="s">
        <v>224</v>
      </c>
      <c r="E780" s="58" t="s">
        <v>20</v>
      </c>
      <c r="F780" s="72">
        <v>4</v>
      </c>
      <c r="G780" s="72">
        <v>2</v>
      </c>
      <c r="H780" s="47">
        <f t="shared" si="173"/>
        <v>1285.97</v>
      </c>
      <c r="I780" s="47">
        <v>99.5</v>
      </c>
      <c r="J780" s="47">
        <v>1186.47</v>
      </c>
      <c r="K780" s="37">
        <f t="shared" si="174"/>
        <v>650947097.79999995</v>
      </c>
      <c r="L780" s="44">
        <v>0</v>
      </c>
      <c r="M780" s="44">
        <v>0</v>
      </c>
      <c r="N780" s="44">
        <v>0</v>
      </c>
      <c r="O780" s="47">
        <f>'[1]Прод. прилож'!$C$821</f>
        <v>650947097.79999995</v>
      </c>
      <c r="P780" s="44">
        <f t="shared" si="172"/>
        <v>506191.51131052821</v>
      </c>
      <c r="Q780" s="50">
        <v>9673</v>
      </c>
      <c r="R780" s="69" t="s">
        <v>95</v>
      </c>
      <c r="S780" s="57"/>
      <c r="T780" s="16"/>
      <c r="U780" s="16"/>
    </row>
    <row r="781" spans="1:207" s="15" customFormat="1" ht="25.15" customHeight="1" x14ac:dyDescent="0.25">
      <c r="A781" s="69" t="s">
        <v>1330</v>
      </c>
      <c r="B781" s="45" t="s">
        <v>450</v>
      </c>
      <c r="C781" s="182">
        <v>1963</v>
      </c>
      <c r="D781" s="182" t="s">
        <v>224</v>
      </c>
      <c r="E781" s="58" t="s">
        <v>20</v>
      </c>
      <c r="F781" s="72">
        <v>4</v>
      </c>
      <c r="G781" s="72">
        <v>2</v>
      </c>
      <c r="H781" s="47">
        <f t="shared" si="173"/>
        <v>1270.02</v>
      </c>
      <c r="I781" s="47">
        <v>0</v>
      </c>
      <c r="J781" s="47">
        <v>1270.02</v>
      </c>
      <c r="K781" s="37">
        <f t="shared" si="174"/>
        <v>4107500</v>
      </c>
      <c r="L781" s="44">
        <v>0</v>
      </c>
      <c r="M781" s="44">
        <v>0</v>
      </c>
      <c r="N781" s="44">
        <v>0</v>
      </c>
      <c r="O781" s="47">
        <f>'[1]Прод. прилож'!$C$822</f>
        <v>4107500</v>
      </c>
      <c r="P781" s="44">
        <f t="shared" si="172"/>
        <v>3234.2010362041542</v>
      </c>
      <c r="Q781" s="50">
        <v>9673</v>
      </c>
      <c r="R781" s="69" t="s">
        <v>95</v>
      </c>
      <c r="S781" s="57"/>
      <c r="T781" s="16"/>
      <c r="U781" s="16"/>
    </row>
    <row r="782" spans="1:207" s="15" customFormat="1" ht="27" customHeight="1" x14ac:dyDescent="0.25">
      <c r="A782" s="69" t="s">
        <v>1331</v>
      </c>
      <c r="B782" s="45" t="s">
        <v>2046</v>
      </c>
      <c r="C782" s="72">
        <v>1959</v>
      </c>
      <c r="D782" s="72" t="s">
        <v>224</v>
      </c>
      <c r="E782" s="72" t="s">
        <v>20</v>
      </c>
      <c r="F782" s="72">
        <v>4</v>
      </c>
      <c r="G782" s="72">
        <v>1</v>
      </c>
      <c r="H782" s="47">
        <v>499.18</v>
      </c>
      <c r="I782" s="47">
        <v>45.4</v>
      </c>
      <c r="J782" s="47">
        <v>453.78</v>
      </c>
      <c r="K782" s="37">
        <f t="shared" ref="K782" si="175">SUM(L782:O782)</f>
        <v>2070800</v>
      </c>
      <c r="L782" s="47">
        <v>0</v>
      </c>
      <c r="M782" s="47">
        <v>0</v>
      </c>
      <c r="N782" s="47">
        <v>0</v>
      </c>
      <c r="O782" s="47">
        <f>'[1]Прод. прилож'!$C$299</f>
        <v>2070800</v>
      </c>
      <c r="P782" s="50">
        <f t="shared" si="172"/>
        <v>4148.4033815457351</v>
      </c>
      <c r="Q782" s="37">
        <v>9673</v>
      </c>
      <c r="R782" s="69" t="s">
        <v>94</v>
      </c>
      <c r="S782" s="16"/>
      <c r="T782" s="16"/>
      <c r="U782" s="16"/>
    </row>
    <row r="783" spans="1:207" s="15" customFormat="1" ht="25.15" customHeight="1" x14ac:dyDescent="0.25">
      <c r="A783" s="220" t="s">
        <v>2604</v>
      </c>
      <c r="B783" s="210" t="s">
        <v>451</v>
      </c>
      <c r="C783" s="212">
        <v>1958</v>
      </c>
      <c r="D783" s="212" t="s">
        <v>224</v>
      </c>
      <c r="E783" s="212" t="s">
        <v>361</v>
      </c>
      <c r="F783" s="232">
        <v>3</v>
      </c>
      <c r="G783" s="232">
        <v>3</v>
      </c>
      <c r="H783" s="230">
        <f t="shared" si="173"/>
        <v>1512.72</v>
      </c>
      <c r="I783" s="230">
        <v>712.5</v>
      </c>
      <c r="J783" s="230">
        <v>800.22</v>
      </c>
      <c r="K783" s="37">
        <f t="shared" si="174"/>
        <v>14719951.800000001</v>
      </c>
      <c r="L783" s="44">
        <v>0</v>
      </c>
      <c r="M783" s="44">
        <v>0</v>
      </c>
      <c r="N783" s="44">
        <v>0</v>
      </c>
      <c r="O783" s="47">
        <f>'[1]Прод. прилож'!$C$298</f>
        <v>14719951.800000001</v>
      </c>
      <c r="P783" s="44">
        <f t="shared" si="172"/>
        <v>9730.78415040457</v>
      </c>
      <c r="Q783" s="50">
        <v>9673</v>
      </c>
      <c r="R783" s="69" t="s">
        <v>94</v>
      </c>
      <c r="S783" s="57"/>
      <c r="T783" s="16"/>
      <c r="U783" s="16"/>
    </row>
    <row r="784" spans="1:207" ht="25.15" customHeight="1" x14ac:dyDescent="0.25">
      <c r="A784" s="221"/>
      <c r="B784" s="211"/>
      <c r="C784" s="213"/>
      <c r="D784" s="213"/>
      <c r="E784" s="213"/>
      <c r="F784" s="233"/>
      <c r="G784" s="233"/>
      <c r="H784" s="231"/>
      <c r="I784" s="231"/>
      <c r="J784" s="231"/>
      <c r="K784" s="37">
        <f t="shared" ref="K784" si="176">SUM(L784:O784)</f>
        <v>4076500</v>
      </c>
      <c r="L784" s="44">
        <v>0</v>
      </c>
      <c r="M784" s="44">
        <v>0</v>
      </c>
      <c r="N784" s="44">
        <v>0</v>
      </c>
      <c r="O784" s="47">
        <f>'[1]Прод. прилож'!$C$823</f>
        <v>4076500</v>
      </c>
      <c r="P784" s="44">
        <f>K784/H783</f>
        <v>2694.814638531916</v>
      </c>
      <c r="Q784" s="50">
        <v>9673</v>
      </c>
      <c r="R784" s="69" t="s">
        <v>95</v>
      </c>
    </row>
    <row r="785" spans="1:207" s="123" customFormat="1" ht="25.15" customHeight="1" x14ac:dyDescent="0.25">
      <c r="A785" s="171" t="s">
        <v>2605</v>
      </c>
      <c r="B785" s="107" t="s">
        <v>452</v>
      </c>
      <c r="C785" s="58">
        <v>1917</v>
      </c>
      <c r="D785" s="182" t="s">
        <v>224</v>
      </c>
      <c r="E785" s="58" t="s">
        <v>20</v>
      </c>
      <c r="F785" s="72">
        <v>2</v>
      </c>
      <c r="G785" s="72">
        <v>2</v>
      </c>
      <c r="H785" s="47">
        <v>628.79999999999995</v>
      </c>
      <c r="I785" s="47">
        <v>0</v>
      </c>
      <c r="J785" s="47">
        <v>458.1</v>
      </c>
      <c r="K785" s="37">
        <f t="shared" si="174"/>
        <v>2737798.0300000003</v>
      </c>
      <c r="L785" s="44">
        <v>0</v>
      </c>
      <c r="M785" s="44">
        <v>0</v>
      </c>
      <c r="N785" s="44">
        <v>0</v>
      </c>
      <c r="O785" s="47">
        <f>'[1]Прод. прилож'!$C$300</f>
        <v>2737798.0300000003</v>
      </c>
      <c r="P785" s="44">
        <f t="shared" si="172"/>
        <v>4354.0045006361333</v>
      </c>
      <c r="Q785" s="50">
        <v>9673</v>
      </c>
      <c r="R785" s="69" t="s">
        <v>94</v>
      </c>
      <c r="S785" s="14"/>
      <c r="T785" s="14"/>
      <c r="U785" s="14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  <c r="FE785" s="2"/>
      <c r="FF785" s="2"/>
      <c r="FG785" s="2"/>
      <c r="FH785" s="2"/>
      <c r="FI785" s="2"/>
      <c r="FJ785" s="2"/>
      <c r="FK785" s="2"/>
      <c r="FL785" s="2"/>
      <c r="FM785" s="2"/>
      <c r="FN785" s="2"/>
      <c r="FO785" s="2"/>
      <c r="FP785" s="2"/>
      <c r="FQ785" s="2"/>
      <c r="FR785" s="2"/>
      <c r="FS785" s="2"/>
      <c r="FT785" s="2"/>
      <c r="FU785" s="2"/>
      <c r="FV785" s="2"/>
      <c r="FW785" s="2"/>
      <c r="FX785" s="2"/>
      <c r="FY785" s="2"/>
      <c r="FZ785" s="2"/>
      <c r="GA785" s="2"/>
      <c r="GB785" s="2"/>
      <c r="GC785" s="2"/>
      <c r="GD785" s="2"/>
      <c r="GE785" s="2"/>
      <c r="GF785" s="2"/>
      <c r="GG785" s="2"/>
      <c r="GH785" s="2"/>
      <c r="GI785" s="2"/>
      <c r="GJ785" s="2"/>
      <c r="GK785" s="2"/>
      <c r="GL785" s="2"/>
      <c r="GM785" s="2"/>
      <c r="GN785" s="2"/>
      <c r="GO785" s="2"/>
      <c r="GP785" s="2"/>
      <c r="GQ785" s="2"/>
      <c r="GR785" s="2"/>
      <c r="GS785" s="2"/>
      <c r="GT785" s="2"/>
      <c r="GU785" s="2"/>
      <c r="GV785" s="2"/>
      <c r="GW785" s="2"/>
      <c r="GX785" s="2"/>
      <c r="GY785" s="2"/>
    </row>
    <row r="786" spans="1:207" s="123" customFormat="1" ht="25.15" customHeight="1" x14ac:dyDescent="0.25">
      <c r="A786" s="191" t="s">
        <v>1332</v>
      </c>
      <c r="B786" s="140" t="s">
        <v>1913</v>
      </c>
      <c r="C786" s="172" t="s">
        <v>1943</v>
      </c>
      <c r="D786" s="172" t="s">
        <v>224</v>
      </c>
      <c r="E786" s="172" t="s">
        <v>20</v>
      </c>
      <c r="F786" s="176">
        <v>2</v>
      </c>
      <c r="G786" s="176">
        <v>3</v>
      </c>
      <c r="H786" s="122">
        <v>1216.0999999999999</v>
      </c>
      <c r="I786" s="122">
        <v>713.6</v>
      </c>
      <c r="J786" s="122">
        <v>102.9</v>
      </c>
      <c r="K786" s="50">
        <f t="shared" si="174"/>
        <v>4960000</v>
      </c>
      <c r="L786" s="53">
        <v>0</v>
      </c>
      <c r="M786" s="53">
        <v>0</v>
      </c>
      <c r="N786" s="53">
        <v>0</v>
      </c>
      <c r="O786" s="44">
        <f>'[1]Прод. прилож'!$C$301</f>
        <v>4960000</v>
      </c>
      <c r="P786" s="50">
        <f>K786/[4]Прилож!H478</f>
        <v>4078.6119562535978</v>
      </c>
      <c r="Q786" s="50">
        <v>9673</v>
      </c>
      <c r="R786" s="69" t="s">
        <v>94</v>
      </c>
    </row>
    <row r="787" spans="1:207" s="15" customFormat="1" ht="25.15" customHeight="1" x14ac:dyDescent="0.25">
      <c r="A787" s="191" t="s">
        <v>1333</v>
      </c>
      <c r="B787" s="140" t="s">
        <v>453</v>
      </c>
      <c r="C787" s="72">
        <v>1917</v>
      </c>
      <c r="D787" s="72" t="s">
        <v>224</v>
      </c>
      <c r="E787" s="72" t="s">
        <v>20</v>
      </c>
      <c r="F787" s="71">
        <v>2</v>
      </c>
      <c r="G787" s="71">
        <v>1</v>
      </c>
      <c r="H787" s="53">
        <v>952.7</v>
      </c>
      <c r="I787" s="53">
        <v>557.6</v>
      </c>
      <c r="J787" s="53">
        <v>93.9</v>
      </c>
      <c r="K787" s="50">
        <f t="shared" si="174"/>
        <v>10356543.4</v>
      </c>
      <c r="L787" s="53">
        <v>0</v>
      </c>
      <c r="M787" s="53">
        <v>0</v>
      </c>
      <c r="N787" s="53">
        <v>0</v>
      </c>
      <c r="O787" s="44">
        <f>'[1]Прод. прилож'!$C$302</f>
        <v>10356543.4</v>
      </c>
      <c r="P787" s="50">
        <f>K787/[3]Прилож!H439</f>
        <v>10870.728875826599</v>
      </c>
      <c r="Q787" s="50">
        <v>9673</v>
      </c>
      <c r="R787" s="69" t="s">
        <v>94</v>
      </c>
      <c r="S787" s="121"/>
      <c r="T787" s="120"/>
      <c r="U787" s="120"/>
      <c r="V787" s="120"/>
      <c r="W787" s="120"/>
      <c r="X787" s="120"/>
      <c r="Y787" s="120"/>
      <c r="Z787" s="120"/>
      <c r="AA787" s="120"/>
      <c r="AB787" s="120"/>
      <c r="AC787" s="120"/>
      <c r="AD787" s="120"/>
      <c r="AE787" s="120"/>
      <c r="AF787" s="120"/>
      <c r="AG787" s="120"/>
      <c r="AH787" s="120"/>
      <c r="AI787" s="120"/>
      <c r="AJ787" s="120"/>
      <c r="AK787" s="120"/>
      <c r="AL787" s="120"/>
      <c r="AM787" s="120"/>
      <c r="AN787" s="120"/>
      <c r="AO787" s="120"/>
      <c r="AP787" s="120"/>
      <c r="AQ787" s="120"/>
      <c r="AR787" s="120"/>
      <c r="AS787" s="120"/>
      <c r="AT787" s="120"/>
      <c r="AU787" s="120"/>
      <c r="AV787" s="120"/>
      <c r="AW787" s="120"/>
      <c r="AX787" s="120"/>
      <c r="AY787" s="120"/>
      <c r="AZ787" s="120"/>
      <c r="BA787" s="120"/>
      <c r="BB787" s="120"/>
      <c r="BC787" s="120"/>
      <c r="BD787" s="120"/>
      <c r="BE787" s="120"/>
      <c r="BF787" s="120"/>
      <c r="BG787" s="120"/>
      <c r="BH787" s="120"/>
      <c r="BI787" s="120"/>
      <c r="BJ787" s="120"/>
      <c r="BK787" s="120"/>
      <c r="BL787" s="120"/>
      <c r="BM787" s="120"/>
      <c r="BN787" s="120"/>
      <c r="BO787" s="120"/>
      <c r="BP787" s="120"/>
      <c r="BQ787" s="120"/>
      <c r="BR787" s="120"/>
      <c r="BS787" s="120"/>
      <c r="BT787" s="120"/>
      <c r="BU787" s="120"/>
      <c r="BV787" s="120"/>
      <c r="BW787" s="120"/>
      <c r="BX787" s="120"/>
      <c r="BY787" s="120"/>
      <c r="BZ787" s="120"/>
      <c r="CA787" s="120"/>
      <c r="CB787" s="120"/>
      <c r="CC787" s="120"/>
      <c r="CD787" s="120"/>
      <c r="CE787" s="120"/>
      <c r="CF787" s="120"/>
      <c r="CG787" s="120"/>
      <c r="CH787" s="120"/>
      <c r="CI787" s="120"/>
      <c r="CJ787" s="120"/>
      <c r="CK787" s="120"/>
      <c r="CL787" s="120"/>
      <c r="CM787" s="120"/>
      <c r="CN787" s="120"/>
      <c r="CO787" s="120"/>
      <c r="CP787" s="120"/>
      <c r="CQ787" s="120"/>
      <c r="CR787" s="120"/>
      <c r="CS787" s="120"/>
      <c r="CT787" s="120"/>
      <c r="CU787" s="120"/>
      <c r="CV787" s="120"/>
      <c r="CW787" s="120"/>
      <c r="CX787" s="120"/>
      <c r="CY787" s="120"/>
      <c r="CZ787" s="120"/>
      <c r="DA787" s="120"/>
      <c r="DB787" s="120"/>
      <c r="DC787" s="120"/>
      <c r="DD787" s="120"/>
      <c r="DE787" s="120"/>
      <c r="DF787" s="120"/>
      <c r="DG787" s="120"/>
      <c r="DH787" s="120"/>
      <c r="DI787" s="120"/>
      <c r="DJ787" s="120"/>
      <c r="DK787" s="120"/>
      <c r="DL787" s="120"/>
      <c r="DM787" s="120"/>
      <c r="DN787" s="120"/>
      <c r="DO787" s="120"/>
      <c r="DP787" s="120"/>
      <c r="DQ787" s="120"/>
      <c r="DR787" s="120"/>
      <c r="DS787" s="120"/>
      <c r="DT787" s="120"/>
      <c r="DU787" s="120"/>
      <c r="DV787" s="120"/>
      <c r="DW787" s="120"/>
      <c r="DX787" s="120"/>
      <c r="DY787" s="120"/>
      <c r="DZ787" s="120"/>
      <c r="EA787" s="120"/>
      <c r="EB787" s="120"/>
      <c r="EC787" s="120"/>
      <c r="ED787" s="120"/>
      <c r="EE787" s="120"/>
      <c r="EF787" s="120"/>
      <c r="EG787" s="120"/>
      <c r="EH787" s="120"/>
      <c r="EI787" s="120"/>
      <c r="EJ787" s="120"/>
      <c r="EK787" s="120"/>
      <c r="EL787" s="120"/>
      <c r="EM787" s="120"/>
      <c r="EN787" s="120"/>
      <c r="EO787" s="120"/>
      <c r="EP787" s="120"/>
      <c r="EQ787" s="120"/>
      <c r="ER787" s="120"/>
      <c r="ES787" s="120"/>
      <c r="ET787" s="120"/>
      <c r="EU787" s="120"/>
      <c r="EV787" s="120"/>
      <c r="EW787" s="120"/>
      <c r="EX787" s="120"/>
      <c r="EY787" s="120"/>
      <c r="EZ787" s="120"/>
      <c r="FA787" s="120"/>
      <c r="FB787" s="120"/>
      <c r="FC787" s="120"/>
      <c r="FD787" s="120"/>
      <c r="FE787" s="120"/>
      <c r="FF787" s="120"/>
      <c r="FG787" s="120"/>
      <c r="FH787" s="120"/>
      <c r="FI787" s="120"/>
      <c r="FJ787" s="120"/>
      <c r="FK787" s="120"/>
      <c r="FL787" s="120"/>
      <c r="FM787" s="120"/>
      <c r="FN787" s="120"/>
      <c r="FO787" s="120"/>
      <c r="FP787" s="120"/>
      <c r="FQ787" s="120"/>
      <c r="FR787" s="120"/>
      <c r="FS787" s="120"/>
      <c r="FT787" s="120"/>
      <c r="FU787" s="120"/>
      <c r="FV787" s="120"/>
      <c r="FW787" s="120"/>
      <c r="FX787" s="120"/>
      <c r="FY787" s="120"/>
      <c r="FZ787" s="120"/>
      <c r="GA787" s="120"/>
      <c r="GB787" s="120"/>
      <c r="GC787" s="120"/>
      <c r="GD787" s="120"/>
      <c r="GE787" s="120"/>
      <c r="GF787" s="120"/>
      <c r="GG787" s="120"/>
      <c r="GH787" s="120"/>
      <c r="GI787" s="120"/>
      <c r="GJ787" s="120"/>
      <c r="GK787" s="120"/>
      <c r="GL787" s="120"/>
      <c r="GM787" s="120"/>
      <c r="GN787" s="120"/>
      <c r="GO787" s="120"/>
      <c r="GP787" s="120"/>
      <c r="GQ787" s="120"/>
      <c r="GR787" s="120"/>
      <c r="GS787" s="120"/>
      <c r="GT787" s="120"/>
      <c r="GU787" s="120"/>
      <c r="GV787" s="120"/>
      <c r="GW787" s="120"/>
      <c r="GX787" s="120"/>
      <c r="GY787" s="120"/>
    </row>
    <row r="788" spans="1:207" s="15" customFormat="1" ht="25.15" customHeight="1" x14ac:dyDescent="0.25">
      <c r="A788" s="191" t="s">
        <v>1334</v>
      </c>
      <c r="B788" s="107" t="s">
        <v>454</v>
      </c>
      <c r="C788" s="58">
        <v>1963</v>
      </c>
      <c r="D788" s="182" t="s">
        <v>224</v>
      </c>
      <c r="E788" s="58" t="s">
        <v>20</v>
      </c>
      <c r="F788" s="72">
        <v>4</v>
      </c>
      <c r="G788" s="72">
        <v>4</v>
      </c>
      <c r="H788" s="47">
        <f t="shared" ref="H788:H797" si="177">I788+J788</f>
        <v>2541.15</v>
      </c>
      <c r="I788" s="47">
        <v>204.3</v>
      </c>
      <c r="J788" s="47">
        <v>2336.85</v>
      </c>
      <c r="K788" s="37">
        <f t="shared" si="174"/>
        <v>13869951.800000001</v>
      </c>
      <c r="L788" s="44">
        <v>0</v>
      </c>
      <c r="M788" s="44">
        <v>0</v>
      </c>
      <c r="N788" s="44">
        <v>0</v>
      </c>
      <c r="O788" s="47">
        <f>'[1]Прод. прилож'!$C$824</f>
        <v>13869951.800000001</v>
      </c>
      <c r="P788" s="44">
        <f t="shared" ref="P788:P819" si="178">K788/H788</f>
        <v>5458.1397398815498</v>
      </c>
      <c r="Q788" s="50">
        <v>9673</v>
      </c>
      <c r="R788" s="69" t="s">
        <v>95</v>
      </c>
      <c r="S788" s="57"/>
      <c r="T788" s="16"/>
      <c r="U788" s="16"/>
    </row>
    <row r="789" spans="1:207" s="15" customFormat="1" ht="25.15" customHeight="1" x14ac:dyDescent="0.25">
      <c r="A789" s="191" t="s">
        <v>1335</v>
      </c>
      <c r="B789" s="107" t="s">
        <v>455</v>
      </c>
      <c r="C789" s="58">
        <v>1964</v>
      </c>
      <c r="D789" s="182" t="s">
        <v>224</v>
      </c>
      <c r="E789" s="182" t="s">
        <v>20</v>
      </c>
      <c r="F789" s="72">
        <v>4</v>
      </c>
      <c r="G789" s="72">
        <v>4</v>
      </c>
      <c r="H789" s="47">
        <f t="shared" si="177"/>
        <v>2510.13</v>
      </c>
      <c r="I789" s="47">
        <v>72.099999999999994</v>
      </c>
      <c r="J789" s="47">
        <v>2438.0300000000002</v>
      </c>
      <c r="K789" s="37">
        <f t="shared" si="174"/>
        <v>6706075</v>
      </c>
      <c r="L789" s="44">
        <v>0</v>
      </c>
      <c r="M789" s="44">
        <v>0</v>
      </c>
      <c r="N789" s="44">
        <v>0</v>
      </c>
      <c r="O789" s="47">
        <f>'[1]Прод. прилож'!$C$825</f>
        <v>6706075</v>
      </c>
      <c r="P789" s="44">
        <f t="shared" si="178"/>
        <v>2671.6046579260833</v>
      </c>
      <c r="Q789" s="50">
        <v>9673</v>
      </c>
      <c r="R789" s="69" t="s">
        <v>95</v>
      </c>
      <c r="S789" s="57"/>
      <c r="T789" s="16"/>
      <c r="U789" s="16"/>
    </row>
    <row r="790" spans="1:207" s="15" customFormat="1" ht="25.15" customHeight="1" x14ac:dyDescent="0.25">
      <c r="A790" s="191" t="s">
        <v>2606</v>
      </c>
      <c r="B790" s="107" t="s">
        <v>456</v>
      </c>
      <c r="C790" s="58">
        <v>1917</v>
      </c>
      <c r="D790" s="182" t="s">
        <v>224</v>
      </c>
      <c r="E790" s="58" t="s">
        <v>20</v>
      </c>
      <c r="F790" s="72">
        <v>2</v>
      </c>
      <c r="G790" s="72">
        <v>2</v>
      </c>
      <c r="H790" s="47">
        <v>850</v>
      </c>
      <c r="I790" s="47">
        <v>0</v>
      </c>
      <c r="J790" s="47">
        <v>624.1</v>
      </c>
      <c r="K790" s="37">
        <f t="shared" si="174"/>
        <v>2976187.38</v>
      </c>
      <c r="L790" s="44">
        <v>0</v>
      </c>
      <c r="M790" s="44">
        <v>0</v>
      </c>
      <c r="N790" s="44">
        <v>0</v>
      </c>
      <c r="O790" s="47">
        <f>'[1]Прод. прилож'!$C$303</f>
        <v>2976187.38</v>
      </c>
      <c r="P790" s="44">
        <f t="shared" si="178"/>
        <v>3501.3969176470587</v>
      </c>
      <c r="Q790" s="50">
        <v>9673</v>
      </c>
      <c r="R790" s="69" t="s">
        <v>94</v>
      </c>
      <c r="S790" s="57"/>
      <c r="T790" s="16"/>
      <c r="U790" s="16"/>
    </row>
    <row r="791" spans="1:207" s="15" customFormat="1" ht="25.15" customHeight="1" x14ac:dyDescent="0.25">
      <c r="A791" s="191" t="s">
        <v>1336</v>
      </c>
      <c r="B791" s="107" t="s">
        <v>457</v>
      </c>
      <c r="C791" s="58">
        <v>1917</v>
      </c>
      <c r="D791" s="182" t="s">
        <v>224</v>
      </c>
      <c r="E791" s="58" t="s">
        <v>20</v>
      </c>
      <c r="F791" s="72">
        <v>2</v>
      </c>
      <c r="G791" s="72">
        <v>1</v>
      </c>
      <c r="H791" s="47">
        <v>536.29999999999995</v>
      </c>
      <c r="I791" s="47">
        <v>0</v>
      </c>
      <c r="J791" s="47">
        <v>402.3</v>
      </c>
      <c r="K791" s="37">
        <f t="shared" si="174"/>
        <v>2360650.81</v>
      </c>
      <c r="L791" s="44">
        <v>0</v>
      </c>
      <c r="M791" s="44">
        <v>0</v>
      </c>
      <c r="N791" s="44">
        <v>0</v>
      </c>
      <c r="O791" s="47">
        <f>'[1]Прод. прилож'!$C$304</f>
        <v>2360650.81</v>
      </c>
      <c r="P791" s="44">
        <f t="shared" si="178"/>
        <v>4401.7356143949291</v>
      </c>
      <c r="Q791" s="50">
        <v>9673</v>
      </c>
      <c r="R791" s="69" t="s">
        <v>94</v>
      </c>
      <c r="S791" s="57"/>
      <c r="T791" s="16"/>
      <c r="U791" s="16"/>
    </row>
    <row r="792" spans="1:207" s="15" customFormat="1" ht="25.15" customHeight="1" x14ac:dyDescent="0.25">
      <c r="A792" s="191" t="s">
        <v>1337</v>
      </c>
      <c r="B792" s="107" t="s">
        <v>458</v>
      </c>
      <c r="C792" s="58">
        <v>1917</v>
      </c>
      <c r="D792" s="182" t="s">
        <v>224</v>
      </c>
      <c r="E792" s="58" t="s">
        <v>20</v>
      </c>
      <c r="F792" s="72">
        <v>2</v>
      </c>
      <c r="G792" s="72">
        <v>1</v>
      </c>
      <c r="H792" s="47">
        <v>391.2</v>
      </c>
      <c r="I792" s="47">
        <v>0</v>
      </c>
      <c r="J792" s="47">
        <v>281.39999999999998</v>
      </c>
      <c r="K792" s="37">
        <f t="shared" si="174"/>
        <v>2012565.32</v>
      </c>
      <c r="L792" s="44">
        <v>0</v>
      </c>
      <c r="M792" s="44">
        <v>0</v>
      </c>
      <c r="N792" s="44">
        <v>0</v>
      </c>
      <c r="O792" s="47">
        <f>'[1]Прод. прилож'!$C$305</f>
        <v>2012565.32</v>
      </c>
      <c r="P792" s="44">
        <f t="shared" si="178"/>
        <v>5144.5943762781189</v>
      </c>
      <c r="Q792" s="50">
        <v>9673</v>
      </c>
      <c r="R792" s="69" t="s">
        <v>94</v>
      </c>
      <c r="S792" s="57"/>
      <c r="T792" s="16"/>
      <c r="U792" s="16"/>
    </row>
    <row r="793" spans="1:207" s="115" customFormat="1" ht="27" customHeight="1" x14ac:dyDescent="0.25">
      <c r="A793" s="191" t="s">
        <v>1338</v>
      </c>
      <c r="B793" s="107" t="s">
        <v>459</v>
      </c>
      <c r="C793" s="58">
        <v>1917</v>
      </c>
      <c r="D793" s="182" t="s">
        <v>224</v>
      </c>
      <c r="E793" s="58" t="s">
        <v>20</v>
      </c>
      <c r="F793" s="72">
        <v>2</v>
      </c>
      <c r="G793" s="72">
        <v>2</v>
      </c>
      <c r="H793" s="47">
        <v>633.4</v>
      </c>
      <c r="I793" s="47">
        <v>0</v>
      </c>
      <c r="J793" s="47">
        <v>453.7</v>
      </c>
      <c r="K793" s="37">
        <f t="shared" si="174"/>
        <v>2243446.9199999995</v>
      </c>
      <c r="L793" s="44">
        <v>0</v>
      </c>
      <c r="M793" s="44">
        <v>0</v>
      </c>
      <c r="N793" s="44">
        <v>0</v>
      </c>
      <c r="O793" s="47">
        <f>'[1]Прод. прилож'!$C$306</f>
        <v>2243446.9199999995</v>
      </c>
      <c r="P793" s="44">
        <f t="shared" si="178"/>
        <v>3541.911777707609</v>
      </c>
      <c r="Q793" s="50">
        <v>9673</v>
      </c>
      <c r="R793" s="69" t="s">
        <v>94</v>
      </c>
      <c r="S793" s="16"/>
      <c r="T793" s="16"/>
      <c r="U793" s="16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F793" s="15"/>
      <c r="AG793" s="15"/>
      <c r="AH793" s="15"/>
      <c r="AI793" s="15"/>
      <c r="AJ793" s="15"/>
      <c r="AK793" s="15"/>
      <c r="AL793" s="15"/>
      <c r="AM793" s="15"/>
      <c r="AN793" s="15"/>
      <c r="AO793" s="15"/>
      <c r="AP793" s="15"/>
      <c r="AQ793" s="15"/>
      <c r="AR793" s="15"/>
      <c r="AS793" s="15"/>
      <c r="AT793" s="15"/>
      <c r="AU793" s="15"/>
      <c r="AV793" s="15"/>
      <c r="AW793" s="15"/>
      <c r="AX793" s="15"/>
      <c r="AY793" s="15"/>
      <c r="AZ793" s="15"/>
      <c r="BA793" s="15"/>
      <c r="BB793" s="15"/>
      <c r="BC793" s="15"/>
      <c r="BD793" s="15"/>
      <c r="BE793" s="15"/>
      <c r="BF793" s="15"/>
      <c r="BG793" s="15"/>
      <c r="BH793" s="15"/>
      <c r="BI793" s="15"/>
      <c r="BJ793" s="15"/>
      <c r="BK793" s="15"/>
      <c r="BL793" s="15"/>
      <c r="BM793" s="15"/>
      <c r="BN793" s="15"/>
      <c r="BO793" s="15"/>
      <c r="BP793" s="15"/>
      <c r="BQ793" s="15"/>
      <c r="BR793" s="15"/>
      <c r="BS793" s="15"/>
      <c r="BT793" s="15"/>
      <c r="BU793" s="15"/>
      <c r="BV793" s="15"/>
      <c r="BW793" s="15"/>
      <c r="BX793" s="15"/>
      <c r="BY793" s="15"/>
      <c r="BZ793" s="15"/>
      <c r="CA793" s="15"/>
      <c r="CB793" s="15"/>
      <c r="CC793" s="15"/>
      <c r="CD793" s="15"/>
      <c r="CE793" s="15"/>
      <c r="CF793" s="15"/>
      <c r="CG793" s="15"/>
      <c r="CH793" s="15"/>
      <c r="CI793" s="15"/>
      <c r="CJ793" s="15"/>
      <c r="CK793" s="15"/>
      <c r="CL793" s="15"/>
      <c r="CM793" s="15"/>
      <c r="CN793" s="15"/>
      <c r="CO793" s="15"/>
      <c r="CP793" s="15"/>
      <c r="CQ793" s="15"/>
      <c r="CR793" s="15"/>
      <c r="CS793" s="15"/>
      <c r="CT793" s="15"/>
      <c r="CU793" s="15"/>
      <c r="CV793" s="15"/>
      <c r="CW793" s="15"/>
      <c r="CX793" s="15"/>
      <c r="CY793" s="15"/>
      <c r="CZ793" s="15"/>
      <c r="DA793" s="15"/>
      <c r="DB793" s="15"/>
      <c r="DC793" s="15"/>
      <c r="DD793" s="15"/>
      <c r="DE793" s="15"/>
      <c r="DF793" s="15"/>
      <c r="DG793" s="15"/>
      <c r="DH793" s="15"/>
      <c r="DI793" s="15"/>
      <c r="DJ793" s="15"/>
      <c r="DK793" s="15"/>
      <c r="DL793" s="15"/>
      <c r="DM793" s="15"/>
      <c r="DN793" s="15"/>
      <c r="DO793" s="15"/>
      <c r="DP793" s="15"/>
      <c r="DQ793" s="15"/>
      <c r="DR793" s="15"/>
      <c r="DS793" s="15"/>
      <c r="DT793" s="15"/>
      <c r="DU793" s="15"/>
      <c r="DV793" s="15"/>
      <c r="DW793" s="15"/>
      <c r="DX793" s="15"/>
      <c r="DY793" s="15"/>
      <c r="DZ793" s="15"/>
      <c r="EA793" s="15"/>
      <c r="EB793" s="15"/>
      <c r="EC793" s="15"/>
      <c r="ED793" s="15"/>
      <c r="EE793" s="15"/>
      <c r="EF793" s="15"/>
      <c r="EG793" s="15"/>
      <c r="EH793" s="15"/>
      <c r="EI793" s="15"/>
      <c r="EJ793" s="15"/>
      <c r="EK793" s="15"/>
      <c r="EL793" s="15"/>
      <c r="EM793" s="15"/>
      <c r="EN793" s="15"/>
      <c r="EO793" s="15"/>
      <c r="EP793" s="15"/>
      <c r="EQ793" s="15"/>
      <c r="ER793" s="15"/>
      <c r="ES793" s="15"/>
      <c r="ET793" s="15"/>
      <c r="EU793" s="15"/>
      <c r="EV793" s="15"/>
      <c r="EW793" s="15"/>
      <c r="EX793" s="15"/>
      <c r="EY793" s="15"/>
      <c r="EZ793" s="15"/>
      <c r="FA793" s="15"/>
      <c r="FB793" s="15"/>
      <c r="FC793" s="15"/>
      <c r="FD793" s="15"/>
      <c r="FE793" s="15"/>
      <c r="FF793" s="15"/>
      <c r="FG793" s="15"/>
      <c r="FH793" s="15"/>
      <c r="FI793" s="15"/>
      <c r="FJ793" s="15"/>
      <c r="FK793" s="15"/>
      <c r="FL793" s="15"/>
      <c r="FM793" s="15"/>
      <c r="FN793" s="15"/>
      <c r="FO793" s="15"/>
      <c r="FP793" s="15"/>
      <c r="FQ793" s="15"/>
      <c r="FR793" s="15"/>
      <c r="FS793" s="15"/>
      <c r="FT793" s="15"/>
      <c r="FU793" s="15"/>
      <c r="FV793" s="15"/>
      <c r="FW793" s="15"/>
      <c r="FX793" s="15"/>
      <c r="FY793" s="15"/>
      <c r="FZ793" s="15"/>
      <c r="GA793" s="15"/>
      <c r="GB793" s="15"/>
      <c r="GC793" s="15"/>
      <c r="GD793" s="15"/>
      <c r="GE793" s="15"/>
      <c r="GF793" s="15"/>
      <c r="GG793" s="15"/>
      <c r="GH793" s="15"/>
      <c r="GI793" s="15"/>
      <c r="GJ793" s="15"/>
      <c r="GK793" s="15"/>
      <c r="GL793" s="15"/>
      <c r="GM793" s="15"/>
      <c r="GN793" s="15"/>
      <c r="GO793" s="15"/>
      <c r="GP793" s="15"/>
      <c r="GQ793" s="15"/>
      <c r="GR793" s="15"/>
      <c r="GS793" s="15"/>
      <c r="GT793" s="15"/>
      <c r="GU793" s="15"/>
      <c r="GV793" s="15"/>
      <c r="GW793" s="15"/>
      <c r="GX793" s="15"/>
      <c r="GY793" s="15"/>
    </row>
    <row r="794" spans="1:207" s="15" customFormat="1" ht="25.15" customHeight="1" x14ac:dyDescent="0.25">
      <c r="A794" s="191" t="s">
        <v>1339</v>
      </c>
      <c r="B794" s="107" t="s">
        <v>460</v>
      </c>
      <c r="C794" s="58">
        <v>1917</v>
      </c>
      <c r="D794" s="182" t="s">
        <v>224</v>
      </c>
      <c r="E794" s="58" t="s">
        <v>20</v>
      </c>
      <c r="F794" s="72">
        <v>2</v>
      </c>
      <c r="G794" s="72">
        <v>2</v>
      </c>
      <c r="H794" s="47">
        <v>626.20000000000005</v>
      </c>
      <c r="I794" s="47">
        <v>0</v>
      </c>
      <c r="J794" s="47">
        <v>460.8</v>
      </c>
      <c r="K794" s="37">
        <f t="shared" si="174"/>
        <v>2219049.62</v>
      </c>
      <c r="L794" s="44">
        <v>0</v>
      </c>
      <c r="M794" s="44">
        <v>0</v>
      </c>
      <c r="N794" s="44">
        <v>0</v>
      </c>
      <c r="O794" s="47">
        <f>'[1]Прод. прилож'!$C$307</f>
        <v>2219049.62</v>
      </c>
      <c r="P794" s="44">
        <f t="shared" si="178"/>
        <v>3543.6755349728519</v>
      </c>
      <c r="Q794" s="50">
        <v>9673</v>
      </c>
      <c r="R794" s="69" t="s">
        <v>94</v>
      </c>
      <c r="S794" s="57"/>
      <c r="T794" s="16"/>
      <c r="U794" s="16"/>
    </row>
    <row r="795" spans="1:207" s="15" customFormat="1" ht="25.15" customHeight="1" x14ac:dyDescent="0.25">
      <c r="A795" s="191" t="s">
        <v>1340</v>
      </c>
      <c r="B795" s="107" t="s">
        <v>461</v>
      </c>
      <c r="C795" s="58">
        <v>1966</v>
      </c>
      <c r="D795" s="182" t="s">
        <v>224</v>
      </c>
      <c r="E795" s="58" t="s">
        <v>20</v>
      </c>
      <c r="F795" s="72">
        <v>2</v>
      </c>
      <c r="G795" s="72">
        <v>2</v>
      </c>
      <c r="H795" s="47">
        <f t="shared" si="177"/>
        <v>721.03</v>
      </c>
      <c r="I795" s="47">
        <v>0</v>
      </c>
      <c r="J795" s="47">
        <v>721.03</v>
      </c>
      <c r="K795" s="37">
        <f t="shared" si="174"/>
        <v>789163491.61000001</v>
      </c>
      <c r="L795" s="44">
        <v>0</v>
      </c>
      <c r="M795" s="44">
        <v>0</v>
      </c>
      <c r="N795" s="44">
        <v>0</v>
      </c>
      <c r="O795" s="47">
        <f>'[1]Прод. прилож'!$C$1258</f>
        <v>789163491.61000001</v>
      </c>
      <c r="P795" s="44">
        <f t="shared" si="178"/>
        <v>1094494.66958379</v>
      </c>
      <c r="Q795" s="50">
        <v>9673</v>
      </c>
      <c r="R795" s="69" t="s">
        <v>96</v>
      </c>
      <c r="S795" s="57"/>
      <c r="T795" s="16"/>
      <c r="U795" s="16"/>
    </row>
    <row r="796" spans="1:207" s="15" customFormat="1" ht="25.15" customHeight="1" x14ac:dyDescent="0.25">
      <c r="A796" s="191" t="s">
        <v>1341</v>
      </c>
      <c r="B796" s="45" t="s">
        <v>462</v>
      </c>
      <c r="C796" s="58">
        <v>1966</v>
      </c>
      <c r="D796" s="182" t="s">
        <v>224</v>
      </c>
      <c r="E796" s="58" t="s">
        <v>20</v>
      </c>
      <c r="F796" s="72">
        <v>2</v>
      </c>
      <c r="G796" s="72">
        <v>2</v>
      </c>
      <c r="H796" s="47">
        <f t="shared" si="177"/>
        <v>358.9</v>
      </c>
      <c r="I796" s="47">
        <v>0</v>
      </c>
      <c r="J796" s="47">
        <v>358.9</v>
      </c>
      <c r="K796" s="37">
        <f t="shared" si="174"/>
        <v>5086325</v>
      </c>
      <c r="L796" s="44">
        <v>0</v>
      </c>
      <c r="M796" s="44">
        <v>0</v>
      </c>
      <c r="N796" s="44">
        <v>0</v>
      </c>
      <c r="O796" s="47">
        <f>'[1]Прод. прилож'!$C$1259</f>
        <v>5086325</v>
      </c>
      <c r="P796" s="44">
        <f t="shared" si="178"/>
        <v>14171.983839509614</v>
      </c>
      <c r="Q796" s="50">
        <v>9673</v>
      </c>
      <c r="R796" s="69" t="s">
        <v>96</v>
      </c>
      <c r="S796" s="57"/>
      <c r="T796" s="16"/>
      <c r="U796" s="16"/>
    </row>
    <row r="797" spans="1:207" s="115" customFormat="1" ht="25.15" customHeight="1" x14ac:dyDescent="0.25">
      <c r="A797" s="191" t="s">
        <v>1342</v>
      </c>
      <c r="B797" s="107" t="s">
        <v>463</v>
      </c>
      <c r="C797" s="58">
        <v>1965</v>
      </c>
      <c r="D797" s="182" t="s">
        <v>224</v>
      </c>
      <c r="E797" s="58" t="s">
        <v>20</v>
      </c>
      <c r="F797" s="72">
        <v>5</v>
      </c>
      <c r="G797" s="72">
        <v>3</v>
      </c>
      <c r="H797" s="47">
        <f t="shared" si="177"/>
        <v>2538.96</v>
      </c>
      <c r="I797" s="47">
        <v>156.4</v>
      </c>
      <c r="J797" s="47">
        <v>2382.56</v>
      </c>
      <c r="K797" s="37">
        <f t="shared" si="174"/>
        <v>6714600</v>
      </c>
      <c r="L797" s="44">
        <v>0</v>
      </c>
      <c r="M797" s="44">
        <v>0</v>
      </c>
      <c r="N797" s="44">
        <v>0</v>
      </c>
      <c r="O797" s="47">
        <f>'[1]Прод. прилож'!$C$826</f>
        <v>6714600</v>
      </c>
      <c r="P797" s="44">
        <f t="shared" si="178"/>
        <v>2644.6261461385766</v>
      </c>
      <c r="Q797" s="50">
        <v>9673</v>
      </c>
      <c r="R797" s="69" t="s">
        <v>95</v>
      </c>
      <c r="S797" s="16"/>
      <c r="T797" s="16"/>
      <c r="U797" s="16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  <c r="AG797" s="15"/>
      <c r="AH797" s="15"/>
      <c r="AI797" s="15"/>
      <c r="AJ797" s="15"/>
      <c r="AK797" s="15"/>
      <c r="AL797" s="15"/>
      <c r="AM797" s="15"/>
      <c r="AN797" s="15"/>
      <c r="AO797" s="15"/>
      <c r="AP797" s="15"/>
      <c r="AQ797" s="15"/>
      <c r="AR797" s="15"/>
      <c r="AS797" s="15"/>
      <c r="AT797" s="15"/>
      <c r="AU797" s="15"/>
      <c r="AV797" s="15"/>
      <c r="AW797" s="15"/>
      <c r="AX797" s="15"/>
      <c r="AY797" s="15"/>
      <c r="AZ797" s="15"/>
      <c r="BA797" s="15"/>
      <c r="BB797" s="15"/>
      <c r="BC797" s="15"/>
      <c r="BD797" s="15"/>
      <c r="BE797" s="15"/>
      <c r="BF797" s="15"/>
      <c r="BG797" s="15"/>
      <c r="BH797" s="15"/>
      <c r="BI797" s="15"/>
      <c r="BJ797" s="15"/>
      <c r="BK797" s="15"/>
      <c r="BL797" s="15"/>
      <c r="BM797" s="15"/>
      <c r="BN797" s="15"/>
      <c r="BO797" s="15"/>
      <c r="BP797" s="15"/>
      <c r="BQ797" s="15"/>
      <c r="BR797" s="15"/>
      <c r="BS797" s="15"/>
      <c r="BT797" s="15"/>
      <c r="BU797" s="15"/>
      <c r="BV797" s="15"/>
      <c r="BW797" s="15"/>
      <c r="BX797" s="15"/>
      <c r="BY797" s="15"/>
      <c r="BZ797" s="15"/>
      <c r="CA797" s="15"/>
      <c r="CB797" s="15"/>
      <c r="CC797" s="15"/>
      <c r="CD797" s="15"/>
      <c r="CE797" s="15"/>
      <c r="CF797" s="15"/>
      <c r="CG797" s="15"/>
      <c r="CH797" s="15"/>
      <c r="CI797" s="15"/>
      <c r="CJ797" s="15"/>
      <c r="CK797" s="15"/>
      <c r="CL797" s="15"/>
      <c r="CM797" s="15"/>
      <c r="CN797" s="15"/>
      <c r="CO797" s="15"/>
      <c r="CP797" s="15"/>
      <c r="CQ797" s="15"/>
      <c r="CR797" s="15"/>
      <c r="CS797" s="15"/>
      <c r="CT797" s="15"/>
      <c r="CU797" s="15"/>
      <c r="CV797" s="15"/>
      <c r="CW797" s="15"/>
      <c r="CX797" s="15"/>
      <c r="CY797" s="15"/>
      <c r="CZ797" s="15"/>
      <c r="DA797" s="15"/>
      <c r="DB797" s="15"/>
      <c r="DC797" s="15"/>
      <c r="DD797" s="15"/>
      <c r="DE797" s="15"/>
      <c r="DF797" s="15"/>
      <c r="DG797" s="15"/>
      <c r="DH797" s="15"/>
      <c r="DI797" s="15"/>
      <c r="DJ797" s="15"/>
      <c r="DK797" s="15"/>
      <c r="DL797" s="15"/>
      <c r="DM797" s="15"/>
      <c r="DN797" s="15"/>
      <c r="DO797" s="15"/>
      <c r="DP797" s="15"/>
      <c r="DQ797" s="15"/>
      <c r="DR797" s="15"/>
      <c r="DS797" s="15"/>
      <c r="DT797" s="15"/>
      <c r="DU797" s="15"/>
      <c r="DV797" s="15"/>
      <c r="DW797" s="15"/>
      <c r="DX797" s="15"/>
      <c r="DY797" s="15"/>
      <c r="DZ797" s="15"/>
      <c r="EA797" s="15"/>
      <c r="EB797" s="15"/>
      <c r="EC797" s="15"/>
      <c r="ED797" s="15"/>
      <c r="EE797" s="15"/>
      <c r="EF797" s="15"/>
      <c r="EG797" s="15"/>
      <c r="EH797" s="15"/>
      <c r="EI797" s="15"/>
      <c r="EJ797" s="15"/>
      <c r="EK797" s="15"/>
      <c r="EL797" s="15"/>
      <c r="EM797" s="15"/>
      <c r="EN797" s="15"/>
      <c r="EO797" s="15"/>
      <c r="EP797" s="15"/>
      <c r="EQ797" s="15"/>
      <c r="ER797" s="15"/>
      <c r="ES797" s="15"/>
      <c r="ET797" s="15"/>
      <c r="EU797" s="15"/>
      <c r="EV797" s="15"/>
      <c r="EW797" s="15"/>
      <c r="EX797" s="15"/>
      <c r="EY797" s="15"/>
      <c r="EZ797" s="15"/>
      <c r="FA797" s="15"/>
      <c r="FB797" s="15"/>
      <c r="FC797" s="15"/>
      <c r="FD797" s="15"/>
      <c r="FE797" s="15"/>
      <c r="FF797" s="15"/>
      <c r="FG797" s="15"/>
      <c r="FH797" s="15"/>
      <c r="FI797" s="15"/>
      <c r="FJ797" s="15"/>
      <c r="FK797" s="15"/>
      <c r="FL797" s="15"/>
      <c r="FM797" s="15"/>
      <c r="FN797" s="15"/>
      <c r="FO797" s="15"/>
      <c r="FP797" s="15"/>
      <c r="FQ797" s="15"/>
      <c r="FR797" s="15"/>
      <c r="FS797" s="15"/>
      <c r="FT797" s="15"/>
      <c r="FU797" s="15"/>
      <c r="FV797" s="15"/>
      <c r="FW797" s="15"/>
      <c r="FX797" s="15"/>
      <c r="FY797" s="15"/>
      <c r="FZ797" s="15"/>
      <c r="GA797" s="15"/>
      <c r="GB797" s="15"/>
      <c r="GC797" s="15"/>
      <c r="GD797" s="15"/>
      <c r="GE797" s="15"/>
      <c r="GF797" s="15"/>
      <c r="GG797" s="15"/>
      <c r="GH797" s="15"/>
      <c r="GI797" s="15"/>
      <c r="GJ797" s="15"/>
      <c r="GK797" s="15"/>
      <c r="GL797" s="15"/>
      <c r="GM797" s="15"/>
      <c r="GN797" s="15"/>
      <c r="GO797" s="15"/>
      <c r="GP797" s="15"/>
      <c r="GQ797" s="15"/>
      <c r="GR797" s="15"/>
      <c r="GS797" s="15"/>
      <c r="GT797" s="15"/>
      <c r="GU797" s="15"/>
      <c r="GV797" s="15"/>
      <c r="GW797" s="15"/>
      <c r="GX797" s="15"/>
      <c r="GY797" s="15"/>
    </row>
    <row r="798" spans="1:207" s="115" customFormat="1" ht="25.15" customHeight="1" x14ac:dyDescent="0.25">
      <c r="A798" s="191" t="s">
        <v>1343</v>
      </c>
      <c r="B798" s="107" t="s">
        <v>1741</v>
      </c>
      <c r="C798" s="182">
        <v>1959</v>
      </c>
      <c r="D798" s="72" t="s">
        <v>224</v>
      </c>
      <c r="E798" s="72" t="s">
        <v>20</v>
      </c>
      <c r="F798" s="64">
        <v>2</v>
      </c>
      <c r="G798" s="64">
        <v>3</v>
      </c>
      <c r="H798" s="44">
        <v>1008.04</v>
      </c>
      <c r="I798" s="44">
        <v>0</v>
      </c>
      <c r="J798" s="50">
        <v>801.87</v>
      </c>
      <c r="K798" s="37">
        <f t="shared" si="174"/>
        <v>2517075.88</v>
      </c>
      <c r="L798" s="47">
        <v>0</v>
      </c>
      <c r="M798" s="47">
        <v>0</v>
      </c>
      <c r="N798" s="47">
        <v>0</v>
      </c>
      <c r="O798" s="44">
        <f>'[1]Прод. прилож'!$C$308</f>
        <v>2517075.88</v>
      </c>
      <c r="P798" s="50">
        <f t="shared" si="178"/>
        <v>2497</v>
      </c>
      <c r="Q798" s="37">
        <v>9673</v>
      </c>
      <c r="R798" s="69" t="s">
        <v>94</v>
      </c>
      <c r="S798" s="117"/>
      <c r="T798" s="117"/>
      <c r="V798" s="116"/>
      <c r="W798" s="116"/>
      <c r="X798" s="116"/>
      <c r="Y798" s="116"/>
      <c r="Z798" s="116"/>
      <c r="AA798" s="116"/>
      <c r="AB798" s="116"/>
      <c r="AC798" s="116"/>
      <c r="AD798" s="116"/>
      <c r="AE798" s="116"/>
      <c r="AF798" s="116"/>
      <c r="AG798" s="116"/>
      <c r="AH798" s="116"/>
      <c r="AI798" s="116"/>
      <c r="AJ798" s="116"/>
      <c r="AK798" s="116"/>
      <c r="AL798" s="116"/>
      <c r="AM798" s="116"/>
      <c r="AN798" s="116"/>
      <c r="AO798" s="116"/>
      <c r="AP798" s="116"/>
      <c r="AQ798" s="116"/>
      <c r="AR798" s="116"/>
      <c r="AS798" s="116"/>
      <c r="AT798" s="116"/>
      <c r="AU798" s="116"/>
      <c r="AV798" s="116"/>
      <c r="AW798" s="116"/>
      <c r="AX798" s="116"/>
      <c r="AY798" s="116"/>
      <c r="AZ798" s="116"/>
      <c r="BA798" s="116"/>
      <c r="BB798" s="116"/>
      <c r="BC798" s="116"/>
      <c r="BD798" s="116"/>
      <c r="BE798" s="116"/>
      <c r="BF798" s="116"/>
      <c r="BG798" s="116"/>
      <c r="BH798" s="116"/>
      <c r="BI798" s="116"/>
      <c r="BJ798" s="116"/>
      <c r="BK798" s="116"/>
      <c r="BL798" s="116"/>
      <c r="BM798" s="116"/>
      <c r="BN798" s="116"/>
      <c r="BO798" s="116"/>
      <c r="BP798" s="116"/>
      <c r="BQ798" s="116"/>
      <c r="BR798" s="116"/>
      <c r="BS798" s="116"/>
      <c r="BT798" s="116"/>
      <c r="BU798" s="116"/>
      <c r="BV798" s="116"/>
      <c r="BW798" s="116"/>
      <c r="BX798" s="116"/>
      <c r="BY798" s="116"/>
      <c r="BZ798" s="116"/>
      <c r="CA798" s="116"/>
      <c r="CB798" s="116"/>
      <c r="CC798" s="116"/>
      <c r="CD798" s="116"/>
      <c r="CE798" s="116"/>
      <c r="CF798" s="116"/>
      <c r="CG798" s="116"/>
      <c r="CH798" s="116"/>
      <c r="CI798" s="116"/>
      <c r="CJ798" s="116"/>
      <c r="CK798" s="116"/>
      <c r="CL798" s="116"/>
      <c r="CM798" s="116"/>
      <c r="CN798" s="116"/>
      <c r="CO798" s="116"/>
      <c r="CP798" s="116"/>
      <c r="CQ798" s="116"/>
      <c r="CR798" s="116"/>
      <c r="CS798" s="116"/>
      <c r="CT798" s="116"/>
      <c r="CU798" s="116"/>
      <c r="CV798" s="116"/>
      <c r="CW798" s="116"/>
      <c r="CX798" s="116"/>
      <c r="CY798" s="116"/>
      <c r="CZ798" s="116"/>
      <c r="DA798" s="116"/>
      <c r="DB798" s="116"/>
      <c r="DC798" s="116"/>
      <c r="DD798" s="116"/>
      <c r="DE798" s="116"/>
      <c r="DF798" s="116"/>
      <c r="DG798" s="116"/>
      <c r="DH798" s="116"/>
      <c r="DI798" s="116"/>
      <c r="DJ798" s="116"/>
      <c r="DK798" s="116"/>
      <c r="DL798" s="116"/>
      <c r="DM798" s="116"/>
      <c r="DN798" s="116"/>
      <c r="DO798" s="116"/>
      <c r="DP798" s="116"/>
      <c r="DQ798" s="116"/>
      <c r="DR798" s="116"/>
      <c r="DS798" s="116"/>
      <c r="DT798" s="116"/>
      <c r="DU798" s="116"/>
      <c r="DV798" s="116"/>
      <c r="DW798" s="116"/>
      <c r="DX798" s="116"/>
      <c r="DY798" s="116"/>
      <c r="DZ798" s="116"/>
      <c r="EA798" s="116"/>
      <c r="EB798" s="116"/>
      <c r="EC798" s="116"/>
      <c r="ED798" s="116"/>
      <c r="EE798" s="116"/>
      <c r="EF798" s="116"/>
      <c r="EG798" s="116"/>
      <c r="EH798" s="116"/>
      <c r="EI798" s="116"/>
      <c r="EJ798" s="116"/>
      <c r="EK798" s="116"/>
      <c r="EL798" s="116"/>
      <c r="EM798" s="116"/>
      <c r="EN798" s="116"/>
      <c r="EO798" s="116"/>
      <c r="EP798" s="116"/>
      <c r="EQ798" s="116"/>
      <c r="ER798" s="116"/>
      <c r="ES798" s="116"/>
      <c r="ET798" s="116"/>
      <c r="EU798" s="116"/>
      <c r="EV798" s="116"/>
      <c r="EW798" s="116"/>
      <c r="EX798" s="116"/>
      <c r="EY798" s="116"/>
      <c r="EZ798" s="116"/>
      <c r="FA798" s="116"/>
      <c r="FB798" s="116"/>
      <c r="FC798" s="116"/>
      <c r="FD798" s="116"/>
      <c r="FE798" s="116"/>
      <c r="FF798" s="116"/>
      <c r="FG798" s="116"/>
      <c r="FH798" s="116"/>
      <c r="FI798" s="116"/>
      <c r="FJ798" s="116"/>
      <c r="FK798" s="116"/>
      <c r="FL798" s="116"/>
      <c r="FM798" s="116"/>
      <c r="FN798" s="116"/>
      <c r="FO798" s="116"/>
      <c r="FP798" s="116"/>
      <c r="FQ798" s="116"/>
      <c r="FR798" s="116"/>
      <c r="FS798" s="116"/>
      <c r="FT798" s="116"/>
      <c r="FU798" s="116"/>
      <c r="FV798" s="116"/>
      <c r="FW798" s="116"/>
      <c r="FX798" s="116"/>
      <c r="FY798" s="116"/>
      <c r="FZ798" s="116"/>
      <c r="GA798" s="116"/>
      <c r="GB798" s="116"/>
      <c r="GC798" s="116"/>
      <c r="GD798" s="116"/>
      <c r="GE798" s="116"/>
      <c r="GF798" s="116"/>
      <c r="GG798" s="116"/>
      <c r="GH798" s="116"/>
      <c r="GI798" s="116"/>
      <c r="GJ798" s="116"/>
      <c r="GK798" s="116"/>
      <c r="GL798" s="116"/>
      <c r="GM798" s="116"/>
      <c r="GN798" s="116"/>
      <c r="GO798" s="116"/>
      <c r="GP798" s="116"/>
      <c r="GQ798" s="116"/>
      <c r="GR798" s="116"/>
      <c r="GS798" s="116"/>
      <c r="GT798" s="116"/>
      <c r="GU798" s="116"/>
      <c r="GV798" s="116"/>
      <c r="GW798" s="116"/>
      <c r="GX798" s="116"/>
      <c r="GY798" s="116"/>
    </row>
    <row r="799" spans="1:207" s="120" customFormat="1" ht="25.15" customHeight="1" x14ac:dyDescent="0.25">
      <c r="A799" s="191" t="s">
        <v>1344</v>
      </c>
      <c r="B799" s="118" t="s">
        <v>464</v>
      </c>
      <c r="C799" s="187">
        <v>1953</v>
      </c>
      <c r="D799" s="167" t="s">
        <v>224</v>
      </c>
      <c r="E799" s="187" t="s">
        <v>20</v>
      </c>
      <c r="F799" s="173">
        <v>2</v>
      </c>
      <c r="G799" s="173">
        <v>1</v>
      </c>
      <c r="H799" s="169">
        <v>286.7</v>
      </c>
      <c r="I799" s="169">
        <v>0</v>
      </c>
      <c r="J799" s="169">
        <v>224.1</v>
      </c>
      <c r="K799" s="37">
        <f t="shared" si="174"/>
        <v>2151628.7000000002</v>
      </c>
      <c r="L799" s="44">
        <v>0</v>
      </c>
      <c r="M799" s="44">
        <v>0</v>
      </c>
      <c r="N799" s="44">
        <v>0</v>
      </c>
      <c r="O799" s="47">
        <f>'[1]Прод. прилож'!$C$309</f>
        <v>2151628.7000000002</v>
      </c>
      <c r="P799" s="44">
        <f t="shared" si="178"/>
        <v>7504.8088594349501</v>
      </c>
      <c r="Q799" s="50">
        <v>9673</v>
      </c>
      <c r="R799" s="69" t="s">
        <v>94</v>
      </c>
      <c r="S799" s="16"/>
      <c r="T799" s="16"/>
      <c r="U799" s="16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  <c r="AG799" s="15"/>
      <c r="AH799" s="15"/>
      <c r="AI799" s="15"/>
      <c r="AJ799" s="15"/>
      <c r="AK799" s="15"/>
      <c r="AL799" s="15"/>
      <c r="AM799" s="15"/>
      <c r="AN799" s="15"/>
      <c r="AO799" s="15"/>
      <c r="AP799" s="15"/>
      <c r="AQ799" s="15"/>
      <c r="AR799" s="15"/>
      <c r="AS799" s="15"/>
      <c r="AT799" s="15"/>
      <c r="AU799" s="15"/>
      <c r="AV799" s="15"/>
      <c r="AW799" s="15"/>
      <c r="AX799" s="15"/>
      <c r="AY799" s="15"/>
      <c r="AZ799" s="15"/>
      <c r="BA799" s="15"/>
      <c r="BB799" s="15"/>
      <c r="BC799" s="15"/>
      <c r="BD799" s="15"/>
      <c r="BE799" s="15"/>
      <c r="BF799" s="15"/>
      <c r="BG799" s="15"/>
      <c r="BH799" s="15"/>
      <c r="BI799" s="15"/>
      <c r="BJ799" s="15"/>
      <c r="BK799" s="15"/>
      <c r="BL799" s="15"/>
      <c r="BM799" s="15"/>
      <c r="BN799" s="15"/>
      <c r="BO799" s="15"/>
      <c r="BP799" s="15"/>
      <c r="BQ799" s="15"/>
      <c r="BR799" s="15"/>
      <c r="BS799" s="15"/>
      <c r="BT799" s="15"/>
      <c r="BU799" s="15"/>
      <c r="BV799" s="15"/>
      <c r="BW799" s="15"/>
      <c r="BX799" s="15"/>
      <c r="BY799" s="15"/>
      <c r="BZ799" s="15"/>
      <c r="CA799" s="15"/>
      <c r="CB799" s="15"/>
      <c r="CC799" s="15"/>
      <c r="CD799" s="15"/>
      <c r="CE799" s="15"/>
      <c r="CF799" s="15"/>
      <c r="CG799" s="15"/>
      <c r="CH799" s="15"/>
      <c r="CI799" s="15"/>
      <c r="CJ799" s="15"/>
      <c r="CK799" s="15"/>
      <c r="CL799" s="15"/>
      <c r="CM799" s="15"/>
      <c r="CN799" s="15"/>
      <c r="CO799" s="15"/>
      <c r="CP799" s="15"/>
      <c r="CQ799" s="15"/>
      <c r="CR799" s="15"/>
      <c r="CS799" s="15"/>
      <c r="CT799" s="15"/>
      <c r="CU799" s="15"/>
      <c r="CV799" s="15"/>
      <c r="CW799" s="15"/>
      <c r="CX799" s="15"/>
      <c r="CY799" s="15"/>
      <c r="CZ799" s="15"/>
      <c r="DA799" s="15"/>
      <c r="DB799" s="15"/>
      <c r="DC799" s="15"/>
      <c r="DD799" s="15"/>
      <c r="DE799" s="15"/>
      <c r="DF799" s="15"/>
      <c r="DG799" s="15"/>
      <c r="DH799" s="15"/>
      <c r="DI799" s="15"/>
      <c r="DJ799" s="15"/>
      <c r="DK799" s="15"/>
      <c r="DL799" s="15"/>
      <c r="DM799" s="15"/>
      <c r="DN799" s="15"/>
      <c r="DO799" s="15"/>
      <c r="DP799" s="15"/>
      <c r="DQ799" s="15"/>
      <c r="DR799" s="15"/>
      <c r="DS799" s="15"/>
      <c r="DT799" s="15"/>
      <c r="DU799" s="15"/>
      <c r="DV799" s="15"/>
      <c r="DW799" s="15"/>
      <c r="DX799" s="15"/>
      <c r="DY799" s="15"/>
      <c r="DZ799" s="15"/>
      <c r="EA799" s="15"/>
      <c r="EB799" s="15"/>
      <c r="EC799" s="15"/>
      <c r="ED799" s="15"/>
      <c r="EE799" s="15"/>
      <c r="EF799" s="15"/>
      <c r="EG799" s="15"/>
      <c r="EH799" s="15"/>
      <c r="EI799" s="15"/>
      <c r="EJ799" s="15"/>
      <c r="EK799" s="15"/>
      <c r="EL799" s="15"/>
      <c r="EM799" s="15"/>
      <c r="EN799" s="15"/>
      <c r="EO799" s="15"/>
      <c r="EP799" s="15"/>
      <c r="EQ799" s="15"/>
      <c r="ER799" s="15"/>
      <c r="ES799" s="15"/>
      <c r="ET799" s="15"/>
      <c r="EU799" s="15"/>
      <c r="EV799" s="15"/>
      <c r="EW799" s="15"/>
      <c r="EX799" s="15"/>
      <c r="EY799" s="15"/>
      <c r="EZ799" s="15"/>
      <c r="FA799" s="15"/>
      <c r="FB799" s="15"/>
      <c r="FC799" s="15"/>
      <c r="FD799" s="15"/>
      <c r="FE799" s="15"/>
      <c r="FF799" s="15"/>
      <c r="FG799" s="15"/>
      <c r="FH799" s="15"/>
      <c r="FI799" s="15"/>
      <c r="FJ799" s="15"/>
      <c r="FK799" s="15"/>
      <c r="FL799" s="15"/>
      <c r="FM799" s="15"/>
      <c r="FN799" s="15"/>
      <c r="FO799" s="15"/>
      <c r="FP799" s="15"/>
      <c r="FQ799" s="15"/>
      <c r="FR799" s="15"/>
      <c r="FS799" s="15"/>
      <c r="FT799" s="15"/>
      <c r="FU799" s="15"/>
      <c r="FV799" s="15"/>
      <c r="FW799" s="15"/>
      <c r="FX799" s="15"/>
      <c r="FY799" s="15"/>
      <c r="FZ799" s="15"/>
      <c r="GA799" s="15"/>
      <c r="GB799" s="15"/>
      <c r="GC799" s="15"/>
      <c r="GD799" s="15"/>
      <c r="GE799" s="15"/>
      <c r="GF799" s="15"/>
      <c r="GG799" s="15"/>
      <c r="GH799" s="15"/>
      <c r="GI799" s="15"/>
      <c r="GJ799" s="15"/>
      <c r="GK799" s="15"/>
      <c r="GL799" s="15"/>
      <c r="GM799" s="15"/>
      <c r="GN799" s="15"/>
      <c r="GO799" s="15"/>
      <c r="GP799" s="15"/>
      <c r="GQ799" s="15"/>
      <c r="GR799" s="15"/>
      <c r="GS799" s="15"/>
      <c r="GT799" s="15"/>
      <c r="GU799" s="15"/>
      <c r="GV799" s="15"/>
      <c r="GW799" s="15"/>
      <c r="GX799" s="15"/>
      <c r="GY799" s="15"/>
    </row>
    <row r="800" spans="1:207" s="116" customFormat="1" ht="27" customHeight="1" x14ac:dyDescent="0.25">
      <c r="A800" s="191" t="s">
        <v>1345</v>
      </c>
      <c r="B800" s="45" t="s">
        <v>465</v>
      </c>
      <c r="C800" s="182">
        <v>1964</v>
      </c>
      <c r="D800" s="182" t="s">
        <v>224</v>
      </c>
      <c r="E800" s="182" t="s">
        <v>20</v>
      </c>
      <c r="F800" s="72">
        <v>4</v>
      </c>
      <c r="G800" s="72">
        <v>2</v>
      </c>
      <c r="H800" s="47">
        <f>I800+J800</f>
        <v>1275.8599999999999</v>
      </c>
      <c r="I800" s="47">
        <v>0</v>
      </c>
      <c r="J800" s="47">
        <v>1275.8599999999999</v>
      </c>
      <c r="K800" s="37">
        <f t="shared" si="174"/>
        <v>6897500</v>
      </c>
      <c r="L800" s="44">
        <v>0</v>
      </c>
      <c r="M800" s="44">
        <v>0</v>
      </c>
      <c r="N800" s="44">
        <v>0</v>
      </c>
      <c r="O800" s="47">
        <f>'[1]Прод. прилож'!$C$827</f>
        <v>6897500</v>
      </c>
      <c r="P800" s="44">
        <f t="shared" si="178"/>
        <v>5406.1574153904039</v>
      </c>
      <c r="Q800" s="50">
        <v>9673</v>
      </c>
      <c r="R800" s="69" t="s">
        <v>95</v>
      </c>
      <c r="S800" s="16"/>
      <c r="T800" s="16"/>
      <c r="U800" s="16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  <c r="AG800" s="15"/>
      <c r="AH800" s="15"/>
      <c r="AI800" s="15"/>
      <c r="AJ800" s="15"/>
      <c r="AK800" s="15"/>
      <c r="AL800" s="15"/>
      <c r="AM800" s="15"/>
      <c r="AN800" s="15"/>
      <c r="AO800" s="15"/>
      <c r="AP800" s="15"/>
      <c r="AQ800" s="15"/>
      <c r="AR800" s="15"/>
      <c r="AS800" s="15"/>
      <c r="AT800" s="15"/>
      <c r="AU800" s="15"/>
      <c r="AV800" s="15"/>
      <c r="AW800" s="15"/>
      <c r="AX800" s="15"/>
      <c r="AY800" s="15"/>
      <c r="AZ800" s="15"/>
      <c r="BA800" s="15"/>
      <c r="BB800" s="15"/>
      <c r="BC800" s="15"/>
      <c r="BD800" s="15"/>
      <c r="BE800" s="15"/>
      <c r="BF800" s="15"/>
      <c r="BG800" s="15"/>
      <c r="BH800" s="15"/>
      <c r="BI800" s="15"/>
      <c r="BJ800" s="15"/>
      <c r="BK800" s="15"/>
      <c r="BL800" s="15"/>
      <c r="BM800" s="15"/>
      <c r="BN800" s="15"/>
      <c r="BO800" s="15"/>
      <c r="BP800" s="15"/>
      <c r="BQ800" s="15"/>
      <c r="BR800" s="15"/>
      <c r="BS800" s="15"/>
      <c r="BT800" s="15"/>
      <c r="BU800" s="15"/>
      <c r="BV800" s="15"/>
      <c r="BW800" s="15"/>
      <c r="BX800" s="15"/>
      <c r="BY800" s="15"/>
      <c r="BZ800" s="15"/>
      <c r="CA800" s="15"/>
      <c r="CB800" s="15"/>
      <c r="CC800" s="15"/>
      <c r="CD800" s="15"/>
      <c r="CE800" s="15"/>
      <c r="CF800" s="15"/>
      <c r="CG800" s="15"/>
      <c r="CH800" s="15"/>
      <c r="CI800" s="15"/>
      <c r="CJ800" s="15"/>
      <c r="CK800" s="15"/>
      <c r="CL800" s="15"/>
      <c r="CM800" s="15"/>
      <c r="CN800" s="15"/>
      <c r="CO800" s="15"/>
      <c r="CP800" s="15"/>
      <c r="CQ800" s="15"/>
      <c r="CR800" s="15"/>
      <c r="CS800" s="15"/>
      <c r="CT800" s="15"/>
      <c r="CU800" s="15"/>
      <c r="CV800" s="15"/>
      <c r="CW800" s="15"/>
      <c r="CX800" s="15"/>
      <c r="CY800" s="15"/>
      <c r="CZ800" s="15"/>
      <c r="DA800" s="15"/>
      <c r="DB800" s="15"/>
      <c r="DC800" s="15"/>
      <c r="DD800" s="15"/>
      <c r="DE800" s="15"/>
      <c r="DF800" s="15"/>
      <c r="DG800" s="15"/>
      <c r="DH800" s="15"/>
      <c r="DI800" s="15"/>
      <c r="DJ800" s="15"/>
      <c r="DK800" s="15"/>
      <c r="DL800" s="15"/>
      <c r="DM800" s="15"/>
      <c r="DN800" s="15"/>
      <c r="DO800" s="15"/>
      <c r="DP800" s="15"/>
      <c r="DQ800" s="15"/>
      <c r="DR800" s="15"/>
      <c r="DS800" s="15"/>
      <c r="DT800" s="15"/>
      <c r="DU800" s="15"/>
      <c r="DV800" s="15"/>
      <c r="DW800" s="15"/>
      <c r="DX800" s="15"/>
      <c r="DY800" s="15"/>
      <c r="DZ800" s="15"/>
      <c r="EA800" s="15"/>
      <c r="EB800" s="15"/>
      <c r="EC800" s="15"/>
      <c r="ED800" s="15"/>
      <c r="EE800" s="15"/>
      <c r="EF800" s="15"/>
      <c r="EG800" s="15"/>
      <c r="EH800" s="15"/>
      <c r="EI800" s="15"/>
      <c r="EJ800" s="15"/>
      <c r="EK800" s="15"/>
      <c r="EL800" s="15"/>
      <c r="EM800" s="15"/>
      <c r="EN800" s="15"/>
      <c r="EO800" s="15"/>
      <c r="EP800" s="15"/>
      <c r="EQ800" s="15"/>
      <c r="ER800" s="15"/>
      <c r="ES800" s="15"/>
      <c r="ET800" s="15"/>
      <c r="EU800" s="15"/>
      <c r="EV800" s="15"/>
      <c r="EW800" s="15"/>
      <c r="EX800" s="15"/>
      <c r="EY800" s="15"/>
      <c r="EZ800" s="15"/>
      <c r="FA800" s="15"/>
      <c r="FB800" s="15"/>
      <c r="FC800" s="15"/>
      <c r="FD800" s="15"/>
      <c r="FE800" s="15"/>
      <c r="FF800" s="15"/>
      <c r="FG800" s="15"/>
      <c r="FH800" s="15"/>
      <c r="FI800" s="15"/>
      <c r="FJ800" s="15"/>
      <c r="FK800" s="15"/>
      <c r="FL800" s="15"/>
      <c r="FM800" s="15"/>
      <c r="FN800" s="15"/>
      <c r="FO800" s="15"/>
      <c r="FP800" s="15"/>
      <c r="FQ800" s="15"/>
      <c r="FR800" s="15"/>
      <c r="FS800" s="15"/>
      <c r="FT800" s="15"/>
      <c r="FU800" s="15"/>
      <c r="FV800" s="15"/>
      <c r="FW800" s="15"/>
      <c r="FX800" s="15"/>
      <c r="FY800" s="15"/>
      <c r="FZ800" s="15"/>
      <c r="GA800" s="15"/>
      <c r="GB800" s="15"/>
      <c r="GC800" s="15"/>
      <c r="GD800" s="15"/>
      <c r="GE800" s="15"/>
      <c r="GF800" s="15"/>
      <c r="GG800" s="15"/>
      <c r="GH800" s="15"/>
      <c r="GI800" s="15"/>
      <c r="GJ800" s="15"/>
      <c r="GK800" s="15"/>
      <c r="GL800" s="15"/>
      <c r="GM800" s="15"/>
      <c r="GN800" s="15"/>
      <c r="GO800" s="15"/>
      <c r="GP800" s="15"/>
      <c r="GQ800" s="15"/>
      <c r="GR800" s="15"/>
      <c r="GS800" s="15"/>
      <c r="GT800" s="15"/>
      <c r="GU800" s="15"/>
      <c r="GV800" s="15"/>
      <c r="GW800" s="15"/>
      <c r="GX800" s="15"/>
      <c r="GY800" s="15"/>
    </row>
    <row r="801" spans="1:207" s="15" customFormat="1" ht="25.15" customHeight="1" x14ac:dyDescent="0.25">
      <c r="A801" s="191" t="s">
        <v>1346</v>
      </c>
      <c r="B801" s="107" t="s">
        <v>1740</v>
      </c>
      <c r="C801" s="182">
        <v>1957</v>
      </c>
      <c r="D801" s="72" t="s">
        <v>224</v>
      </c>
      <c r="E801" s="72" t="s">
        <v>20</v>
      </c>
      <c r="F801" s="64">
        <v>2</v>
      </c>
      <c r="G801" s="64">
        <v>2</v>
      </c>
      <c r="H801" s="44">
        <v>1035</v>
      </c>
      <c r="I801" s="50">
        <v>0</v>
      </c>
      <c r="J801" s="44">
        <v>748</v>
      </c>
      <c r="K801" s="37">
        <f t="shared" si="174"/>
        <v>832140</v>
      </c>
      <c r="L801" s="47">
        <v>0</v>
      </c>
      <c r="M801" s="47">
        <v>0</v>
      </c>
      <c r="N801" s="47">
        <v>0</v>
      </c>
      <c r="O801" s="47">
        <f>'[1]Прод. прилож'!$C$310</f>
        <v>832140</v>
      </c>
      <c r="P801" s="50">
        <f t="shared" si="178"/>
        <v>804</v>
      </c>
      <c r="Q801" s="37">
        <v>9673</v>
      </c>
      <c r="R801" s="69" t="s">
        <v>94</v>
      </c>
      <c r="S801" s="119"/>
      <c r="T801" s="115"/>
      <c r="U801" s="115"/>
      <c r="V801" s="116"/>
      <c r="W801" s="116"/>
      <c r="X801" s="116"/>
      <c r="Y801" s="116"/>
      <c r="Z801" s="116"/>
      <c r="AA801" s="116"/>
      <c r="AB801" s="116"/>
      <c r="AC801" s="116"/>
      <c r="AD801" s="116"/>
      <c r="AE801" s="116"/>
      <c r="AF801" s="116"/>
      <c r="AG801" s="116"/>
      <c r="AH801" s="116"/>
      <c r="AI801" s="116"/>
      <c r="AJ801" s="116"/>
      <c r="AK801" s="116"/>
      <c r="AL801" s="116"/>
      <c r="AM801" s="116"/>
      <c r="AN801" s="116"/>
      <c r="AO801" s="116"/>
      <c r="AP801" s="116"/>
      <c r="AQ801" s="116"/>
      <c r="AR801" s="116"/>
      <c r="AS801" s="116"/>
      <c r="AT801" s="116"/>
      <c r="AU801" s="116"/>
      <c r="AV801" s="116"/>
      <c r="AW801" s="116"/>
      <c r="AX801" s="116"/>
      <c r="AY801" s="116"/>
      <c r="AZ801" s="116"/>
      <c r="BA801" s="116"/>
      <c r="BB801" s="116"/>
      <c r="BC801" s="116"/>
      <c r="BD801" s="116"/>
      <c r="BE801" s="116"/>
      <c r="BF801" s="116"/>
      <c r="BG801" s="116"/>
      <c r="BH801" s="116"/>
      <c r="BI801" s="116"/>
      <c r="BJ801" s="116"/>
      <c r="BK801" s="116"/>
      <c r="BL801" s="116"/>
      <c r="BM801" s="116"/>
      <c r="BN801" s="116"/>
      <c r="BO801" s="116"/>
      <c r="BP801" s="116"/>
      <c r="BQ801" s="116"/>
      <c r="BR801" s="116"/>
      <c r="BS801" s="116"/>
      <c r="BT801" s="116"/>
      <c r="BU801" s="116"/>
      <c r="BV801" s="116"/>
      <c r="BW801" s="116"/>
      <c r="BX801" s="116"/>
      <c r="BY801" s="116"/>
      <c r="BZ801" s="116"/>
      <c r="CA801" s="116"/>
      <c r="CB801" s="116"/>
      <c r="CC801" s="116"/>
      <c r="CD801" s="116"/>
      <c r="CE801" s="116"/>
      <c r="CF801" s="116"/>
      <c r="CG801" s="116"/>
      <c r="CH801" s="116"/>
      <c r="CI801" s="116"/>
      <c r="CJ801" s="116"/>
      <c r="CK801" s="116"/>
      <c r="CL801" s="116"/>
      <c r="CM801" s="116"/>
      <c r="CN801" s="116"/>
      <c r="CO801" s="116"/>
      <c r="CP801" s="116"/>
      <c r="CQ801" s="116"/>
      <c r="CR801" s="116"/>
      <c r="CS801" s="116"/>
      <c r="CT801" s="116"/>
      <c r="CU801" s="116"/>
      <c r="CV801" s="116"/>
      <c r="CW801" s="116"/>
      <c r="CX801" s="116"/>
      <c r="CY801" s="116"/>
      <c r="CZ801" s="116"/>
      <c r="DA801" s="116"/>
      <c r="DB801" s="116"/>
      <c r="DC801" s="116"/>
      <c r="DD801" s="116"/>
      <c r="DE801" s="116"/>
      <c r="DF801" s="116"/>
      <c r="DG801" s="116"/>
      <c r="DH801" s="116"/>
      <c r="DI801" s="116"/>
      <c r="DJ801" s="116"/>
      <c r="DK801" s="116"/>
      <c r="DL801" s="116"/>
      <c r="DM801" s="116"/>
      <c r="DN801" s="116"/>
      <c r="DO801" s="116"/>
      <c r="DP801" s="116"/>
      <c r="DQ801" s="116"/>
      <c r="DR801" s="116"/>
      <c r="DS801" s="116"/>
      <c r="DT801" s="116"/>
      <c r="DU801" s="116"/>
      <c r="DV801" s="116"/>
      <c r="DW801" s="116"/>
      <c r="DX801" s="116"/>
      <c r="DY801" s="116"/>
      <c r="DZ801" s="116"/>
      <c r="EA801" s="116"/>
      <c r="EB801" s="116"/>
      <c r="EC801" s="116"/>
      <c r="ED801" s="116"/>
      <c r="EE801" s="116"/>
      <c r="EF801" s="116"/>
      <c r="EG801" s="116"/>
      <c r="EH801" s="116"/>
      <c r="EI801" s="116"/>
      <c r="EJ801" s="116"/>
      <c r="EK801" s="116"/>
      <c r="EL801" s="116"/>
      <c r="EM801" s="116"/>
      <c r="EN801" s="116"/>
      <c r="EO801" s="116"/>
      <c r="EP801" s="116"/>
      <c r="EQ801" s="116"/>
      <c r="ER801" s="116"/>
      <c r="ES801" s="116"/>
      <c r="ET801" s="116"/>
      <c r="EU801" s="116"/>
      <c r="EV801" s="116"/>
      <c r="EW801" s="116"/>
      <c r="EX801" s="116"/>
      <c r="EY801" s="116"/>
      <c r="EZ801" s="116"/>
      <c r="FA801" s="116"/>
      <c r="FB801" s="116"/>
      <c r="FC801" s="116"/>
      <c r="FD801" s="116"/>
      <c r="FE801" s="116"/>
      <c r="FF801" s="116"/>
      <c r="FG801" s="116"/>
      <c r="FH801" s="116"/>
      <c r="FI801" s="116"/>
      <c r="FJ801" s="116"/>
      <c r="FK801" s="116"/>
      <c r="FL801" s="116"/>
      <c r="FM801" s="116"/>
      <c r="FN801" s="116"/>
      <c r="FO801" s="116"/>
      <c r="FP801" s="116"/>
      <c r="FQ801" s="116"/>
      <c r="FR801" s="116"/>
      <c r="FS801" s="116"/>
      <c r="FT801" s="116"/>
      <c r="FU801" s="116"/>
      <c r="FV801" s="116"/>
      <c r="FW801" s="116"/>
      <c r="FX801" s="116"/>
      <c r="FY801" s="116"/>
      <c r="FZ801" s="116"/>
      <c r="GA801" s="116"/>
      <c r="GB801" s="116"/>
      <c r="GC801" s="116"/>
      <c r="GD801" s="116"/>
      <c r="GE801" s="116"/>
      <c r="GF801" s="116"/>
      <c r="GG801" s="116"/>
      <c r="GH801" s="116"/>
      <c r="GI801" s="116"/>
      <c r="GJ801" s="116"/>
      <c r="GK801" s="116"/>
      <c r="GL801" s="116"/>
      <c r="GM801" s="116"/>
      <c r="GN801" s="116"/>
      <c r="GO801" s="116"/>
      <c r="GP801" s="116"/>
      <c r="GQ801" s="116"/>
      <c r="GR801" s="116"/>
      <c r="GS801" s="116"/>
      <c r="GT801" s="116"/>
      <c r="GU801" s="116"/>
      <c r="GV801" s="116"/>
      <c r="GW801" s="116"/>
      <c r="GX801" s="116"/>
      <c r="GY801" s="116"/>
    </row>
    <row r="802" spans="1:207" s="15" customFormat="1" ht="34.15" customHeight="1" x14ac:dyDescent="0.25">
      <c r="A802" s="191" t="s">
        <v>1347</v>
      </c>
      <c r="B802" s="107" t="s">
        <v>1915</v>
      </c>
      <c r="C802" s="182" t="s">
        <v>1914</v>
      </c>
      <c r="D802" s="72" t="s">
        <v>224</v>
      </c>
      <c r="E802" s="72" t="s">
        <v>20</v>
      </c>
      <c r="F802" s="64">
        <v>4</v>
      </c>
      <c r="G802" s="64">
        <v>3</v>
      </c>
      <c r="H802" s="37">
        <v>2217.13</v>
      </c>
      <c r="I802" s="37">
        <v>62.3</v>
      </c>
      <c r="J802" s="37">
        <v>2154.83</v>
      </c>
      <c r="K802" s="37">
        <f t="shared" si="174"/>
        <v>12036500</v>
      </c>
      <c r="L802" s="47">
        <v>0</v>
      </c>
      <c r="M802" s="47">
        <v>0</v>
      </c>
      <c r="N802" s="47">
        <v>0</v>
      </c>
      <c r="O802" s="37">
        <f>'[1]Прод. прилож'!$C$311</f>
        <v>12036500</v>
      </c>
      <c r="P802" s="50">
        <f t="shared" si="178"/>
        <v>5428.8652447082486</v>
      </c>
      <c r="Q802" s="37">
        <v>9673</v>
      </c>
      <c r="R802" s="56" t="s">
        <v>94</v>
      </c>
      <c r="S802" s="119"/>
      <c r="T802" s="115"/>
      <c r="U802" s="115"/>
      <c r="V802" s="115"/>
      <c r="W802" s="115"/>
      <c r="X802" s="115"/>
      <c r="Y802" s="115"/>
      <c r="Z802" s="115"/>
      <c r="AA802" s="115"/>
      <c r="AB802" s="115"/>
      <c r="AC802" s="115"/>
      <c r="AD802" s="115"/>
      <c r="AE802" s="115"/>
      <c r="AF802" s="115"/>
      <c r="AG802" s="115"/>
      <c r="AH802" s="115"/>
      <c r="AI802" s="115"/>
      <c r="AJ802" s="115"/>
      <c r="AK802" s="115"/>
      <c r="AL802" s="115"/>
      <c r="AM802" s="115"/>
      <c r="AN802" s="115"/>
      <c r="AO802" s="115"/>
      <c r="AP802" s="115"/>
      <c r="AQ802" s="115"/>
      <c r="AR802" s="115"/>
      <c r="AS802" s="115"/>
      <c r="AT802" s="115"/>
      <c r="AU802" s="115"/>
      <c r="AV802" s="115"/>
      <c r="AW802" s="115"/>
      <c r="AX802" s="115"/>
      <c r="AY802" s="115"/>
      <c r="AZ802" s="115"/>
      <c r="BA802" s="115"/>
      <c r="BB802" s="115"/>
      <c r="BC802" s="115"/>
      <c r="BD802" s="115"/>
      <c r="BE802" s="115"/>
      <c r="BF802" s="115"/>
      <c r="BG802" s="115"/>
      <c r="BH802" s="115"/>
      <c r="BI802" s="115"/>
      <c r="BJ802" s="115"/>
      <c r="BK802" s="115"/>
      <c r="BL802" s="115"/>
      <c r="BM802" s="115"/>
      <c r="BN802" s="115"/>
      <c r="BO802" s="115"/>
      <c r="BP802" s="115"/>
      <c r="BQ802" s="115"/>
      <c r="BR802" s="115"/>
      <c r="BS802" s="115"/>
      <c r="BT802" s="115"/>
      <c r="BU802" s="115"/>
      <c r="BV802" s="115"/>
      <c r="BW802" s="115"/>
      <c r="BX802" s="115"/>
      <c r="BY802" s="115"/>
      <c r="BZ802" s="115"/>
      <c r="CA802" s="115"/>
      <c r="CB802" s="115"/>
      <c r="CC802" s="115"/>
      <c r="CD802" s="115"/>
      <c r="CE802" s="115"/>
      <c r="CF802" s="115"/>
      <c r="CG802" s="115"/>
      <c r="CH802" s="115"/>
      <c r="CI802" s="115"/>
      <c r="CJ802" s="115"/>
      <c r="CK802" s="115"/>
      <c r="CL802" s="115"/>
      <c r="CM802" s="115"/>
      <c r="CN802" s="115"/>
      <c r="CO802" s="115"/>
      <c r="CP802" s="115"/>
      <c r="CQ802" s="115"/>
      <c r="CR802" s="115"/>
      <c r="CS802" s="115"/>
      <c r="CT802" s="115"/>
      <c r="CU802" s="115"/>
      <c r="CV802" s="115"/>
      <c r="CW802" s="115"/>
      <c r="CX802" s="115"/>
      <c r="CY802" s="115"/>
      <c r="CZ802" s="115"/>
      <c r="DA802" s="115"/>
      <c r="DB802" s="115"/>
      <c r="DC802" s="115"/>
      <c r="DD802" s="115"/>
      <c r="DE802" s="115"/>
      <c r="DF802" s="115"/>
      <c r="DG802" s="115"/>
      <c r="DH802" s="115"/>
      <c r="DI802" s="115"/>
      <c r="DJ802" s="115"/>
      <c r="DK802" s="115"/>
      <c r="DL802" s="115"/>
      <c r="DM802" s="115"/>
      <c r="DN802" s="115"/>
      <c r="DO802" s="115"/>
      <c r="DP802" s="115"/>
      <c r="DQ802" s="115"/>
      <c r="DR802" s="115"/>
      <c r="DS802" s="115"/>
      <c r="DT802" s="115"/>
      <c r="DU802" s="115"/>
      <c r="DV802" s="115"/>
      <c r="DW802" s="115"/>
      <c r="DX802" s="115"/>
      <c r="DY802" s="115"/>
      <c r="DZ802" s="115"/>
      <c r="EA802" s="115"/>
      <c r="EB802" s="115"/>
      <c r="EC802" s="115"/>
      <c r="ED802" s="115"/>
      <c r="EE802" s="115"/>
      <c r="EF802" s="115"/>
      <c r="EG802" s="115"/>
      <c r="EH802" s="115"/>
      <c r="EI802" s="115"/>
      <c r="EJ802" s="115"/>
      <c r="EK802" s="115"/>
      <c r="EL802" s="115"/>
      <c r="EM802" s="115"/>
      <c r="EN802" s="115"/>
      <c r="EO802" s="115"/>
      <c r="EP802" s="115"/>
      <c r="EQ802" s="115"/>
      <c r="ER802" s="115"/>
      <c r="ES802" s="115"/>
      <c r="ET802" s="115"/>
      <c r="EU802" s="115"/>
      <c r="EV802" s="115"/>
      <c r="EW802" s="115"/>
      <c r="EX802" s="115"/>
      <c r="EY802" s="115"/>
      <c r="EZ802" s="115"/>
      <c r="FA802" s="115"/>
      <c r="FB802" s="115"/>
      <c r="FC802" s="115"/>
      <c r="FD802" s="115"/>
      <c r="FE802" s="115"/>
      <c r="FF802" s="115"/>
      <c r="FG802" s="115"/>
      <c r="FH802" s="115"/>
      <c r="FI802" s="115"/>
      <c r="FJ802" s="115"/>
      <c r="FK802" s="115"/>
      <c r="FL802" s="115"/>
      <c r="FM802" s="115"/>
      <c r="FN802" s="115"/>
      <c r="FO802" s="115"/>
      <c r="FP802" s="115"/>
      <c r="FQ802" s="115"/>
      <c r="FR802" s="115"/>
      <c r="FS802" s="115"/>
      <c r="FT802" s="115"/>
      <c r="FU802" s="115"/>
      <c r="FV802" s="115"/>
      <c r="FW802" s="115"/>
      <c r="FX802" s="115"/>
      <c r="FY802" s="115"/>
      <c r="FZ802" s="115"/>
      <c r="GA802" s="115"/>
      <c r="GB802" s="115"/>
      <c r="GC802" s="115"/>
      <c r="GD802" s="115"/>
      <c r="GE802" s="115"/>
      <c r="GF802" s="115"/>
      <c r="GG802" s="115"/>
      <c r="GH802" s="115"/>
      <c r="GI802" s="115"/>
      <c r="GJ802" s="115"/>
      <c r="GK802" s="115"/>
      <c r="GL802" s="115"/>
      <c r="GM802" s="115"/>
      <c r="GN802" s="115"/>
      <c r="GO802" s="115"/>
      <c r="GP802" s="115"/>
      <c r="GQ802" s="115"/>
      <c r="GR802" s="115"/>
      <c r="GS802" s="115"/>
      <c r="GT802" s="115"/>
      <c r="GU802" s="115"/>
      <c r="GV802" s="115"/>
      <c r="GW802" s="115"/>
      <c r="GX802" s="115"/>
      <c r="GY802" s="115"/>
    </row>
    <row r="803" spans="1:207" s="15" customFormat="1" ht="25.15" customHeight="1" x14ac:dyDescent="0.25">
      <c r="A803" s="220" t="s">
        <v>1348</v>
      </c>
      <c r="B803" s="277" t="s">
        <v>1917</v>
      </c>
      <c r="C803" s="212" t="s">
        <v>1916</v>
      </c>
      <c r="D803" s="232" t="s">
        <v>224</v>
      </c>
      <c r="E803" s="232" t="s">
        <v>20</v>
      </c>
      <c r="F803" s="216">
        <v>3</v>
      </c>
      <c r="G803" s="216">
        <v>6</v>
      </c>
      <c r="H803" s="218">
        <v>1980.87</v>
      </c>
      <c r="I803" s="269">
        <v>727.2</v>
      </c>
      <c r="J803" s="218">
        <v>1253.67</v>
      </c>
      <c r="K803" s="37">
        <f t="shared" si="174"/>
        <v>31185092.789999999</v>
      </c>
      <c r="L803" s="47">
        <v>0</v>
      </c>
      <c r="M803" s="47">
        <v>0</v>
      </c>
      <c r="N803" s="47">
        <v>0</v>
      </c>
      <c r="O803" s="44">
        <f>'[1]Прод. прилож'!$C$312</f>
        <v>31185092.789999999</v>
      </c>
      <c r="P803" s="50">
        <f t="shared" si="178"/>
        <v>15743.129427978616</v>
      </c>
      <c r="Q803" s="37">
        <v>9673</v>
      </c>
      <c r="R803" s="70" t="s">
        <v>94</v>
      </c>
      <c r="S803" s="141"/>
      <c r="T803" s="117"/>
      <c r="U803" s="115"/>
      <c r="V803" s="115"/>
      <c r="W803" s="115"/>
      <c r="X803" s="115"/>
      <c r="Y803" s="115"/>
      <c r="Z803" s="115"/>
      <c r="AA803" s="115"/>
      <c r="AB803" s="115"/>
      <c r="AC803" s="115"/>
      <c r="AD803" s="115"/>
      <c r="AE803" s="115"/>
      <c r="AF803" s="115"/>
      <c r="AG803" s="115"/>
      <c r="AH803" s="115"/>
      <c r="AI803" s="115"/>
      <c r="AJ803" s="115"/>
      <c r="AK803" s="115"/>
      <c r="AL803" s="115"/>
      <c r="AM803" s="115"/>
      <c r="AN803" s="115"/>
      <c r="AO803" s="115"/>
      <c r="AP803" s="115"/>
      <c r="AQ803" s="115"/>
      <c r="AR803" s="115"/>
      <c r="AS803" s="115"/>
      <c r="AT803" s="115"/>
      <c r="AU803" s="115"/>
      <c r="AV803" s="115"/>
      <c r="AW803" s="115"/>
      <c r="AX803" s="115"/>
      <c r="AY803" s="115"/>
      <c r="AZ803" s="115"/>
      <c r="BA803" s="115"/>
      <c r="BB803" s="115"/>
      <c r="BC803" s="115"/>
      <c r="BD803" s="115"/>
      <c r="BE803" s="115"/>
      <c r="BF803" s="115"/>
      <c r="BG803" s="115"/>
      <c r="BH803" s="115"/>
      <c r="BI803" s="115"/>
      <c r="BJ803" s="115"/>
      <c r="BK803" s="115"/>
      <c r="BL803" s="115"/>
      <c r="BM803" s="115"/>
      <c r="BN803" s="115"/>
      <c r="BO803" s="115"/>
      <c r="BP803" s="115"/>
      <c r="BQ803" s="115"/>
      <c r="BR803" s="115"/>
      <c r="BS803" s="115"/>
      <c r="BT803" s="115"/>
      <c r="BU803" s="115"/>
      <c r="BV803" s="115"/>
      <c r="BW803" s="115"/>
      <c r="BX803" s="115"/>
      <c r="BY803" s="115"/>
      <c r="BZ803" s="115"/>
      <c r="CA803" s="115"/>
      <c r="CB803" s="115"/>
      <c r="CC803" s="115"/>
      <c r="CD803" s="115"/>
      <c r="CE803" s="115"/>
      <c r="CF803" s="115"/>
      <c r="CG803" s="115"/>
      <c r="CH803" s="115"/>
      <c r="CI803" s="115"/>
      <c r="CJ803" s="115"/>
      <c r="CK803" s="115"/>
      <c r="CL803" s="115"/>
      <c r="CM803" s="115"/>
      <c r="CN803" s="115"/>
      <c r="CO803" s="115"/>
      <c r="CP803" s="115"/>
      <c r="CQ803" s="115"/>
      <c r="CR803" s="115"/>
      <c r="CS803" s="115"/>
      <c r="CT803" s="115"/>
      <c r="CU803" s="115"/>
      <c r="CV803" s="115"/>
      <c r="CW803" s="115"/>
      <c r="CX803" s="115"/>
      <c r="CY803" s="115"/>
      <c r="CZ803" s="115"/>
      <c r="DA803" s="115"/>
      <c r="DB803" s="115"/>
      <c r="DC803" s="115"/>
      <c r="DD803" s="115"/>
      <c r="DE803" s="115"/>
      <c r="DF803" s="115"/>
      <c r="DG803" s="115"/>
      <c r="DH803" s="115"/>
      <c r="DI803" s="115"/>
      <c r="DJ803" s="115"/>
      <c r="DK803" s="115"/>
      <c r="DL803" s="115"/>
      <c r="DM803" s="115"/>
      <c r="DN803" s="115"/>
      <c r="DO803" s="115"/>
      <c r="DP803" s="115"/>
      <c r="DQ803" s="115"/>
      <c r="DR803" s="115"/>
      <c r="DS803" s="115"/>
      <c r="DT803" s="115"/>
      <c r="DU803" s="115"/>
      <c r="DV803" s="115"/>
      <c r="DW803" s="115"/>
      <c r="DX803" s="115"/>
      <c r="DY803" s="115"/>
      <c r="DZ803" s="115"/>
      <c r="EA803" s="115"/>
      <c r="EB803" s="115"/>
      <c r="EC803" s="115"/>
      <c r="ED803" s="115"/>
      <c r="EE803" s="115"/>
      <c r="EF803" s="115"/>
      <c r="EG803" s="115"/>
      <c r="EH803" s="115"/>
      <c r="EI803" s="115"/>
      <c r="EJ803" s="115"/>
      <c r="EK803" s="115"/>
      <c r="EL803" s="115"/>
      <c r="EM803" s="115"/>
      <c r="EN803" s="115"/>
      <c r="EO803" s="115"/>
      <c r="EP803" s="115"/>
      <c r="EQ803" s="115"/>
      <c r="ER803" s="115"/>
      <c r="ES803" s="115"/>
      <c r="ET803" s="115"/>
      <c r="EU803" s="115"/>
      <c r="EV803" s="115"/>
      <c r="EW803" s="115"/>
      <c r="EX803" s="115"/>
      <c r="EY803" s="115"/>
      <c r="EZ803" s="115"/>
      <c r="FA803" s="115"/>
      <c r="FB803" s="115"/>
      <c r="FC803" s="115"/>
      <c r="FD803" s="115"/>
      <c r="FE803" s="115"/>
      <c r="FF803" s="115"/>
      <c r="FG803" s="115"/>
      <c r="FH803" s="115"/>
      <c r="FI803" s="115"/>
      <c r="FJ803" s="115"/>
      <c r="FK803" s="115"/>
      <c r="FL803" s="115"/>
      <c r="FM803" s="115"/>
      <c r="FN803" s="115"/>
      <c r="FO803" s="115"/>
      <c r="FP803" s="115"/>
      <c r="FQ803" s="115"/>
      <c r="FR803" s="115"/>
      <c r="FS803" s="115"/>
      <c r="FT803" s="115"/>
      <c r="FU803" s="115"/>
      <c r="FV803" s="115"/>
      <c r="FW803" s="115"/>
      <c r="FX803" s="115"/>
      <c r="FY803" s="115"/>
      <c r="FZ803" s="115"/>
      <c r="GA803" s="115"/>
      <c r="GB803" s="115"/>
      <c r="GC803" s="115"/>
      <c r="GD803" s="115"/>
      <c r="GE803" s="115"/>
      <c r="GF803" s="115"/>
      <c r="GG803" s="115"/>
      <c r="GH803" s="115"/>
      <c r="GI803" s="115"/>
      <c r="GJ803" s="115"/>
      <c r="GK803" s="115"/>
      <c r="GL803" s="115"/>
      <c r="GM803" s="115"/>
      <c r="GN803" s="115"/>
      <c r="GO803" s="115"/>
      <c r="GP803" s="115"/>
      <c r="GQ803" s="115"/>
      <c r="GR803" s="115"/>
      <c r="GS803" s="115"/>
      <c r="GT803" s="115"/>
      <c r="GU803" s="115"/>
      <c r="GV803" s="115"/>
      <c r="GW803" s="115"/>
      <c r="GX803" s="115"/>
      <c r="GY803" s="115"/>
    </row>
    <row r="804" spans="1:207" s="15" customFormat="1" ht="25.15" customHeight="1" x14ac:dyDescent="0.25">
      <c r="A804" s="221"/>
      <c r="B804" s="278"/>
      <c r="C804" s="213"/>
      <c r="D804" s="233"/>
      <c r="E804" s="233"/>
      <c r="F804" s="217"/>
      <c r="G804" s="217"/>
      <c r="H804" s="219"/>
      <c r="I804" s="270"/>
      <c r="J804" s="219"/>
      <c r="K804" s="37">
        <f>SUM(L804:O804)</f>
        <v>4430675</v>
      </c>
      <c r="L804" s="47">
        <v>0</v>
      </c>
      <c r="M804" s="47">
        <v>0</v>
      </c>
      <c r="N804" s="47">
        <v>0</v>
      </c>
      <c r="O804" s="44">
        <f>'[1]Прод. прилож'!$C$828</f>
        <v>4430675</v>
      </c>
      <c r="P804" s="50">
        <f>K804/H803</f>
        <v>2236.731840050079</v>
      </c>
      <c r="Q804" s="37">
        <v>9673</v>
      </c>
      <c r="R804" s="70" t="s">
        <v>95</v>
      </c>
      <c r="S804" s="141"/>
      <c r="T804" s="117"/>
      <c r="U804" s="115"/>
      <c r="V804" s="115"/>
      <c r="W804" s="115"/>
      <c r="X804" s="115"/>
      <c r="Y804" s="115"/>
      <c r="Z804" s="115"/>
      <c r="AA804" s="115"/>
      <c r="AB804" s="115"/>
      <c r="AC804" s="115"/>
      <c r="AD804" s="115"/>
      <c r="AE804" s="115"/>
      <c r="AF804" s="115"/>
      <c r="AG804" s="115"/>
      <c r="AH804" s="115"/>
      <c r="AI804" s="115"/>
      <c r="AJ804" s="115"/>
      <c r="AK804" s="115"/>
      <c r="AL804" s="115"/>
      <c r="AM804" s="115"/>
      <c r="AN804" s="115"/>
      <c r="AO804" s="115"/>
      <c r="AP804" s="115"/>
      <c r="AQ804" s="115"/>
      <c r="AR804" s="115"/>
      <c r="AS804" s="115"/>
      <c r="AT804" s="115"/>
      <c r="AU804" s="115"/>
      <c r="AV804" s="115"/>
      <c r="AW804" s="115"/>
      <c r="AX804" s="115"/>
      <c r="AY804" s="115"/>
      <c r="AZ804" s="115"/>
      <c r="BA804" s="115"/>
      <c r="BB804" s="115"/>
      <c r="BC804" s="115"/>
      <c r="BD804" s="115"/>
      <c r="BE804" s="115"/>
      <c r="BF804" s="115"/>
      <c r="BG804" s="115"/>
      <c r="BH804" s="115"/>
      <c r="BI804" s="115"/>
      <c r="BJ804" s="115"/>
      <c r="BK804" s="115"/>
      <c r="BL804" s="115"/>
      <c r="BM804" s="115"/>
      <c r="BN804" s="115"/>
      <c r="BO804" s="115"/>
      <c r="BP804" s="115"/>
      <c r="BQ804" s="115"/>
      <c r="BR804" s="115"/>
      <c r="BS804" s="115"/>
      <c r="BT804" s="115"/>
      <c r="BU804" s="115"/>
      <c r="BV804" s="115"/>
      <c r="BW804" s="115"/>
      <c r="BX804" s="115"/>
      <c r="BY804" s="115"/>
      <c r="BZ804" s="115"/>
      <c r="CA804" s="115"/>
      <c r="CB804" s="115"/>
      <c r="CC804" s="115"/>
      <c r="CD804" s="115"/>
      <c r="CE804" s="115"/>
      <c r="CF804" s="115"/>
      <c r="CG804" s="115"/>
      <c r="CH804" s="115"/>
      <c r="CI804" s="115"/>
      <c r="CJ804" s="115"/>
      <c r="CK804" s="115"/>
      <c r="CL804" s="115"/>
      <c r="CM804" s="115"/>
      <c r="CN804" s="115"/>
      <c r="CO804" s="115"/>
      <c r="CP804" s="115"/>
      <c r="CQ804" s="115"/>
      <c r="CR804" s="115"/>
      <c r="CS804" s="115"/>
      <c r="CT804" s="115"/>
      <c r="CU804" s="115"/>
      <c r="CV804" s="115"/>
      <c r="CW804" s="115"/>
      <c r="CX804" s="115"/>
      <c r="CY804" s="115"/>
      <c r="CZ804" s="115"/>
      <c r="DA804" s="115"/>
      <c r="DB804" s="115"/>
      <c r="DC804" s="115"/>
      <c r="DD804" s="115"/>
      <c r="DE804" s="115"/>
      <c r="DF804" s="115"/>
      <c r="DG804" s="115"/>
      <c r="DH804" s="115"/>
      <c r="DI804" s="115"/>
      <c r="DJ804" s="115"/>
      <c r="DK804" s="115"/>
      <c r="DL804" s="115"/>
      <c r="DM804" s="115"/>
      <c r="DN804" s="115"/>
      <c r="DO804" s="115"/>
      <c r="DP804" s="115"/>
      <c r="DQ804" s="115"/>
      <c r="DR804" s="115"/>
      <c r="DS804" s="115"/>
      <c r="DT804" s="115"/>
      <c r="DU804" s="115"/>
      <c r="DV804" s="115"/>
      <c r="DW804" s="115"/>
      <c r="DX804" s="115"/>
      <c r="DY804" s="115"/>
      <c r="DZ804" s="115"/>
      <c r="EA804" s="115"/>
      <c r="EB804" s="115"/>
      <c r="EC804" s="115"/>
      <c r="ED804" s="115"/>
      <c r="EE804" s="115"/>
      <c r="EF804" s="115"/>
      <c r="EG804" s="115"/>
      <c r="EH804" s="115"/>
      <c r="EI804" s="115"/>
      <c r="EJ804" s="115"/>
      <c r="EK804" s="115"/>
      <c r="EL804" s="115"/>
      <c r="EM804" s="115"/>
      <c r="EN804" s="115"/>
      <c r="EO804" s="115"/>
      <c r="EP804" s="115"/>
      <c r="EQ804" s="115"/>
      <c r="ER804" s="115"/>
      <c r="ES804" s="115"/>
      <c r="ET804" s="115"/>
      <c r="EU804" s="115"/>
      <c r="EV804" s="115"/>
      <c r="EW804" s="115"/>
      <c r="EX804" s="115"/>
      <c r="EY804" s="115"/>
      <c r="EZ804" s="115"/>
      <c r="FA804" s="115"/>
      <c r="FB804" s="115"/>
      <c r="FC804" s="115"/>
      <c r="FD804" s="115"/>
      <c r="FE804" s="115"/>
      <c r="FF804" s="115"/>
      <c r="FG804" s="115"/>
      <c r="FH804" s="115"/>
      <c r="FI804" s="115"/>
      <c r="FJ804" s="115"/>
      <c r="FK804" s="115"/>
      <c r="FL804" s="115"/>
      <c r="FM804" s="115"/>
      <c r="FN804" s="115"/>
      <c r="FO804" s="115"/>
      <c r="FP804" s="115"/>
      <c r="FQ804" s="115"/>
      <c r="FR804" s="115"/>
      <c r="FS804" s="115"/>
      <c r="FT804" s="115"/>
      <c r="FU804" s="115"/>
      <c r="FV804" s="115"/>
      <c r="FW804" s="115"/>
      <c r="FX804" s="115"/>
      <c r="FY804" s="115"/>
      <c r="FZ804" s="115"/>
      <c r="GA804" s="115"/>
      <c r="GB804" s="115"/>
      <c r="GC804" s="115"/>
      <c r="GD804" s="115"/>
      <c r="GE804" s="115"/>
      <c r="GF804" s="115"/>
      <c r="GG804" s="115"/>
      <c r="GH804" s="115"/>
      <c r="GI804" s="115"/>
      <c r="GJ804" s="115"/>
      <c r="GK804" s="115"/>
      <c r="GL804" s="115"/>
      <c r="GM804" s="115"/>
      <c r="GN804" s="115"/>
      <c r="GO804" s="115"/>
      <c r="GP804" s="115"/>
      <c r="GQ804" s="115"/>
      <c r="GR804" s="115"/>
      <c r="GS804" s="115"/>
      <c r="GT804" s="115"/>
      <c r="GU804" s="115"/>
      <c r="GV804" s="115"/>
      <c r="GW804" s="115"/>
      <c r="GX804" s="115"/>
      <c r="GY804" s="115"/>
    </row>
    <row r="805" spans="1:207" s="116" customFormat="1" ht="27" customHeight="1" x14ac:dyDescent="0.25">
      <c r="A805" s="171" t="s">
        <v>1349</v>
      </c>
      <c r="B805" s="163" t="s">
        <v>466</v>
      </c>
      <c r="C805" s="186">
        <v>1947</v>
      </c>
      <c r="D805" s="166" t="s">
        <v>224</v>
      </c>
      <c r="E805" s="186" t="s">
        <v>20</v>
      </c>
      <c r="F805" s="172">
        <v>2</v>
      </c>
      <c r="G805" s="172">
        <v>1</v>
      </c>
      <c r="H805" s="168">
        <v>472.5</v>
      </c>
      <c r="I805" s="168">
        <v>0</v>
      </c>
      <c r="J805" s="168">
        <v>393.59</v>
      </c>
      <c r="K805" s="37">
        <f t="shared" si="174"/>
        <v>2483400</v>
      </c>
      <c r="L805" s="44">
        <v>0</v>
      </c>
      <c r="M805" s="44">
        <v>0</v>
      </c>
      <c r="N805" s="44">
        <v>0</v>
      </c>
      <c r="O805" s="47">
        <f>'[1]Прод. прилож'!$C$313</f>
        <v>2483400</v>
      </c>
      <c r="P805" s="44">
        <f t="shared" si="178"/>
        <v>5255.8730158730159</v>
      </c>
      <c r="Q805" s="50">
        <v>9673</v>
      </c>
      <c r="R805" s="69" t="s">
        <v>94</v>
      </c>
      <c r="S805" s="16"/>
      <c r="T805" s="16"/>
      <c r="U805" s="16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F805" s="15"/>
      <c r="AG805" s="15"/>
      <c r="AH805" s="15"/>
      <c r="AI805" s="15"/>
      <c r="AJ805" s="15"/>
      <c r="AK805" s="15"/>
      <c r="AL805" s="15"/>
      <c r="AM805" s="15"/>
      <c r="AN805" s="15"/>
      <c r="AO805" s="15"/>
      <c r="AP805" s="15"/>
      <c r="AQ805" s="15"/>
      <c r="AR805" s="15"/>
      <c r="AS805" s="15"/>
      <c r="AT805" s="15"/>
      <c r="AU805" s="15"/>
      <c r="AV805" s="15"/>
      <c r="AW805" s="15"/>
      <c r="AX805" s="15"/>
      <c r="AY805" s="15"/>
      <c r="AZ805" s="15"/>
      <c r="BA805" s="15"/>
      <c r="BB805" s="15"/>
      <c r="BC805" s="15"/>
      <c r="BD805" s="15"/>
      <c r="BE805" s="15"/>
      <c r="BF805" s="15"/>
      <c r="BG805" s="15"/>
      <c r="BH805" s="15"/>
      <c r="BI805" s="15"/>
      <c r="BJ805" s="15"/>
      <c r="BK805" s="15"/>
      <c r="BL805" s="15"/>
      <c r="BM805" s="15"/>
      <c r="BN805" s="15"/>
      <c r="BO805" s="15"/>
      <c r="BP805" s="15"/>
      <c r="BQ805" s="15"/>
      <c r="BR805" s="15"/>
      <c r="BS805" s="15"/>
      <c r="BT805" s="15"/>
      <c r="BU805" s="15"/>
      <c r="BV805" s="15"/>
      <c r="BW805" s="15"/>
      <c r="BX805" s="15"/>
      <c r="BY805" s="15"/>
      <c r="BZ805" s="15"/>
      <c r="CA805" s="15"/>
      <c r="CB805" s="15"/>
      <c r="CC805" s="15"/>
      <c r="CD805" s="15"/>
      <c r="CE805" s="15"/>
      <c r="CF805" s="15"/>
      <c r="CG805" s="15"/>
      <c r="CH805" s="15"/>
      <c r="CI805" s="15"/>
      <c r="CJ805" s="15"/>
      <c r="CK805" s="15"/>
      <c r="CL805" s="15"/>
      <c r="CM805" s="15"/>
      <c r="CN805" s="15"/>
      <c r="CO805" s="15"/>
      <c r="CP805" s="15"/>
      <c r="CQ805" s="15"/>
      <c r="CR805" s="15"/>
      <c r="CS805" s="15"/>
      <c r="CT805" s="15"/>
      <c r="CU805" s="15"/>
      <c r="CV805" s="15"/>
      <c r="CW805" s="15"/>
      <c r="CX805" s="15"/>
      <c r="CY805" s="15"/>
      <c r="CZ805" s="15"/>
      <c r="DA805" s="15"/>
      <c r="DB805" s="15"/>
      <c r="DC805" s="15"/>
      <c r="DD805" s="15"/>
      <c r="DE805" s="15"/>
      <c r="DF805" s="15"/>
      <c r="DG805" s="15"/>
      <c r="DH805" s="15"/>
      <c r="DI805" s="15"/>
      <c r="DJ805" s="15"/>
      <c r="DK805" s="15"/>
      <c r="DL805" s="15"/>
      <c r="DM805" s="15"/>
      <c r="DN805" s="15"/>
      <c r="DO805" s="15"/>
      <c r="DP805" s="15"/>
      <c r="DQ805" s="15"/>
      <c r="DR805" s="15"/>
      <c r="DS805" s="15"/>
      <c r="DT805" s="15"/>
      <c r="DU805" s="15"/>
      <c r="DV805" s="15"/>
      <c r="DW805" s="15"/>
      <c r="DX805" s="15"/>
      <c r="DY805" s="15"/>
      <c r="DZ805" s="15"/>
      <c r="EA805" s="15"/>
      <c r="EB805" s="15"/>
      <c r="EC805" s="15"/>
      <c r="ED805" s="15"/>
      <c r="EE805" s="15"/>
      <c r="EF805" s="15"/>
      <c r="EG805" s="15"/>
      <c r="EH805" s="15"/>
      <c r="EI805" s="15"/>
      <c r="EJ805" s="15"/>
      <c r="EK805" s="15"/>
      <c r="EL805" s="15"/>
      <c r="EM805" s="15"/>
      <c r="EN805" s="15"/>
      <c r="EO805" s="15"/>
      <c r="EP805" s="15"/>
      <c r="EQ805" s="15"/>
      <c r="ER805" s="15"/>
      <c r="ES805" s="15"/>
      <c r="ET805" s="15"/>
      <c r="EU805" s="15"/>
      <c r="EV805" s="15"/>
      <c r="EW805" s="15"/>
      <c r="EX805" s="15"/>
      <c r="EY805" s="15"/>
      <c r="EZ805" s="15"/>
      <c r="FA805" s="15"/>
      <c r="FB805" s="15"/>
      <c r="FC805" s="15"/>
      <c r="FD805" s="15"/>
      <c r="FE805" s="15"/>
      <c r="FF805" s="15"/>
      <c r="FG805" s="15"/>
      <c r="FH805" s="15"/>
      <c r="FI805" s="15"/>
      <c r="FJ805" s="15"/>
      <c r="FK805" s="15"/>
      <c r="FL805" s="15"/>
      <c r="FM805" s="15"/>
      <c r="FN805" s="15"/>
      <c r="FO805" s="15"/>
      <c r="FP805" s="15"/>
      <c r="FQ805" s="15"/>
      <c r="FR805" s="15"/>
      <c r="FS805" s="15"/>
      <c r="FT805" s="15"/>
      <c r="FU805" s="15"/>
      <c r="FV805" s="15"/>
      <c r="FW805" s="15"/>
      <c r="FX805" s="15"/>
      <c r="FY805" s="15"/>
      <c r="FZ805" s="15"/>
      <c r="GA805" s="15"/>
      <c r="GB805" s="15"/>
      <c r="GC805" s="15"/>
      <c r="GD805" s="15"/>
      <c r="GE805" s="15"/>
      <c r="GF805" s="15"/>
      <c r="GG805" s="15"/>
      <c r="GH805" s="15"/>
      <c r="GI805" s="15"/>
      <c r="GJ805" s="15"/>
      <c r="GK805" s="15"/>
      <c r="GL805" s="15"/>
      <c r="GM805" s="15"/>
      <c r="GN805" s="15"/>
      <c r="GO805" s="15"/>
      <c r="GP805" s="15"/>
      <c r="GQ805" s="15"/>
      <c r="GR805" s="15"/>
      <c r="GS805" s="15"/>
      <c r="GT805" s="15"/>
      <c r="GU805" s="15"/>
      <c r="GV805" s="15"/>
      <c r="GW805" s="15"/>
      <c r="GX805" s="15"/>
      <c r="GY805" s="15"/>
    </row>
    <row r="806" spans="1:207" s="15" customFormat="1" ht="25.15" customHeight="1" x14ac:dyDescent="0.25">
      <c r="A806" s="191" t="s">
        <v>1350</v>
      </c>
      <c r="B806" s="45" t="s">
        <v>467</v>
      </c>
      <c r="C806" s="58">
        <v>1966</v>
      </c>
      <c r="D806" s="182" t="s">
        <v>224</v>
      </c>
      <c r="E806" s="58" t="s">
        <v>20</v>
      </c>
      <c r="F806" s="72">
        <v>3</v>
      </c>
      <c r="G806" s="72">
        <v>2</v>
      </c>
      <c r="H806" s="47">
        <f>I806+J806</f>
        <v>938.29000000000008</v>
      </c>
      <c r="I806" s="47">
        <v>48.1</v>
      </c>
      <c r="J806" s="47">
        <v>890.19</v>
      </c>
      <c r="K806" s="37">
        <f t="shared" si="174"/>
        <v>3822541.8</v>
      </c>
      <c r="L806" s="44">
        <v>0</v>
      </c>
      <c r="M806" s="44">
        <v>0</v>
      </c>
      <c r="N806" s="44">
        <v>0</v>
      </c>
      <c r="O806" s="47">
        <f>'[1]Прод. прилож'!$C$1260</f>
        <v>3822541.8</v>
      </c>
      <c r="P806" s="44">
        <f t="shared" si="178"/>
        <v>4073.9449423952078</v>
      </c>
      <c r="Q806" s="50">
        <v>9673</v>
      </c>
      <c r="R806" s="69" t="s">
        <v>96</v>
      </c>
      <c r="S806" s="57"/>
      <c r="T806" s="16"/>
      <c r="U806" s="16"/>
    </row>
    <row r="807" spans="1:207" s="15" customFormat="1" ht="25.15" customHeight="1" x14ac:dyDescent="0.25">
      <c r="A807" s="191" t="s">
        <v>2093</v>
      </c>
      <c r="B807" s="45" t="s">
        <v>1784</v>
      </c>
      <c r="C807" s="182">
        <v>1959</v>
      </c>
      <c r="D807" s="72" t="s">
        <v>224</v>
      </c>
      <c r="E807" s="72" t="s">
        <v>20</v>
      </c>
      <c r="F807" s="64">
        <v>4</v>
      </c>
      <c r="G807" s="64">
        <v>2</v>
      </c>
      <c r="H807" s="44">
        <v>1873.7</v>
      </c>
      <c r="I807" s="37">
        <v>67</v>
      </c>
      <c r="J807" s="44">
        <v>1179.5999999999999</v>
      </c>
      <c r="K807" s="37">
        <f t="shared" si="174"/>
        <v>1506454.8</v>
      </c>
      <c r="L807" s="47">
        <v>0</v>
      </c>
      <c r="M807" s="47">
        <v>0</v>
      </c>
      <c r="N807" s="47">
        <v>0</v>
      </c>
      <c r="O807" s="44">
        <f>'[1]Прод. прилож'!$C$314</f>
        <v>1506454.8</v>
      </c>
      <c r="P807" s="50">
        <f t="shared" si="178"/>
        <v>804</v>
      </c>
      <c r="Q807" s="37">
        <v>9673</v>
      </c>
      <c r="R807" s="69" t="s">
        <v>94</v>
      </c>
      <c r="S807" s="119"/>
      <c r="T807" s="115"/>
      <c r="U807" s="115"/>
      <c r="V807" s="115"/>
      <c r="W807" s="115"/>
      <c r="X807" s="115"/>
      <c r="Y807" s="115"/>
      <c r="Z807" s="115"/>
      <c r="AA807" s="115"/>
      <c r="AB807" s="115"/>
      <c r="AC807" s="115"/>
      <c r="AD807" s="115"/>
      <c r="AE807" s="115"/>
      <c r="AF807" s="115"/>
      <c r="AG807" s="115"/>
      <c r="AH807" s="115"/>
      <c r="AI807" s="115"/>
      <c r="AJ807" s="115"/>
      <c r="AK807" s="115"/>
      <c r="AL807" s="115"/>
      <c r="AM807" s="115"/>
      <c r="AN807" s="115"/>
      <c r="AO807" s="115"/>
      <c r="AP807" s="115"/>
      <c r="AQ807" s="115"/>
      <c r="AR807" s="115"/>
      <c r="AS807" s="115"/>
      <c r="AT807" s="115"/>
      <c r="AU807" s="115"/>
      <c r="AV807" s="115"/>
      <c r="AW807" s="115"/>
      <c r="AX807" s="115"/>
      <c r="AY807" s="115"/>
      <c r="AZ807" s="115"/>
      <c r="BA807" s="115"/>
      <c r="BB807" s="115"/>
      <c r="BC807" s="115"/>
      <c r="BD807" s="115"/>
      <c r="BE807" s="115"/>
      <c r="BF807" s="115"/>
      <c r="BG807" s="115"/>
      <c r="BH807" s="115"/>
      <c r="BI807" s="115"/>
      <c r="BJ807" s="115"/>
      <c r="BK807" s="115"/>
      <c r="BL807" s="115"/>
      <c r="BM807" s="115"/>
      <c r="BN807" s="115"/>
      <c r="BO807" s="115"/>
      <c r="BP807" s="115"/>
      <c r="BQ807" s="115"/>
      <c r="BR807" s="115"/>
      <c r="BS807" s="115"/>
      <c r="BT807" s="115"/>
      <c r="BU807" s="115"/>
      <c r="BV807" s="115"/>
      <c r="BW807" s="115"/>
      <c r="BX807" s="115"/>
      <c r="BY807" s="115"/>
      <c r="BZ807" s="115"/>
      <c r="CA807" s="115"/>
      <c r="CB807" s="115"/>
      <c r="CC807" s="115"/>
      <c r="CD807" s="115"/>
      <c r="CE807" s="115"/>
      <c r="CF807" s="115"/>
      <c r="CG807" s="115"/>
      <c r="CH807" s="115"/>
      <c r="CI807" s="115"/>
      <c r="CJ807" s="115"/>
      <c r="CK807" s="115"/>
      <c r="CL807" s="115"/>
      <c r="CM807" s="115"/>
      <c r="CN807" s="115"/>
      <c r="CO807" s="115"/>
      <c r="CP807" s="115"/>
      <c r="CQ807" s="115"/>
      <c r="CR807" s="115"/>
      <c r="CS807" s="115"/>
      <c r="CT807" s="115"/>
      <c r="CU807" s="115"/>
      <c r="CV807" s="115"/>
      <c r="CW807" s="115"/>
      <c r="CX807" s="115"/>
      <c r="CY807" s="115"/>
      <c r="CZ807" s="115"/>
      <c r="DA807" s="115"/>
      <c r="DB807" s="115"/>
      <c r="DC807" s="115"/>
      <c r="DD807" s="115"/>
      <c r="DE807" s="115"/>
      <c r="DF807" s="115"/>
      <c r="DG807" s="115"/>
      <c r="DH807" s="115"/>
      <c r="DI807" s="115"/>
      <c r="DJ807" s="115"/>
      <c r="DK807" s="115"/>
      <c r="DL807" s="115"/>
      <c r="DM807" s="115"/>
      <c r="DN807" s="115"/>
      <c r="DO807" s="115"/>
      <c r="DP807" s="115"/>
      <c r="DQ807" s="115"/>
      <c r="DR807" s="115"/>
      <c r="DS807" s="115"/>
      <c r="DT807" s="115"/>
      <c r="DU807" s="115"/>
      <c r="DV807" s="115"/>
      <c r="DW807" s="115"/>
      <c r="DX807" s="115"/>
      <c r="DY807" s="115"/>
      <c r="DZ807" s="115"/>
      <c r="EA807" s="115"/>
      <c r="EB807" s="115"/>
      <c r="EC807" s="115"/>
      <c r="ED807" s="115"/>
      <c r="EE807" s="115"/>
      <c r="EF807" s="115"/>
      <c r="EG807" s="115"/>
      <c r="EH807" s="115"/>
      <c r="EI807" s="115"/>
      <c r="EJ807" s="115"/>
      <c r="EK807" s="115"/>
      <c r="EL807" s="115"/>
      <c r="EM807" s="115"/>
      <c r="EN807" s="115"/>
      <c r="EO807" s="115"/>
      <c r="EP807" s="115"/>
      <c r="EQ807" s="115"/>
      <c r="ER807" s="115"/>
      <c r="ES807" s="115"/>
      <c r="ET807" s="115"/>
      <c r="EU807" s="115"/>
      <c r="EV807" s="115"/>
      <c r="EW807" s="115"/>
      <c r="EX807" s="115"/>
      <c r="EY807" s="115"/>
      <c r="EZ807" s="115"/>
      <c r="FA807" s="115"/>
      <c r="FB807" s="115"/>
      <c r="FC807" s="115"/>
      <c r="FD807" s="115"/>
      <c r="FE807" s="115"/>
      <c r="FF807" s="115"/>
      <c r="FG807" s="115"/>
      <c r="FH807" s="115"/>
      <c r="FI807" s="115"/>
      <c r="FJ807" s="115"/>
      <c r="FK807" s="115"/>
      <c r="FL807" s="115"/>
      <c r="FM807" s="115"/>
      <c r="FN807" s="115"/>
      <c r="FO807" s="115"/>
      <c r="FP807" s="115"/>
      <c r="FQ807" s="115"/>
      <c r="FR807" s="115"/>
      <c r="FS807" s="115"/>
      <c r="FT807" s="115"/>
      <c r="FU807" s="115"/>
      <c r="FV807" s="115"/>
      <c r="FW807" s="115"/>
      <c r="FX807" s="115"/>
      <c r="FY807" s="115"/>
      <c r="FZ807" s="115"/>
      <c r="GA807" s="115"/>
      <c r="GB807" s="115"/>
      <c r="GC807" s="115"/>
      <c r="GD807" s="115"/>
      <c r="GE807" s="115"/>
      <c r="GF807" s="115"/>
      <c r="GG807" s="115"/>
      <c r="GH807" s="115"/>
      <c r="GI807" s="115"/>
      <c r="GJ807" s="115"/>
      <c r="GK807" s="115"/>
      <c r="GL807" s="115"/>
      <c r="GM807" s="115"/>
      <c r="GN807" s="115"/>
      <c r="GO807" s="115"/>
      <c r="GP807" s="115"/>
      <c r="GQ807" s="115"/>
      <c r="GR807" s="115"/>
      <c r="GS807" s="115"/>
      <c r="GT807" s="115"/>
      <c r="GU807" s="115"/>
      <c r="GV807" s="115"/>
      <c r="GW807" s="115"/>
      <c r="GX807" s="115"/>
      <c r="GY807" s="115"/>
    </row>
    <row r="808" spans="1:207" s="120" customFormat="1" ht="25.15" customHeight="1" x14ac:dyDescent="0.25">
      <c r="A808" s="69" t="s">
        <v>1351</v>
      </c>
      <c r="B808" s="45" t="s">
        <v>1724</v>
      </c>
      <c r="C808" s="206">
        <v>1941</v>
      </c>
      <c r="D808" s="206" t="s">
        <v>224</v>
      </c>
      <c r="E808" s="206" t="s">
        <v>20</v>
      </c>
      <c r="F808" s="206">
        <v>4</v>
      </c>
      <c r="G808" s="206">
        <v>2</v>
      </c>
      <c r="H808" s="44">
        <v>1827.9</v>
      </c>
      <c r="I808" s="44">
        <v>0</v>
      </c>
      <c r="J808" s="44">
        <v>1207.92</v>
      </c>
      <c r="K808" s="37">
        <f t="shared" si="174"/>
        <v>4981314.7</v>
      </c>
      <c r="L808" s="47">
        <v>0</v>
      </c>
      <c r="M808" s="47">
        <v>0</v>
      </c>
      <c r="N808" s="47">
        <v>0</v>
      </c>
      <c r="O808" s="48">
        <f>'[1]Прод. прилож'!$C$829</f>
        <v>4981314.7</v>
      </c>
      <c r="P808" s="50">
        <f t="shared" si="178"/>
        <v>2725.1571201925708</v>
      </c>
      <c r="Q808" s="37">
        <v>9673</v>
      </c>
      <c r="R808" s="70" t="s">
        <v>95</v>
      </c>
      <c r="S808" s="115"/>
      <c r="T808" s="115"/>
      <c r="U808" s="115"/>
      <c r="V808" s="115"/>
      <c r="W808" s="115"/>
      <c r="X808" s="115"/>
      <c r="Y808" s="115"/>
      <c r="Z808" s="115"/>
      <c r="AA808" s="115"/>
      <c r="AB808" s="115"/>
      <c r="AC808" s="115"/>
      <c r="AD808" s="115"/>
      <c r="AE808" s="115"/>
      <c r="AF808" s="115"/>
      <c r="AG808" s="115"/>
      <c r="AH808" s="115"/>
      <c r="AI808" s="115"/>
      <c r="AJ808" s="115"/>
      <c r="AK808" s="115"/>
      <c r="AL808" s="115"/>
      <c r="AM808" s="115"/>
      <c r="AN808" s="115"/>
      <c r="AO808" s="115"/>
      <c r="AP808" s="115"/>
      <c r="AQ808" s="115"/>
      <c r="AR808" s="115"/>
      <c r="AS808" s="115"/>
      <c r="AT808" s="115"/>
      <c r="AU808" s="115"/>
      <c r="AV808" s="115"/>
      <c r="AW808" s="115"/>
      <c r="AX808" s="115"/>
      <c r="AY808" s="115"/>
      <c r="AZ808" s="115"/>
      <c r="BA808" s="115"/>
      <c r="BB808" s="115"/>
      <c r="BC808" s="115"/>
      <c r="BD808" s="115"/>
      <c r="BE808" s="115"/>
      <c r="BF808" s="115"/>
      <c r="BG808" s="115"/>
      <c r="BH808" s="115"/>
      <c r="BI808" s="115"/>
      <c r="BJ808" s="115"/>
      <c r="BK808" s="115"/>
      <c r="BL808" s="115"/>
      <c r="BM808" s="115"/>
      <c r="BN808" s="115"/>
      <c r="BO808" s="115"/>
      <c r="BP808" s="115"/>
      <c r="BQ808" s="115"/>
      <c r="BR808" s="115"/>
      <c r="BS808" s="115"/>
      <c r="BT808" s="115"/>
      <c r="BU808" s="115"/>
      <c r="BV808" s="115"/>
      <c r="BW808" s="115"/>
      <c r="BX808" s="115"/>
      <c r="BY808" s="115"/>
      <c r="BZ808" s="115"/>
      <c r="CA808" s="115"/>
      <c r="CB808" s="115"/>
      <c r="CC808" s="115"/>
      <c r="CD808" s="115"/>
      <c r="CE808" s="115"/>
      <c r="CF808" s="115"/>
      <c r="CG808" s="115"/>
      <c r="CH808" s="115"/>
      <c r="CI808" s="115"/>
      <c r="CJ808" s="115"/>
      <c r="CK808" s="115"/>
      <c r="CL808" s="115"/>
      <c r="CM808" s="115"/>
      <c r="CN808" s="115"/>
      <c r="CO808" s="115"/>
      <c r="CP808" s="115"/>
      <c r="CQ808" s="115"/>
      <c r="CR808" s="115"/>
      <c r="CS808" s="115"/>
      <c r="CT808" s="115"/>
      <c r="CU808" s="115"/>
      <c r="CV808" s="115"/>
      <c r="CW808" s="115"/>
      <c r="CX808" s="115"/>
      <c r="CY808" s="115"/>
      <c r="CZ808" s="115"/>
      <c r="DA808" s="115"/>
      <c r="DB808" s="115"/>
      <c r="DC808" s="115"/>
      <c r="DD808" s="115"/>
      <c r="DE808" s="115"/>
      <c r="DF808" s="115"/>
      <c r="DG808" s="115"/>
      <c r="DH808" s="115"/>
      <c r="DI808" s="115"/>
      <c r="DJ808" s="115"/>
      <c r="DK808" s="115"/>
      <c r="DL808" s="115"/>
      <c r="DM808" s="115"/>
      <c r="DN808" s="115"/>
      <c r="DO808" s="115"/>
      <c r="DP808" s="115"/>
      <c r="DQ808" s="115"/>
      <c r="DR808" s="115"/>
      <c r="DS808" s="115"/>
      <c r="DT808" s="115"/>
      <c r="DU808" s="115"/>
      <c r="DV808" s="115"/>
      <c r="DW808" s="115"/>
      <c r="DX808" s="115"/>
      <c r="DY808" s="115"/>
      <c r="DZ808" s="115"/>
      <c r="EA808" s="115"/>
      <c r="EB808" s="115"/>
      <c r="EC808" s="115"/>
      <c r="ED808" s="115"/>
      <c r="EE808" s="115"/>
      <c r="EF808" s="115"/>
      <c r="EG808" s="115"/>
      <c r="EH808" s="115"/>
      <c r="EI808" s="115"/>
      <c r="EJ808" s="115"/>
      <c r="EK808" s="115"/>
      <c r="EL808" s="115"/>
      <c r="EM808" s="115"/>
      <c r="EN808" s="115"/>
      <c r="EO808" s="115"/>
      <c r="EP808" s="115"/>
      <c r="EQ808" s="115"/>
      <c r="ER808" s="115"/>
      <c r="ES808" s="115"/>
      <c r="ET808" s="115"/>
      <c r="EU808" s="115"/>
      <c r="EV808" s="115"/>
      <c r="EW808" s="115"/>
      <c r="EX808" s="115"/>
      <c r="EY808" s="115"/>
      <c r="EZ808" s="115"/>
      <c r="FA808" s="115"/>
      <c r="FB808" s="115"/>
      <c r="FC808" s="115"/>
      <c r="FD808" s="115"/>
      <c r="FE808" s="115"/>
      <c r="FF808" s="115"/>
      <c r="FG808" s="115"/>
      <c r="FH808" s="115"/>
      <c r="FI808" s="115"/>
      <c r="FJ808" s="115"/>
      <c r="FK808" s="115"/>
      <c r="FL808" s="115"/>
      <c r="FM808" s="115"/>
      <c r="FN808" s="115"/>
      <c r="FO808" s="115"/>
      <c r="FP808" s="115"/>
      <c r="FQ808" s="115"/>
      <c r="FR808" s="115"/>
      <c r="FS808" s="115"/>
      <c r="FT808" s="115"/>
      <c r="FU808" s="115"/>
      <c r="FV808" s="115"/>
      <c r="FW808" s="115"/>
      <c r="FX808" s="115"/>
      <c r="FY808" s="115"/>
      <c r="FZ808" s="115"/>
      <c r="GA808" s="115"/>
      <c r="GB808" s="115"/>
      <c r="GC808" s="115"/>
      <c r="GD808" s="115"/>
      <c r="GE808" s="115"/>
      <c r="GF808" s="115"/>
      <c r="GG808" s="115"/>
      <c r="GH808" s="115"/>
      <c r="GI808" s="115"/>
      <c r="GJ808" s="115"/>
      <c r="GK808" s="115"/>
      <c r="GL808" s="115"/>
      <c r="GM808" s="115"/>
      <c r="GN808" s="115"/>
      <c r="GO808" s="115"/>
      <c r="GP808" s="115"/>
      <c r="GQ808" s="115"/>
      <c r="GR808" s="115"/>
      <c r="GS808" s="115"/>
      <c r="GT808" s="115"/>
      <c r="GU808" s="115"/>
      <c r="GV808" s="115"/>
      <c r="GW808" s="115"/>
      <c r="GX808" s="115"/>
      <c r="GY808" s="115"/>
    </row>
    <row r="809" spans="1:207" s="120" customFormat="1" ht="25.15" customHeight="1" x14ac:dyDescent="0.25">
      <c r="A809" s="69" t="s">
        <v>1352</v>
      </c>
      <c r="B809" s="45" t="s">
        <v>468</v>
      </c>
      <c r="C809" s="59">
        <v>1964</v>
      </c>
      <c r="D809" s="206" t="s">
        <v>224</v>
      </c>
      <c r="E809" s="206" t="s">
        <v>20</v>
      </c>
      <c r="F809" s="72">
        <v>5</v>
      </c>
      <c r="G809" s="72">
        <v>3</v>
      </c>
      <c r="H809" s="47">
        <f>I809+J809</f>
        <v>2049.1999999999998</v>
      </c>
      <c r="I809" s="47">
        <v>272.39999999999998</v>
      </c>
      <c r="J809" s="47">
        <v>1776.8</v>
      </c>
      <c r="K809" s="37">
        <f t="shared" si="174"/>
        <v>1469631.6</v>
      </c>
      <c r="L809" s="44">
        <v>0</v>
      </c>
      <c r="M809" s="44">
        <v>0</v>
      </c>
      <c r="N809" s="44">
        <v>0</v>
      </c>
      <c r="O809" s="47">
        <f>'[1]Прод. прилож'!$C$830</f>
        <v>1469631.6</v>
      </c>
      <c r="P809" s="44">
        <f t="shared" si="178"/>
        <v>717.17333593597516</v>
      </c>
      <c r="Q809" s="50">
        <v>9673</v>
      </c>
      <c r="R809" s="69" t="s">
        <v>95</v>
      </c>
      <c r="S809" s="16"/>
      <c r="T809" s="16"/>
      <c r="U809" s="16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F809" s="15"/>
      <c r="AG809" s="15"/>
      <c r="AH809" s="15"/>
      <c r="AI809" s="15"/>
      <c r="AJ809" s="15"/>
      <c r="AK809" s="15"/>
      <c r="AL809" s="15"/>
      <c r="AM809" s="15"/>
      <c r="AN809" s="15"/>
      <c r="AO809" s="15"/>
      <c r="AP809" s="15"/>
      <c r="AQ809" s="15"/>
      <c r="AR809" s="15"/>
      <c r="AS809" s="15"/>
      <c r="AT809" s="15"/>
      <c r="AU809" s="15"/>
      <c r="AV809" s="15"/>
      <c r="AW809" s="15"/>
      <c r="AX809" s="15"/>
      <c r="AY809" s="15"/>
      <c r="AZ809" s="15"/>
      <c r="BA809" s="15"/>
      <c r="BB809" s="15"/>
      <c r="BC809" s="15"/>
      <c r="BD809" s="15"/>
      <c r="BE809" s="15"/>
      <c r="BF809" s="15"/>
      <c r="BG809" s="15"/>
      <c r="BH809" s="15"/>
      <c r="BI809" s="15"/>
      <c r="BJ809" s="15"/>
      <c r="BK809" s="15"/>
      <c r="BL809" s="15"/>
      <c r="BM809" s="15"/>
      <c r="BN809" s="15"/>
      <c r="BO809" s="15"/>
      <c r="BP809" s="15"/>
      <c r="BQ809" s="15"/>
      <c r="BR809" s="15"/>
      <c r="BS809" s="15"/>
      <c r="BT809" s="15"/>
      <c r="BU809" s="15"/>
      <c r="BV809" s="15"/>
      <c r="BW809" s="15"/>
      <c r="BX809" s="15"/>
      <c r="BY809" s="15"/>
      <c r="BZ809" s="15"/>
      <c r="CA809" s="15"/>
      <c r="CB809" s="15"/>
      <c r="CC809" s="15"/>
      <c r="CD809" s="15"/>
      <c r="CE809" s="15"/>
      <c r="CF809" s="15"/>
      <c r="CG809" s="15"/>
      <c r="CH809" s="15"/>
      <c r="CI809" s="15"/>
      <c r="CJ809" s="15"/>
      <c r="CK809" s="15"/>
      <c r="CL809" s="15"/>
      <c r="CM809" s="15"/>
      <c r="CN809" s="15"/>
      <c r="CO809" s="15"/>
      <c r="CP809" s="15"/>
      <c r="CQ809" s="15"/>
      <c r="CR809" s="15"/>
      <c r="CS809" s="15"/>
      <c r="CT809" s="15"/>
      <c r="CU809" s="15"/>
      <c r="CV809" s="15"/>
      <c r="CW809" s="15"/>
      <c r="CX809" s="15"/>
      <c r="CY809" s="15"/>
      <c r="CZ809" s="15"/>
      <c r="DA809" s="15"/>
      <c r="DB809" s="15"/>
      <c r="DC809" s="15"/>
      <c r="DD809" s="15"/>
      <c r="DE809" s="15"/>
      <c r="DF809" s="15"/>
      <c r="DG809" s="15"/>
      <c r="DH809" s="15"/>
      <c r="DI809" s="15"/>
      <c r="DJ809" s="15"/>
      <c r="DK809" s="15"/>
      <c r="DL809" s="15"/>
      <c r="DM809" s="15"/>
      <c r="DN809" s="15"/>
      <c r="DO809" s="15"/>
      <c r="DP809" s="15"/>
      <c r="DQ809" s="15"/>
      <c r="DR809" s="15"/>
      <c r="DS809" s="15"/>
      <c r="DT809" s="15"/>
      <c r="DU809" s="15"/>
      <c r="DV809" s="15"/>
      <c r="DW809" s="15"/>
      <c r="DX809" s="15"/>
      <c r="DY809" s="15"/>
      <c r="DZ809" s="15"/>
      <c r="EA809" s="15"/>
      <c r="EB809" s="15"/>
      <c r="EC809" s="15"/>
      <c r="ED809" s="15"/>
      <c r="EE809" s="15"/>
      <c r="EF809" s="15"/>
      <c r="EG809" s="15"/>
      <c r="EH809" s="15"/>
      <c r="EI809" s="15"/>
      <c r="EJ809" s="15"/>
      <c r="EK809" s="15"/>
      <c r="EL809" s="15"/>
      <c r="EM809" s="15"/>
      <c r="EN809" s="15"/>
      <c r="EO809" s="15"/>
      <c r="EP809" s="15"/>
      <c r="EQ809" s="15"/>
      <c r="ER809" s="15"/>
      <c r="ES809" s="15"/>
      <c r="ET809" s="15"/>
      <c r="EU809" s="15"/>
      <c r="EV809" s="15"/>
      <c r="EW809" s="15"/>
      <c r="EX809" s="15"/>
      <c r="EY809" s="15"/>
      <c r="EZ809" s="15"/>
      <c r="FA809" s="15"/>
      <c r="FB809" s="15"/>
      <c r="FC809" s="15"/>
      <c r="FD809" s="15"/>
      <c r="FE809" s="15"/>
      <c r="FF809" s="15"/>
      <c r="FG809" s="15"/>
      <c r="FH809" s="15"/>
      <c r="FI809" s="15"/>
      <c r="FJ809" s="15"/>
      <c r="FK809" s="15"/>
      <c r="FL809" s="15"/>
      <c r="FM809" s="15"/>
      <c r="FN809" s="15"/>
      <c r="FO809" s="15"/>
      <c r="FP809" s="15"/>
      <c r="FQ809" s="15"/>
      <c r="FR809" s="15"/>
      <c r="FS809" s="15"/>
      <c r="FT809" s="15"/>
      <c r="FU809" s="15"/>
      <c r="FV809" s="15"/>
      <c r="FW809" s="15"/>
      <c r="FX809" s="15"/>
      <c r="FY809" s="15"/>
      <c r="FZ809" s="15"/>
      <c r="GA809" s="15"/>
      <c r="GB809" s="15"/>
      <c r="GC809" s="15"/>
      <c r="GD809" s="15"/>
      <c r="GE809" s="15"/>
      <c r="GF809" s="15"/>
      <c r="GG809" s="15"/>
      <c r="GH809" s="15"/>
      <c r="GI809" s="15"/>
      <c r="GJ809" s="15"/>
      <c r="GK809" s="15"/>
      <c r="GL809" s="15"/>
      <c r="GM809" s="15"/>
      <c r="GN809" s="15"/>
      <c r="GO809" s="15"/>
      <c r="GP809" s="15"/>
      <c r="GQ809" s="15"/>
      <c r="GR809" s="15"/>
      <c r="GS809" s="15"/>
      <c r="GT809" s="15"/>
      <c r="GU809" s="15"/>
      <c r="GV809" s="15"/>
      <c r="GW809" s="15"/>
      <c r="GX809" s="15"/>
      <c r="GY809" s="15"/>
    </row>
    <row r="810" spans="1:207" s="120" customFormat="1" ht="25.15" customHeight="1" x14ac:dyDescent="0.25">
      <c r="A810" s="191" t="s">
        <v>1353</v>
      </c>
      <c r="B810" s="45" t="s">
        <v>469</v>
      </c>
      <c r="C810" s="58">
        <v>1967</v>
      </c>
      <c r="D810" s="182" t="s">
        <v>224</v>
      </c>
      <c r="E810" s="58" t="s">
        <v>20</v>
      </c>
      <c r="F810" s="72">
        <v>2</v>
      </c>
      <c r="G810" s="72">
        <v>2</v>
      </c>
      <c r="H810" s="47">
        <f>I810+J810</f>
        <v>731</v>
      </c>
      <c r="I810" s="47">
        <v>86.8</v>
      </c>
      <c r="J810" s="47">
        <v>644.20000000000005</v>
      </c>
      <c r="K810" s="37">
        <f t="shared" si="174"/>
        <v>5332000</v>
      </c>
      <c r="L810" s="44">
        <v>0</v>
      </c>
      <c r="M810" s="44">
        <v>0</v>
      </c>
      <c r="N810" s="44">
        <v>0</v>
      </c>
      <c r="O810" s="47">
        <f>'[1]Прод. прилож'!$C$1261</f>
        <v>5332000</v>
      </c>
      <c r="P810" s="44">
        <f t="shared" si="178"/>
        <v>7294.1176470588234</v>
      </c>
      <c r="Q810" s="50">
        <v>9673</v>
      </c>
      <c r="R810" s="69" t="s">
        <v>96</v>
      </c>
      <c r="S810" s="16"/>
      <c r="T810" s="16"/>
      <c r="U810" s="16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F810" s="15"/>
      <c r="AG810" s="15"/>
      <c r="AH810" s="15"/>
      <c r="AI810" s="15"/>
      <c r="AJ810" s="15"/>
      <c r="AK810" s="15"/>
      <c r="AL810" s="15"/>
      <c r="AM810" s="15"/>
      <c r="AN810" s="15"/>
      <c r="AO810" s="15"/>
      <c r="AP810" s="15"/>
      <c r="AQ810" s="15"/>
      <c r="AR810" s="15"/>
      <c r="AS810" s="15"/>
      <c r="AT810" s="15"/>
      <c r="AU810" s="15"/>
      <c r="AV810" s="15"/>
      <c r="AW810" s="15"/>
      <c r="AX810" s="15"/>
      <c r="AY810" s="15"/>
      <c r="AZ810" s="15"/>
      <c r="BA810" s="15"/>
      <c r="BB810" s="15"/>
      <c r="BC810" s="15"/>
      <c r="BD810" s="15"/>
      <c r="BE810" s="15"/>
      <c r="BF810" s="15"/>
      <c r="BG810" s="15"/>
      <c r="BH810" s="15"/>
      <c r="BI810" s="15"/>
      <c r="BJ810" s="15"/>
      <c r="BK810" s="15"/>
      <c r="BL810" s="15"/>
      <c r="BM810" s="15"/>
      <c r="BN810" s="15"/>
      <c r="BO810" s="15"/>
      <c r="BP810" s="15"/>
      <c r="BQ810" s="15"/>
      <c r="BR810" s="15"/>
      <c r="BS810" s="15"/>
      <c r="BT810" s="15"/>
      <c r="BU810" s="15"/>
      <c r="BV810" s="15"/>
      <c r="BW810" s="15"/>
      <c r="BX810" s="15"/>
      <c r="BY810" s="15"/>
      <c r="BZ810" s="15"/>
      <c r="CA810" s="15"/>
      <c r="CB810" s="15"/>
      <c r="CC810" s="15"/>
      <c r="CD810" s="15"/>
      <c r="CE810" s="15"/>
      <c r="CF810" s="15"/>
      <c r="CG810" s="15"/>
      <c r="CH810" s="15"/>
      <c r="CI810" s="15"/>
      <c r="CJ810" s="15"/>
      <c r="CK810" s="15"/>
      <c r="CL810" s="15"/>
      <c r="CM810" s="15"/>
      <c r="CN810" s="15"/>
      <c r="CO810" s="15"/>
      <c r="CP810" s="15"/>
      <c r="CQ810" s="15"/>
      <c r="CR810" s="15"/>
      <c r="CS810" s="15"/>
      <c r="CT810" s="15"/>
      <c r="CU810" s="15"/>
      <c r="CV810" s="15"/>
      <c r="CW810" s="15"/>
      <c r="CX810" s="15"/>
      <c r="CY810" s="15"/>
      <c r="CZ810" s="15"/>
      <c r="DA810" s="15"/>
      <c r="DB810" s="15"/>
      <c r="DC810" s="15"/>
      <c r="DD810" s="15"/>
      <c r="DE810" s="15"/>
      <c r="DF810" s="15"/>
      <c r="DG810" s="15"/>
      <c r="DH810" s="15"/>
      <c r="DI810" s="15"/>
      <c r="DJ810" s="15"/>
      <c r="DK810" s="15"/>
      <c r="DL810" s="15"/>
      <c r="DM810" s="15"/>
      <c r="DN810" s="15"/>
      <c r="DO810" s="15"/>
      <c r="DP810" s="15"/>
      <c r="DQ810" s="15"/>
      <c r="DR810" s="15"/>
      <c r="DS810" s="15"/>
      <c r="DT810" s="15"/>
      <c r="DU810" s="15"/>
      <c r="DV810" s="15"/>
      <c r="DW810" s="15"/>
      <c r="DX810" s="15"/>
      <c r="DY810" s="15"/>
      <c r="DZ810" s="15"/>
      <c r="EA810" s="15"/>
      <c r="EB810" s="15"/>
      <c r="EC810" s="15"/>
      <c r="ED810" s="15"/>
      <c r="EE810" s="15"/>
      <c r="EF810" s="15"/>
      <c r="EG810" s="15"/>
      <c r="EH810" s="15"/>
      <c r="EI810" s="15"/>
      <c r="EJ810" s="15"/>
      <c r="EK810" s="15"/>
      <c r="EL810" s="15"/>
      <c r="EM810" s="15"/>
      <c r="EN810" s="15"/>
      <c r="EO810" s="15"/>
      <c r="EP810" s="15"/>
      <c r="EQ810" s="15"/>
      <c r="ER810" s="15"/>
      <c r="ES810" s="15"/>
      <c r="ET810" s="15"/>
      <c r="EU810" s="15"/>
      <c r="EV810" s="15"/>
      <c r="EW810" s="15"/>
      <c r="EX810" s="15"/>
      <c r="EY810" s="15"/>
      <c r="EZ810" s="15"/>
      <c r="FA810" s="15"/>
      <c r="FB810" s="15"/>
      <c r="FC810" s="15"/>
      <c r="FD810" s="15"/>
      <c r="FE810" s="15"/>
      <c r="FF810" s="15"/>
      <c r="FG810" s="15"/>
      <c r="FH810" s="15"/>
      <c r="FI810" s="15"/>
      <c r="FJ810" s="15"/>
      <c r="FK810" s="15"/>
      <c r="FL810" s="15"/>
      <c r="FM810" s="15"/>
      <c r="FN810" s="15"/>
      <c r="FO810" s="15"/>
      <c r="FP810" s="15"/>
      <c r="FQ810" s="15"/>
      <c r="FR810" s="15"/>
      <c r="FS810" s="15"/>
      <c r="FT810" s="15"/>
      <c r="FU810" s="15"/>
      <c r="FV810" s="15"/>
      <c r="FW810" s="15"/>
      <c r="FX810" s="15"/>
      <c r="FY810" s="15"/>
      <c r="FZ810" s="15"/>
      <c r="GA810" s="15"/>
      <c r="GB810" s="15"/>
      <c r="GC810" s="15"/>
      <c r="GD810" s="15"/>
      <c r="GE810" s="15"/>
      <c r="GF810" s="15"/>
      <c r="GG810" s="15"/>
      <c r="GH810" s="15"/>
      <c r="GI810" s="15"/>
      <c r="GJ810" s="15"/>
      <c r="GK810" s="15"/>
      <c r="GL810" s="15"/>
      <c r="GM810" s="15"/>
      <c r="GN810" s="15"/>
      <c r="GO810" s="15"/>
      <c r="GP810" s="15"/>
      <c r="GQ810" s="15"/>
      <c r="GR810" s="15"/>
      <c r="GS810" s="15"/>
      <c r="GT810" s="15"/>
      <c r="GU810" s="15"/>
      <c r="GV810" s="15"/>
      <c r="GW810" s="15"/>
      <c r="GX810" s="15"/>
      <c r="GY810" s="15"/>
    </row>
    <row r="811" spans="1:207" s="120" customFormat="1" ht="25.15" customHeight="1" x14ac:dyDescent="0.25">
      <c r="A811" s="191" t="s">
        <v>1354</v>
      </c>
      <c r="B811" s="45" t="s">
        <v>470</v>
      </c>
      <c r="C811" s="58">
        <v>1963</v>
      </c>
      <c r="D811" s="182" t="s">
        <v>224</v>
      </c>
      <c r="E811" s="58" t="s">
        <v>20</v>
      </c>
      <c r="F811" s="72">
        <v>2</v>
      </c>
      <c r="G811" s="72">
        <v>2</v>
      </c>
      <c r="H811" s="47">
        <v>643.63</v>
      </c>
      <c r="I811" s="47">
        <v>54.1</v>
      </c>
      <c r="J811" s="47">
        <v>444.68</v>
      </c>
      <c r="K811" s="37">
        <f t="shared" si="174"/>
        <v>7552375</v>
      </c>
      <c r="L811" s="44">
        <v>0</v>
      </c>
      <c r="M811" s="44">
        <v>0</v>
      </c>
      <c r="N811" s="44">
        <v>0</v>
      </c>
      <c r="O811" s="47">
        <f>'[1]Прод. прилож'!$C$831</f>
        <v>7552375</v>
      </c>
      <c r="P811" s="44">
        <f t="shared" si="178"/>
        <v>11734.031974892407</v>
      </c>
      <c r="Q811" s="50">
        <v>9673</v>
      </c>
      <c r="R811" s="69" t="s">
        <v>95</v>
      </c>
      <c r="S811" s="16"/>
      <c r="T811" s="16"/>
      <c r="U811" s="16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F811" s="15"/>
      <c r="AG811" s="15"/>
      <c r="AH811" s="15"/>
      <c r="AI811" s="15"/>
      <c r="AJ811" s="15"/>
      <c r="AK811" s="15"/>
      <c r="AL811" s="15"/>
      <c r="AM811" s="15"/>
      <c r="AN811" s="15"/>
      <c r="AO811" s="15"/>
      <c r="AP811" s="15"/>
      <c r="AQ811" s="15"/>
      <c r="AR811" s="15"/>
      <c r="AS811" s="15"/>
      <c r="AT811" s="15"/>
      <c r="AU811" s="15"/>
      <c r="AV811" s="15"/>
      <c r="AW811" s="15"/>
      <c r="AX811" s="15"/>
      <c r="AY811" s="15"/>
      <c r="AZ811" s="15"/>
      <c r="BA811" s="15"/>
      <c r="BB811" s="15"/>
      <c r="BC811" s="15"/>
      <c r="BD811" s="15"/>
      <c r="BE811" s="15"/>
      <c r="BF811" s="15"/>
      <c r="BG811" s="15"/>
      <c r="BH811" s="15"/>
      <c r="BI811" s="15"/>
      <c r="BJ811" s="15"/>
      <c r="BK811" s="15"/>
      <c r="BL811" s="15"/>
      <c r="BM811" s="15"/>
      <c r="BN811" s="15"/>
      <c r="BO811" s="15"/>
      <c r="BP811" s="15"/>
      <c r="BQ811" s="15"/>
      <c r="BR811" s="15"/>
      <c r="BS811" s="15"/>
      <c r="BT811" s="15"/>
      <c r="BU811" s="15"/>
      <c r="BV811" s="15"/>
      <c r="BW811" s="15"/>
      <c r="BX811" s="15"/>
      <c r="BY811" s="15"/>
      <c r="BZ811" s="15"/>
      <c r="CA811" s="15"/>
      <c r="CB811" s="15"/>
      <c r="CC811" s="15"/>
      <c r="CD811" s="15"/>
      <c r="CE811" s="15"/>
      <c r="CF811" s="15"/>
      <c r="CG811" s="15"/>
      <c r="CH811" s="15"/>
      <c r="CI811" s="15"/>
      <c r="CJ811" s="15"/>
      <c r="CK811" s="15"/>
      <c r="CL811" s="15"/>
      <c r="CM811" s="15"/>
      <c r="CN811" s="15"/>
      <c r="CO811" s="15"/>
      <c r="CP811" s="15"/>
      <c r="CQ811" s="15"/>
      <c r="CR811" s="15"/>
      <c r="CS811" s="15"/>
      <c r="CT811" s="15"/>
      <c r="CU811" s="15"/>
      <c r="CV811" s="15"/>
      <c r="CW811" s="15"/>
      <c r="CX811" s="15"/>
      <c r="CY811" s="15"/>
      <c r="CZ811" s="15"/>
      <c r="DA811" s="15"/>
      <c r="DB811" s="15"/>
      <c r="DC811" s="15"/>
      <c r="DD811" s="15"/>
      <c r="DE811" s="15"/>
      <c r="DF811" s="15"/>
      <c r="DG811" s="15"/>
      <c r="DH811" s="15"/>
      <c r="DI811" s="15"/>
      <c r="DJ811" s="15"/>
      <c r="DK811" s="15"/>
      <c r="DL811" s="15"/>
      <c r="DM811" s="15"/>
      <c r="DN811" s="15"/>
      <c r="DO811" s="15"/>
      <c r="DP811" s="15"/>
      <c r="DQ811" s="15"/>
      <c r="DR811" s="15"/>
      <c r="DS811" s="15"/>
      <c r="DT811" s="15"/>
      <c r="DU811" s="15"/>
      <c r="DV811" s="15"/>
      <c r="DW811" s="15"/>
      <c r="DX811" s="15"/>
      <c r="DY811" s="15"/>
      <c r="DZ811" s="15"/>
      <c r="EA811" s="15"/>
      <c r="EB811" s="15"/>
      <c r="EC811" s="15"/>
      <c r="ED811" s="15"/>
      <c r="EE811" s="15"/>
      <c r="EF811" s="15"/>
      <c r="EG811" s="15"/>
      <c r="EH811" s="15"/>
      <c r="EI811" s="15"/>
      <c r="EJ811" s="15"/>
      <c r="EK811" s="15"/>
      <c r="EL811" s="15"/>
      <c r="EM811" s="15"/>
      <c r="EN811" s="15"/>
      <c r="EO811" s="15"/>
      <c r="EP811" s="15"/>
      <c r="EQ811" s="15"/>
      <c r="ER811" s="15"/>
      <c r="ES811" s="15"/>
      <c r="ET811" s="15"/>
      <c r="EU811" s="15"/>
      <c r="EV811" s="15"/>
      <c r="EW811" s="15"/>
      <c r="EX811" s="15"/>
      <c r="EY811" s="15"/>
      <c r="EZ811" s="15"/>
      <c r="FA811" s="15"/>
      <c r="FB811" s="15"/>
      <c r="FC811" s="15"/>
      <c r="FD811" s="15"/>
      <c r="FE811" s="15"/>
      <c r="FF811" s="15"/>
      <c r="FG811" s="15"/>
      <c r="FH811" s="15"/>
      <c r="FI811" s="15"/>
      <c r="FJ811" s="15"/>
      <c r="FK811" s="15"/>
      <c r="FL811" s="15"/>
      <c r="FM811" s="15"/>
      <c r="FN811" s="15"/>
      <c r="FO811" s="15"/>
      <c r="FP811" s="15"/>
      <c r="FQ811" s="15"/>
      <c r="FR811" s="15"/>
      <c r="FS811" s="15"/>
      <c r="FT811" s="15"/>
      <c r="FU811" s="15"/>
      <c r="FV811" s="15"/>
      <c r="FW811" s="15"/>
      <c r="FX811" s="15"/>
      <c r="FY811" s="15"/>
      <c r="FZ811" s="15"/>
      <c r="GA811" s="15"/>
      <c r="GB811" s="15"/>
      <c r="GC811" s="15"/>
      <c r="GD811" s="15"/>
      <c r="GE811" s="15"/>
      <c r="GF811" s="15"/>
      <c r="GG811" s="15"/>
      <c r="GH811" s="15"/>
      <c r="GI811" s="15"/>
      <c r="GJ811" s="15"/>
      <c r="GK811" s="15"/>
      <c r="GL811" s="15"/>
      <c r="GM811" s="15"/>
      <c r="GN811" s="15"/>
      <c r="GO811" s="15"/>
      <c r="GP811" s="15"/>
      <c r="GQ811" s="15"/>
      <c r="GR811" s="15"/>
      <c r="GS811" s="15"/>
      <c r="GT811" s="15"/>
      <c r="GU811" s="15"/>
      <c r="GV811" s="15"/>
      <c r="GW811" s="15"/>
      <c r="GX811" s="15"/>
      <c r="GY811" s="15"/>
    </row>
    <row r="812" spans="1:207" s="120" customFormat="1" ht="25.15" customHeight="1" x14ac:dyDescent="0.25">
      <c r="A812" s="191" t="s">
        <v>1355</v>
      </c>
      <c r="B812" s="45" t="s">
        <v>471</v>
      </c>
      <c r="C812" s="58">
        <v>1965</v>
      </c>
      <c r="D812" s="182" t="s">
        <v>224</v>
      </c>
      <c r="E812" s="58" t="s">
        <v>20</v>
      </c>
      <c r="F812" s="72">
        <v>2</v>
      </c>
      <c r="G812" s="72">
        <v>2</v>
      </c>
      <c r="H812" s="47">
        <v>648.34</v>
      </c>
      <c r="I812" s="47">
        <v>57.9</v>
      </c>
      <c r="J812" s="47">
        <v>458.5</v>
      </c>
      <c r="K812" s="37">
        <f t="shared" si="174"/>
        <v>4302800</v>
      </c>
      <c r="L812" s="44">
        <v>0</v>
      </c>
      <c r="M812" s="44">
        <v>0</v>
      </c>
      <c r="N812" s="44">
        <v>0</v>
      </c>
      <c r="O812" s="47">
        <f>'[1]Прод. прилож'!$C$832</f>
        <v>4302800</v>
      </c>
      <c r="P812" s="44">
        <f t="shared" si="178"/>
        <v>6636.6412684702464</v>
      </c>
      <c r="Q812" s="50">
        <v>9673</v>
      </c>
      <c r="R812" s="69" t="s">
        <v>95</v>
      </c>
      <c r="S812" s="16"/>
      <c r="T812" s="16"/>
      <c r="U812" s="16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F812" s="15"/>
      <c r="AG812" s="15"/>
      <c r="AH812" s="15"/>
      <c r="AI812" s="15"/>
      <c r="AJ812" s="15"/>
      <c r="AK812" s="15"/>
      <c r="AL812" s="15"/>
      <c r="AM812" s="15"/>
      <c r="AN812" s="15"/>
      <c r="AO812" s="15"/>
      <c r="AP812" s="15"/>
      <c r="AQ812" s="15"/>
      <c r="AR812" s="15"/>
      <c r="AS812" s="15"/>
      <c r="AT812" s="15"/>
      <c r="AU812" s="15"/>
      <c r="AV812" s="15"/>
      <c r="AW812" s="15"/>
      <c r="AX812" s="15"/>
      <c r="AY812" s="15"/>
      <c r="AZ812" s="15"/>
      <c r="BA812" s="15"/>
      <c r="BB812" s="15"/>
      <c r="BC812" s="15"/>
      <c r="BD812" s="15"/>
      <c r="BE812" s="15"/>
      <c r="BF812" s="15"/>
      <c r="BG812" s="15"/>
      <c r="BH812" s="15"/>
      <c r="BI812" s="15"/>
      <c r="BJ812" s="15"/>
      <c r="BK812" s="15"/>
      <c r="BL812" s="15"/>
      <c r="BM812" s="15"/>
      <c r="BN812" s="15"/>
      <c r="BO812" s="15"/>
      <c r="BP812" s="15"/>
      <c r="BQ812" s="15"/>
      <c r="BR812" s="15"/>
      <c r="BS812" s="15"/>
      <c r="BT812" s="15"/>
      <c r="BU812" s="15"/>
      <c r="BV812" s="15"/>
      <c r="BW812" s="15"/>
      <c r="BX812" s="15"/>
      <c r="BY812" s="15"/>
      <c r="BZ812" s="15"/>
      <c r="CA812" s="15"/>
      <c r="CB812" s="15"/>
      <c r="CC812" s="15"/>
      <c r="CD812" s="15"/>
      <c r="CE812" s="15"/>
      <c r="CF812" s="15"/>
      <c r="CG812" s="15"/>
      <c r="CH812" s="15"/>
      <c r="CI812" s="15"/>
      <c r="CJ812" s="15"/>
      <c r="CK812" s="15"/>
      <c r="CL812" s="15"/>
      <c r="CM812" s="15"/>
      <c r="CN812" s="15"/>
      <c r="CO812" s="15"/>
      <c r="CP812" s="15"/>
      <c r="CQ812" s="15"/>
      <c r="CR812" s="15"/>
      <c r="CS812" s="15"/>
      <c r="CT812" s="15"/>
      <c r="CU812" s="15"/>
      <c r="CV812" s="15"/>
      <c r="CW812" s="15"/>
      <c r="CX812" s="15"/>
      <c r="CY812" s="15"/>
      <c r="CZ812" s="15"/>
      <c r="DA812" s="15"/>
      <c r="DB812" s="15"/>
      <c r="DC812" s="15"/>
      <c r="DD812" s="15"/>
      <c r="DE812" s="15"/>
      <c r="DF812" s="15"/>
      <c r="DG812" s="15"/>
      <c r="DH812" s="15"/>
      <c r="DI812" s="15"/>
      <c r="DJ812" s="15"/>
      <c r="DK812" s="15"/>
      <c r="DL812" s="15"/>
      <c r="DM812" s="15"/>
      <c r="DN812" s="15"/>
      <c r="DO812" s="15"/>
      <c r="DP812" s="15"/>
      <c r="DQ812" s="15"/>
      <c r="DR812" s="15"/>
      <c r="DS812" s="15"/>
      <c r="DT812" s="15"/>
      <c r="DU812" s="15"/>
      <c r="DV812" s="15"/>
      <c r="DW812" s="15"/>
      <c r="DX812" s="15"/>
      <c r="DY812" s="15"/>
      <c r="DZ812" s="15"/>
      <c r="EA812" s="15"/>
      <c r="EB812" s="15"/>
      <c r="EC812" s="15"/>
      <c r="ED812" s="15"/>
      <c r="EE812" s="15"/>
      <c r="EF812" s="15"/>
      <c r="EG812" s="15"/>
      <c r="EH812" s="15"/>
      <c r="EI812" s="15"/>
      <c r="EJ812" s="15"/>
      <c r="EK812" s="15"/>
      <c r="EL812" s="15"/>
      <c r="EM812" s="15"/>
      <c r="EN812" s="15"/>
      <c r="EO812" s="15"/>
      <c r="EP812" s="15"/>
      <c r="EQ812" s="15"/>
      <c r="ER812" s="15"/>
      <c r="ES812" s="15"/>
      <c r="ET812" s="15"/>
      <c r="EU812" s="15"/>
      <c r="EV812" s="15"/>
      <c r="EW812" s="15"/>
      <c r="EX812" s="15"/>
      <c r="EY812" s="15"/>
      <c r="EZ812" s="15"/>
      <c r="FA812" s="15"/>
      <c r="FB812" s="15"/>
      <c r="FC812" s="15"/>
      <c r="FD812" s="15"/>
      <c r="FE812" s="15"/>
      <c r="FF812" s="15"/>
      <c r="FG812" s="15"/>
      <c r="FH812" s="15"/>
      <c r="FI812" s="15"/>
      <c r="FJ812" s="15"/>
      <c r="FK812" s="15"/>
      <c r="FL812" s="15"/>
      <c r="FM812" s="15"/>
      <c r="FN812" s="15"/>
      <c r="FO812" s="15"/>
      <c r="FP812" s="15"/>
      <c r="FQ812" s="15"/>
      <c r="FR812" s="15"/>
      <c r="FS812" s="15"/>
      <c r="FT812" s="15"/>
      <c r="FU812" s="15"/>
      <c r="FV812" s="15"/>
      <c r="FW812" s="15"/>
      <c r="FX812" s="15"/>
      <c r="FY812" s="15"/>
      <c r="FZ812" s="15"/>
      <c r="GA812" s="15"/>
      <c r="GB812" s="15"/>
      <c r="GC812" s="15"/>
      <c r="GD812" s="15"/>
      <c r="GE812" s="15"/>
      <c r="GF812" s="15"/>
      <c r="GG812" s="15"/>
      <c r="GH812" s="15"/>
      <c r="GI812" s="15"/>
      <c r="GJ812" s="15"/>
      <c r="GK812" s="15"/>
      <c r="GL812" s="15"/>
      <c r="GM812" s="15"/>
      <c r="GN812" s="15"/>
      <c r="GO812" s="15"/>
      <c r="GP812" s="15"/>
      <c r="GQ812" s="15"/>
      <c r="GR812" s="15"/>
      <c r="GS812" s="15"/>
      <c r="GT812" s="15"/>
      <c r="GU812" s="15"/>
      <c r="GV812" s="15"/>
      <c r="GW812" s="15"/>
      <c r="GX812" s="15"/>
      <c r="GY812" s="15"/>
    </row>
    <row r="813" spans="1:207" s="123" customFormat="1" ht="25.15" customHeight="1" x14ac:dyDescent="0.25">
      <c r="A813" s="191" t="s">
        <v>1356</v>
      </c>
      <c r="B813" s="163" t="s">
        <v>473</v>
      </c>
      <c r="C813" s="186">
        <v>1953</v>
      </c>
      <c r="D813" s="166" t="s">
        <v>224</v>
      </c>
      <c r="E813" s="186" t="s">
        <v>20</v>
      </c>
      <c r="F813" s="172">
        <v>2</v>
      </c>
      <c r="G813" s="172">
        <v>2</v>
      </c>
      <c r="H813" s="168">
        <v>967.48</v>
      </c>
      <c r="I813" s="168">
        <v>0</v>
      </c>
      <c r="J813" s="168">
        <v>537.70000000000005</v>
      </c>
      <c r="K813" s="37">
        <f t="shared" si="174"/>
        <v>4622760.4000000004</v>
      </c>
      <c r="L813" s="44">
        <v>0</v>
      </c>
      <c r="M813" s="44">
        <v>0</v>
      </c>
      <c r="N813" s="44">
        <v>0</v>
      </c>
      <c r="O813" s="47">
        <f>'[1]Прод. прилож'!$C$315</f>
        <v>4622760.4000000004</v>
      </c>
      <c r="P813" s="44">
        <f t="shared" si="178"/>
        <v>4778.1456981022866</v>
      </c>
      <c r="Q813" s="50">
        <v>9673</v>
      </c>
      <c r="R813" s="69" t="s">
        <v>94</v>
      </c>
      <c r="S813" s="14"/>
      <c r="T813" s="14"/>
      <c r="U813" s="14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  <c r="FE813" s="2"/>
      <c r="FF813" s="2"/>
      <c r="FG813" s="2"/>
      <c r="FH813" s="2"/>
      <c r="FI813" s="2"/>
      <c r="FJ813" s="2"/>
      <c r="FK813" s="2"/>
      <c r="FL813" s="2"/>
      <c r="FM813" s="2"/>
      <c r="FN813" s="2"/>
      <c r="FO813" s="2"/>
      <c r="FP813" s="2"/>
      <c r="FQ813" s="2"/>
      <c r="FR813" s="2"/>
      <c r="FS813" s="2"/>
      <c r="FT813" s="2"/>
      <c r="FU813" s="2"/>
      <c r="FV813" s="2"/>
      <c r="FW813" s="2"/>
      <c r="FX813" s="2"/>
      <c r="FY813" s="2"/>
      <c r="FZ813" s="2"/>
      <c r="GA813" s="2"/>
      <c r="GB813" s="2"/>
      <c r="GC813" s="2"/>
      <c r="GD813" s="2"/>
      <c r="GE813" s="2"/>
      <c r="GF813" s="2"/>
      <c r="GG813" s="2"/>
      <c r="GH813" s="2"/>
      <c r="GI813" s="2"/>
      <c r="GJ813" s="2"/>
      <c r="GK813" s="2"/>
      <c r="GL813" s="2"/>
      <c r="GM813" s="2"/>
      <c r="GN813" s="2"/>
      <c r="GO813" s="2"/>
      <c r="GP813" s="2"/>
      <c r="GQ813" s="2"/>
      <c r="GR813" s="2"/>
      <c r="GS813" s="2"/>
      <c r="GT813" s="2"/>
      <c r="GU813" s="2"/>
      <c r="GV813" s="2"/>
      <c r="GW813" s="2"/>
      <c r="GX813" s="2"/>
      <c r="GY813" s="2"/>
    </row>
    <row r="814" spans="1:207" s="123" customFormat="1" ht="25.15" customHeight="1" x14ac:dyDescent="0.25">
      <c r="A814" s="191" t="s">
        <v>1357</v>
      </c>
      <c r="B814" s="163" t="s">
        <v>865</v>
      </c>
      <c r="C814" s="186">
        <v>1960</v>
      </c>
      <c r="D814" s="166" t="s">
        <v>224</v>
      </c>
      <c r="E814" s="186" t="s">
        <v>20</v>
      </c>
      <c r="F814" s="172">
        <v>2</v>
      </c>
      <c r="G814" s="172">
        <v>2</v>
      </c>
      <c r="H814" s="168">
        <v>636.6</v>
      </c>
      <c r="I814" s="168">
        <v>0</v>
      </c>
      <c r="J814" s="168">
        <v>636.6</v>
      </c>
      <c r="K814" s="37">
        <f t="shared" si="174"/>
        <v>4567850</v>
      </c>
      <c r="L814" s="44">
        <v>0</v>
      </c>
      <c r="M814" s="44">
        <v>0</v>
      </c>
      <c r="N814" s="44">
        <v>0</v>
      </c>
      <c r="O814" s="47">
        <f>'[1]Прод. прилож'!$C$316</f>
        <v>4567850</v>
      </c>
      <c r="P814" s="44">
        <f t="shared" si="178"/>
        <v>7175.3848570530945</v>
      </c>
      <c r="Q814" s="50">
        <v>9673</v>
      </c>
      <c r="R814" s="69" t="s">
        <v>94</v>
      </c>
      <c r="S814" s="14"/>
      <c r="T814" s="14"/>
      <c r="U814" s="14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  <c r="FE814" s="2"/>
      <c r="FF814" s="2"/>
      <c r="FG814" s="2"/>
      <c r="FH814" s="2"/>
      <c r="FI814" s="2"/>
      <c r="FJ814" s="2"/>
      <c r="FK814" s="2"/>
      <c r="FL814" s="2"/>
      <c r="FM814" s="2"/>
      <c r="FN814" s="2"/>
      <c r="FO814" s="2"/>
      <c r="FP814" s="2"/>
      <c r="FQ814" s="2"/>
      <c r="FR814" s="2"/>
      <c r="FS814" s="2"/>
      <c r="FT814" s="2"/>
      <c r="FU814" s="2"/>
      <c r="FV814" s="2"/>
      <c r="FW814" s="2"/>
      <c r="FX814" s="2"/>
      <c r="FY814" s="2"/>
      <c r="FZ814" s="2"/>
      <c r="GA814" s="2"/>
      <c r="GB814" s="2"/>
      <c r="GC814" s="2"/>
      <c r="GD814" s="2"/>
      <c r="GE814" s="2"/>
      <c r="GF814" s="2"/>
      <c r="GG814" s="2"/>
      <c r="GH814" s="2"/>
      <c r="GI814" s="2"/>
      <c r="GJ814" s="2"/>
      <c r="GK814" s="2"/>
      <c r="GL814" s="2"/>
      <c r="GM814" s="2"/>
      <c r="GN814" s="2"/>
      <c r="GO814" s="2"/>
      <c r="GP814" s="2"/>
      <c r="GQ814" s="2"/>
      <c r="GR814" s="2"/>
      <c r="GS814" s="2"/>
      <c r="GT814" s="2"/>
      <c r="GU814" s="2"/>
      <c r="GV814" s="2"/>
      <c r="GW814" s="2"/>
      <c r="GX814" s="2"/>
      <c r="GY814" s="2"/>
    </row>
    <row r="815" spans="1:207" s="123" customFormat="1" ht="25.15" customHeight="1" x14ac:dyDescent="0.25">
      <c r="A815" s="191" t="s">
        <v>2607</v>
      </c>
      <c r="B815" s="118" t="s">
        <v>474</v>
      </c>
      <c r="C815" s="186">
        <v>1964</v>
      </c>
      <c r="D815" s="166" t="s">
        <v>224</v>
      </c>
      <c r="E815" s="131" t="s">
        <v>20</v>
      </c>
      <c r="F815" s="172">
        <v>2</v>
      </c>
      <c r="G815" s="172">
        <v>2</v>
      </c>
      <c r="H815" s="168">
        <v>458.1</v>
      </c>
      <c r="I815" s="168">
        <v>0</v>
      </c>
      <c r="J815" s="168">
        <v>458.1</v>
      </c>
      <c r="K815" s="37">
        <f t="shared" si="174"/>
        <v>4308690</v>
      </c>
      <c r="L815" s="44">
        <v>0</v>
      </c>
      <c r="M815" s="44">
        <v>0</v>
      </c>
      <c r="N815" s="44">
        <v>0</v>
      </c>
      <c r="O815" s="47">
        <f>'[1]Прод. прилож'!$C$833</f>
        <v>4308690</v>
      </c>
      <c r="P815" s="44">
        <f t="shared" si="178"/>
        <v>9405.5664702030117</v>
      </c>
      <c r="Q815" s="50">
        <v>9673</v>
      </c>
      <c r="R815" s="69" t="s">
        <v>95</v>
      </c>
      <c r="S815" s="14"/>
      <c r="T815" s="14"/>
      <c r="U815" s="14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  <c r="FE815" s="2"/>
      <c r="FF815" s="2"/>
      <c r="FG815" s="2"/>
      <c r="FH815" s="2"/>
      <c r="FI815" s="2"/>
      <c r="FJ815" s="2"/>
      <c r="FK815" s="2"/>
      <c r="FL815" s="2"/>
      <c r="FM815" s="2"/>
      <c r="FN815" s="2"/>
      <c r="FO815" s="2"/>
      <c r="FP815" s="2"/>
      <c r="FQ815" s="2"/>
      <c r="FR815" s="2"/>
      <c r="FS815" s="2"/>
      <c r="FT815" s="2"/>
      <c r="FU815" s="2"/>
      <c r="FV815" s="2"/>
      <c r="FW815" s="2"/>
      <c r="FX815" s="2"/>
      <c r="FY815" s="2"/>
      <c r="FZ815" s="2"/>
      <c r="GA815" s="2"/>
      <c r="GB815" s="2"/>
      <c r="GC815" s="2"/>
      <c r="GD815" s="2"/>
      <c r="GE815" s="2"/>
      <c r="GF815" s="2"/>
      <c r="GG815" s="2"/>
      <c r="GH815" s="2"/>
      <c r="GI815" s="2"/>
      <c r="GJ815" s="2"/>
      <c r="GK815" s="2"/>
      <c r="GL815" s="2"/>
      <c r="GM815" s="2"/>
      <c r="GN815" s="2"/>
      <c r="GO815" s="2"/>
      <c r="GP815" s="2"/>
      <c r="GQ815" s="2"/>
      <c r="GR815" s="2"/>
      <c r="GS815" s="2"/>
      <c r="GT815" s="2"/>
      <c r="GU815" s="2"/>
      <c r="GV815" s="2"/>
      <c r="GW815" s="2"/>
      <c r="GX815" s="2"/>
      <c r="GY815" s="2"/>
    </row>
    <row r="816" spans="1:207" s="120" customFormat="1" ht="25.15" customHeight="1" x14ac:dyDescent="0.25">
      <c r="A816" s="191" t="s">
        <v>1358</v>
      </c>
      <c r="B816" s="107" t="s">
        <v>475</v>
      </c>
      <c r="C816" s="58">
        <v>1964</v>
      </c>
      <c r="D816" s="182" t="s">
        <v>224</v>
      </c>
      <c r="E816" s="60" t="s">
        <v>20</v>
      </c>
      <c r="F816" s="72">
        <v>2</v>
      </c>
      <c r="G816" s="72">
        <v>2</v>
      </c>
      <c r="H816" s="47">
        <v>453.7</v>
      </c>
      <c r="I816" s="47">
        <v>0</v>
      </c>
      <c r="J816" s="47">
        <v>453.7</v>
      </c>
      <c r="K816" s="37">
        <f t="shared" si="174"/>
        <v>4264825</v>
      </c>
      <c r="L816" s="44">
        <v>0</v>
      </c>
      <c r="M816" s="44">
        <v>0</v>
      </c>
      <c r="N816" s="44">
        <v>0</v>
      </c>
      <c r="O816" s="47">
        <f>'[1]Прод. прилож'!$C$834</f>
        <v>4264825</v>
      </c>
      <c r="P816" s="44">
        <f t="shared" si="178"/>
        <v>9400.0991844831387</v>
      </c>
      <c r="Q816" s="50">
        <v>9673</v>
      </c>
      <c r="R816" s="69" t="s">
        <v>95</v>
      </c>
      <c r="S816" s="16"/>
      <c r="T816" s="16"/>
      <c r="U816" s="16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  <c r="AG816" s="15"/>
      <c r="AH816" s="15"/>
      <c r="AI816" s="15"/>
      <c r="AJ816" s="15"/>
      <c r="AK816" s="15"/>
      <c r="AL816" s="15"/>
      <c r="AM816" s="15"/>
      <c r="AN816" s="15"/>
      <c r="AO816" s="15"/>
      <c r="AP816" s="15"/>
      <c r="AQ816" s="15"/>
      <c r="AR816" s="15"/>
      <c r="AS816" s="15"/>
      <c r="AT816" s="15"/>
      <c r="AU816" s="15"/>
      <c r="AV816" s="15"/>
      <c r="AW816" s="15"/>
      <c r="AX816" s="15"/>
      <c r="AY816" s="15"/>
      <c r="AZ816" s="15"/>
      <c r="BA816" s="15"/>
      <c r="BB816" s="15"/>
      <c r="BC816" s="15"/>
      <c r="BD816" s="15"/>
      <c r="BE816" s="15"/>
      <c r="BF816" s="15"/>
      <c r="BG816" s="15"/>
      <c r="BH816" s="15"/>
      <c r="BI816" s="15"/>
      <c r="BJ816" s="15"/>
      <c r="BK816" s="15"/>
      <c r="BL816" s="15"/>
      <c r="BM816" s="15"/>
      <c r="BN816" s="15"/>
      <c r="BO816" s="15"/>
      <c r="BP816" s="15"/>
      <c r="BQ816" s="15"/>
      <c r="BR816" s="15"/>
      <c r="BS816" s="15"/>
      <c r="BT816" s="15"/>
      <c r="BU816" s="15"/>
      <c r="BV816" s="15"/>
      <c r="BW816" s="15"/>
      <c r="BX816" s="15"/>
      <c r="BY816" s="15"/>
      <c r="BZ816" s="15"/>
      <c r="CA816" s="15"/>
      <c r="CB816" s="15"/>
      <c r="CC816" s="15"/>
      <c r="CD816" s="15"/>
      <c r="CE816" s="15"/>
      <c r="CF816" s="15"/>
      <c r="CG816" s="15"/>
      <c r="CH816" s="15"/>
      <c r="CI816" s="15"/>
      <c r="CJ816" s="15"/>
      <c r="CK816" s="15"/>
      <c r="CL816" s="15"/>
      <c r="CM816" s="15"/>
      <c r="CN816" s="15"/>
      <c r="CO816" s="15"/>
      <c r="CP816" s="15"/>
      <c r="CQ816" s="15"/>
      <c r="CR816" s="15"/>
      <c r="CS816" s="15"/>
      <c r="CT816" s="15"/>
      <c r="CU816" s="15"/>
      <c r="CV816" s="15"/>
      <c r="CW816" s="15"/>
      <c r="CX816" s="15"/>
      <c r="CY816" s="15"/>
      <c r="CZ816" s="15"/>
      <c r="DA816" s="15"/>
      <c r="DB816" s="15"/>
      <c r="DC816" s="15"/>
      <c r="DD816" s="15"/>
      <c r="DE816" s="15"/>
      <c r="DF816" s="15"/>
      <c r="DG816" s="15"/>
      <c r="DH816" s="15"/>
      <c r="DI816" s="15"/>
      <c r="DJ816" s="15"/>
      <c r="DK816" s="15"/>
      <c r="DL816" s="15"/>
      <c r="DM816" s="15"/>
      <c r="DN816" s="15"/>
      <c r="DO816" s="15"/>
      <c r="DP816" s="15"/>
      <c r="DQ816" s="15"/>
      <c r="DR816" s="15"/>
      <c r="DS816" s="15"/>
      <c r="DT816" s="15"/>
      <c r="DU816" s="15"/>
      <c r="DV816" s="15"/>
      <c r="DW816" s="15"/>
      <c r="DX816" s="15"/>
      <c r="DY816" s="15"/>
      <c r="DZ816" s="15"/>
      <c r="EA816" s="15"/>
      <c r="EB816" s="15"/>
      <c r="EC816" s="15"/>
      <c r="ED816" s="15"/>
      <c r="EE816" s="15"/>
      <c r="EF816" s="15"/>
      <c r="EG816" s="15"/>
      <c r="EH816" s="15"/>
      <c r="EI816" s="15"/>
      <c r="EJ816" s="15"/>
      <c r="EK816" s="15"/>
      <c r="EL816" s="15"/>
      <c r="EM816" s="15"/>
      <c r="EN816" s="15"/>
      <c r="EO816" s="15"/>
      <c r="EP816" s="15"/>
      <c r="EQ816" s="15"/>
      <c r="ER816" s="15"/>
      <c r="ES816" s="15"/>
      <c r="ET816" s="15"/>
      <c r="EU816" s="15"/>
      <c r="EV816" s="15"/>
      <c r="EW816" s="15"/>
      <c r="EX816" s="15"/>
      <c r="EY816" s="15"/>
      <c r="EZ816" s="15"/>
      <c r="FA816" s="15"/>
      <c r="FB816" s="15"/>
      <c r="FC816" s="15"/>
      <c r="FD816" s="15"/>
      <c r="FE816" s="15"/>
      <c r="FF816" s="15"/>
      <c r="FG816" s="15"/>
      <c r="FH816" s="15"/>
      <c r="FI816" s="15"/>
      <c r="FJ816" s="15"/>
      <c r="FK816" s="15"/>
      <c r="FL816" s="15"/>
      <c r="FM816" s="15"/>
      <c r="FN816" s="15"/>
      <c r="FO816" s="15"/>
      <c r="FP816" s="15"/>
      <c r="FQ816" s="15"/>
      <c r="FR816" s="15"/>
      <c r="FS816" s="15"/>
      <c r="FT816" s="15"/>
      <c r="FU816" s="15"/>
      <c r="FV816" s="15"/>
      <c r="FW816" s="15"/>
      <c r="FX816" s="15"/>
      <c r="FY816" s="15"/>
      <c r="FZ816" s="15"/>
      <c r="GA816" s="15"/>
      <c r="GB816" s="15"/>
      <c r="GC816" s="15"/>
      <c r="GD816" s="15"/>
      <c r="GE816" s="15"/>
      <c r="GF816" s="15"/>
      <c r="GG816" s="15"/>
      <c r="GH816" s="15"/>
      <c r="GI816" s="15"/>
      <c r="GJ816" s="15"/>
      <c r="GK816" s="15"/>
      <c r="GL816" s="15"/>
      <c r="GM816" s="15"/>
      <c r="GN816" s="15"/>
      <c r="GO816" s="15"/>
      <c r="GP816" s="15"/>
      <c r="GQ816" s="15"/>
      <c r="GR816" s="15"/>
      <c r="GS816" s="15"/>
      <c r="GT816" s="15"/>
      <c r="GU816" s="15"/>
      <c r="GV816" s="15"/>
      <c r="GW816" s="15"/>
      <c r="GX816" s="15"/>
      <c r="GY816" s="15"/>
    </row>
    <row r="817" spans="1:207" s="120" customFormat="1" ht="25.15" customHeight="1" x14ac:dyDescent="0.25">
      <c r="A817" s="191" t="s">
        <v>1359</v>
      </c>
      <c r="B817" s="163" t="s">
        <v>476</v>
      </c>
      <c r="C817" s="166">
        <v>1953</v>
      </c>
      <c r="D817" s="166" t="s">
        <v>224</v>
      </c>
      <c r="E817" s="186" t="s">
        <v>20</v>
      </c>
      <c r="F817" s="172">
        <v>2</v>
      </c>
      <c r="G817" s="172">
        <v>1</v>
      </c>
      <c r="H817" s="168">
        <v>680</v>
      </c>
      <c r="I817" s="168">
        <v>0</v>
      </c>
      <c r="J817" s="168">
        <v>373.59</v>
      </c>
      <c r="K817" s="37">
        <f t="shared" si="174"/>
        <v>5252162</v>
      </c>
      <c r="L817" s="44">
        <v>0</v>
      </c>
      <c r="M817" s="44">
        <v>0</v>
      </c>
      <c r="N817" s="44">
        <v>0</v>
      </c>
      <c r="O817" s="47">
        <f>'[1]Прод. прилож'!$C$317</f>
        <v>5252162</v>
      </c>
      <c r="P817" s="44">
        <f t="shared" si="178"/>
        <v>7723.767647058824</v>
      </c>
      <c r="Q817" s="50">
        <v>9673</v>
      </c>
      <c r="R817" s="69" t="s">
        <v>94</v>
      </c>
      <c r="S817" s="16"/>
      <c r="T817" s="16"/>
      <c r="U817" s="16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F817" s="15"/>
      <c r="AG817" s="15"/>
      <c r="AH817" s="15"/>
      <c r="AI817" s="15"/>
      <c r="AJ817" s="15"/>
      <c r="AK817" s="15"/>
      <c r="AL817" s="15"/>
      <c r="AM817" s="15"/>
      <c r="AN817" s="15"/>
      <c r="AO817" s="15"/>
      <c r="AP817" s="15"/>
      <c r="AQ817" s="15"/>
      <c r="AR817" s="15"/>
      <c r="AS817" s="15"/>
      <c r="AT817" s="15"/>
      <c r="AU817" s="15"/>
      <c r="AV817" s="15"/>
      <c r="AW817" s="15"/>
      <c r="AX817" s="15"/>
      <c r="AY817" s="15"/>
      <c r="AZ817" s="15"/>
      <c r="BA817" s="15"/>
      <c r="BB817" s="15"/>
      <c r="BC817" s="15"/>
      <c r="BD817" s="15"/>
      <c r="BE817" s="15"/>
      <c r="BF817" s="15"/>
      <c r="BG817" s="15"/>
      <c r="BH817" s="15"/>
      <c r="BI817" s="15"/>
      <c r="BJ817" s="15"/>
      <c r="BK817" s="15"/>
      <c r="BL817" s="15"/>
      <c r="BM817" s="15"/>
      <c r="BN817" s="15"/>
      <c r="BO817" s="15"/>
      <c r="BP817" s="15"/>
      <c r="BQ817" s="15"/>
      <c r="BR817" s="15"/>
      <c r="BS817" s="15"/>
      <c r="BT817" s="15"/>
      <c r="BU817" s="15"/>
      <c r="BV817" s="15"/>
      <c r="BW817" s="15"/>
      <c r="BX817" s="15"/>
      <c r="BY817" s="15"/>
      <c r="BZ817" s="15"/>
      <c r="CA817" s="15"/>
      <c r="CB817" s="15"/>
      <c r="CC817" s="15"/>
      <c r="CD817" s="15"/>
      <c r="CE817" s="15"/>
      <c r="CF817" s="15"/>
      <c r="CG817" s="15"/>
      <c r="CH817" s="15"/>
      <c r="CI817" s="15"/>
      <c r="CJ817" s="15"/>
      <c r="CK817" s="15"/>
      <c r="CL817" s="15"/>
      <c r="CM817" s="15"/>
      <c r="CN817" s="15"/>
      <c r="CO817" s="15"/>
      <c r="CP817" s="15"/>
      <c r="CQ817" s="15"/>
      <c r="CR817" s="15"/>
      <c r="CS817" s="15"/>
      <c r="CT817" s="15"/>
      <c r="CU817" s="15"/>
      <c r="CV817" s="15"/>
      <c r="CW817" s="15"/>
      <c r="CX817" s="15"/>
      <c r="CY817" s="15"/>
      <c r="CZ817" s="15"/>
      <c r="DA817" s="15"/>
      <c r="DB817" s="15"/>
      <c r="DC817" s="15"/>
      <c r="DD817" s="15"/>
      <c r="DE817" s="15"/>
      <c r="DF817" s="15"/>
      <c r="DG817" s="15"/>
      <c r="DH817" s="15"/>
      <c r="DI817" s="15"/>
      <c r="DJ817" s="15"/>
      <c r="DK817" s="15"/>
      <c r="DL817" s="15"/>
      <c r="DM817" s="15"/>
      <c r="DN817" s="15"/>
      <c r="DO817" s="15"/>
      <c r="DP817" s="15"/>
      <c r="DQ817" s="15"/>
      <c r="DR817" s="15"/>
      <c r="DS817" s="15"/>
      <c r="DT817" s="15"/>
      <c r="DU817" s="15"/>
      <c r="DV817" s="15"/>
      <c r="DW817" s="15"/>
      <c r="DX817" s="15"/>
      <c r="DY817" s="15"/>
      <c r="DZ817" s="15"/>
      <c r="EA817" s="15"/>
      <c r="EB817" s="15"/>
      <c r="EC817" s="15"/>
      <c r="ED817" s="15"/>
      <c r="EE817" s="15"/>
      <c r="EF817" s="15"/>
      <c r="EG817" s="15"/>
      <c r="EH817" s="15"/>
      <c r="EI817" s="15"/>
      <c r="EJ817" s="15"/>
      <c r="EK817" s="15"/>
      <c r="EL817" s="15"/>
      <c r="EM817" s="15"/>
      <c r="EN817" s="15"/>
      <c r="EO817" s="15"/>
      <c r="EP817" s="15"/>
      <c r="EQ817" s="15"/>
      <c r="ER817" s="15"/>
      <c r="ES817" s="15"/>
      <c r="ET817" s="15"/>
      <c r="EU817" s="15"/>
      <c r="EV817" s="15"/>
      <c r="EW817" s="15"/>
      <c r="EX817" s="15"/>
      <c r="EY817" s="15"/>
      <c r="EZ817" s="15"/>
      <c r="FA817" s="15"/>
      <c r="FB817" s="15"/>
      <c r="FC817" s="15"/>
      <c r="FD817" s="15"/>
      <c r="FE817" s="15"/>
      <c r="FF817" s="15"/>
      <c r="FG817" s="15"/>
      <c r="FH817" s="15"/>
      <c r="FI817" s="15"/>
      <c r="FJ817" s="15"/>
      <c r="FK817" s="15"/>
      <c r="FL817" s="15"/>
      <c r="FM817" s="15"/>
      <c r="FN817" s="15"/>
      <c r="FO817" s="15"/>
      <c r="FP817" s="15"/>
      <c r="FQ817" s="15"/>
      <c r="FR817" s="15"/>
      <c r="FS817" s="15"/>
      <c r="FT817" s="15"/>
      <c r="FU817" s="15"/>
      <c r="FV817" s="15"/>
      <c r="FW817" s="15"/>
      <c r="FX817" s="15"/>
      <c r="FY817" s="15"/>
      <c r="FZ817" s="15"/>
      <c r="GA817" s="15"/>
      <c r="GB817" s="15"/>
      <c r="GC817" s="15"/>
      <c r="GD817" s="15"/>
      <c r="GE817" s="15"/>
      <c r="GF817" s="15"/>
      <c r="GG817" s="15"/>
      <c r="GH817" s="15"/>
      <c r="GI817" s="15"/>
      <c r="GJ817" s="15"/>
      <c r="GK817" s="15"/>
      <c r="GL817" s="15"/>
      <c r="GM817" s="15"/>
      <c r="GN817" s="15"/>
      <c r="GO817" s="15"/>
      <c r="GP817" s="15"/>
      <c r="GQ817" s="15"/>
      <c r="GR817" s="15"/>
      <c r="GS817" s="15"/>
      <c r="GT817" s="15"/>
      <c r="GU817" s="15"/>
      <c r="GV817" s="15"/>
      <c r="GW817" s="15"/>
      <c r="GX817" s="15"/>
      <c r="GY817" s="15"/>
    </row>
    <row r="818" spans="1:207" s="123" customFormat="1" ht="25.15" customHeight="1" x14ac:dyDescent="0.25">
      <c r="A818" s="191" t="s">
        <v>1360</v>
      </c>
      <c r="B818" s="163" t="s">
        <v>472</v>
      </c>
      <c r="C818" s="186">
        <v>1953</v>
      </c>
      <c r="D818" s="166" t="s">
        <v>224</v>
      </c>
      <c r="E818" s="186" t="s">
        <v>20</v>
      </c>
      <c r="F818" s="172">
        <v>2</v>
      </c>
      <c r="G818" s="172">
        <v>2</v>
      </c>
      <c r="H818" s="168">
        <f>I818+J818</f>
        <v>573.5</v>
      </c>
      <c r="I818" s="168">
        <v>0</v>
      </c>
      <c r="J818" s="168">
        <v>573.5</v>
      </c>
      <c r="K818" s="37">
        <f t="shared" si="174"/>
        <v>2895772</v>
      </c>
      <c r="L818" s="44">
        <v>0</v>
      </c>
      <c r="M818" s="44">
        <v>0</v>
      </c>
      <c r="N818" s="44">
        <v>0</v>
      </c>
      <c r="O818" s="47">
        <f>'[1]Прод. прилож'!$C$318</f>
        <v>2895772</v>
      </c>
      <c r="P818" s="44">
        <f t="shared" si="178"/>
        <v>5049.2972972972975</v>
      </c>
      <c r="Q818" s="50">
        <v>9673</v>
      </c>
      <c r="R818" s="69" t="s">
        <v>94</v>
      </c>
      <c r="S818" s="14"/>
      <c r="T818" s="14"/>
      <c r="U818" s="14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  <c r="FE818" s="2"/>
      <c r="FF818" s="2"/>
      <c r="FG818" s="2"/>
      <c r="FH818" s="2"/>
      <c r="FI818" s="2"/>
      <c r="FJ818" s="2"/>
      <c r="FK818" s="2"/>
      <c r="FL818" s="2"/>
      <c r="FM818" s="2"/>
      <c r="FN818" s="2"/>
      <c r="FO818" s="2"/>
      <c r="FP818" s="2"/>
      <c r="FQ818" s="2"/>
      <c r="FR818" s="2"/>
      <c r="FS818" s="2"/>
      <c r="FT818" s="2"/>
      <c r="FU818" s="2"/>
      <c r="FV818" s="2"/>
      <c r="FW818" s="2"/>
      <c r="FX818" s="2"/>
      <c r="FY818" s="2"/>
      <c r="FZ818" s="2"/>
      <c r="GA818" s="2"/>
      <c r="GB818" s="2"/>
      <c r="GC818" s="2"/>
      <c r="GD818" s="2"/>
      <c r="GE818" s="2"/>
      <c r="GF818" s="2"/>
      <c r="GG818" s="2"/>
      <c r="GH818" s="2"/>
      <c r="GI818" s="2"/>
      <c r="GJ818" s="2"/>
      <c r="GK818" s="2"/>
      <c r="GL818" s="2"/>
      <c r="GM818" s="2"/>
      <c r="GN818" s="2"/>
      <c r="GO818" s="2"/>
      <c r="GP818" s="2"/>
      <c r="GQ818" s="2"/>
      <c r="GR818" s="2"/>
      <c r="GS818" s="2"/>
      <c r="GT818" s="2"/>
      <c r="GU818" s="2"/>
      <c r="GV818" s="2"/>
      <c r="GW818" s="2"/>
      <c r="GX818" s="2"/>
      <c r="GY818" s="2"/>
    </row>
    <row r="819" spans="1:207" s="120" customFormat="1" ht="25.15" customHeight="1" x14ac:dyDescent="0.25">
      <c r="A819" s="191" t="s">
        <v>1361</v>
      </c>
      <c r="B819" s="163" t="s">
        <v>477</v>
      </c>
      <c r="C819" s="186">
        <v>1965</v>
      </c>
      <c r="D819" s="166" t="s">
        <v>224</v>
      </c>
      <c r="E819" s="186" t="s">
        <v>20</v>
      </c>
      <c r="F819" s="172">
        <v>2</v>
      </c>
      <c r="G819" s="172">
        <v>2</v>
      </c>
      <c r="H819" s="168">
        <v>629.70000000000005</v>
      </c>
      <c r="I819" s="168">
        <v>98</v>
      </c>
      <c r="J819" s="168">
        <v>433.7</v>
      </c>
      <c r="K819" s="37">
        <f t="shared" si="174"/>
        <v>4332250</v>
      </c>
      <c r="L819" s="44">
        <v>0</v>
      </c>
      <c r="M819" s="44">
        <v>0</v>
      </c>
      <c r="N819" s="44">
        <v>0</v>
      </c>
      <c r="O819" s="47">
        <f>'[1]Прод. прилож'!$C$835</f>
        <v>4332250</v>
      </c>
      <c r="P819" s="44">
        <f t="shared" si="178"/>
        <v>6879.863427028743</v>
      </c>
      <c r="Q819" s="50">
        <v>9673</v>
      </c>
      <c r="R819" s="69" t="s">
        <v>95</v>
      </c>
      <c r="S819" s="16"/>
      <c r="T819" s="16"/>
      <c r="U819" s="16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F819" s="15"/>
      <c r="AG819" s="15"/>
      <c r="AH819" s="15"/>
      <c r="AI819" s="15"/>
      <c r="AJ819" s="15"/>
      <c r="AK819" s="15"/>
      <c r="AL819" s="15"/>
      <c r="AM819" s="15"/>
      <c r="AN819" s="15"/>
      <c r="AO819" s="15"/>
      <c r="AP819" s="15"/>
      <c r="AQ819" s="15"/>
      <c r="AR819" s="15"/>
      <c r="AS819" s="15"/>
      <c r="AT819" s="15"/>
      <c r="AU819" s="15"/>
      <c r="AV819" s="15"/>
      <c r="AW819" s="15"/>
      <c r="AX819" s="15"/>
      <c r="AY819" s="15"/>
      <c r="AZ819" s="15"/>
      <c r="BA819" s="15"/>
      <c r="BB819" s="15"/>
      <c r="BC819" s="15"/>
      <c r="BD819" s="15"/>
      <c r="BE819" s="15"/>
      <c r="BF819" s="15"/>
      <c r="BG819" s="15"/>
      <c r="BH819" s="15"/>
      <c r="BI819" s="15"/>
      <c r="BJ819" s="15"/>
      <c r="BK819" s="15"/>
      <c r="BL819" s="15"/>
      <c r="BM819" s="15"/>
      <c r="BN819" s="15"/>
      <c r="BO819" s="15"/>
      <c r="BP819" s="15"/>
      <c r="BQ819" s="15"/>
      <c r="BR819" s="15"/>
      <c r="BS819" s="15"/>
      <c r="BT819" s="15"/>
      <c r="BU819" s="15"/>
      <c r="BV819" s="15"/>
      <c r="BW819" s="15"/>
      <c r="BX819" s="15"/>
      <c r="BY819" s="15"/>
      <c r="BZ819" s="15"/>
      <c r="CA819" s="15"/>
      <c r="CB819" s="15"/>
      <c r="CC819" s="15"/>
      <c r="CD819" s="15"/>
      <c r="CE819" s="15"/>
      <c r="CF819" s="15"/>
      <c r="CG819" s="15"/>
      <c r="CH819" s="15"/>
      <c r="CI819" s="15"/>
      <c r="CJ819" s="15"/>
      <c r="CK819" s="15"/>
      <c r="CL819" s="15"/>
      <c r="CM819" s="15"/>
      <c r="CN819" s="15"/>
      <c r="CO819" s="15"/>
      <c r="CP819" s="15"/>
      <c r="CQ819" s="15"/>
      <c r="CR819" s="15"/>
      <c r="CS819" s="15"/>
      <c r="CT819" s="15"/>
      <c r="CU819" s="15"/>
      <c r="CV819" s="15"/>
      <c r="CW819" s="15"/>
      <c r="CX819" s="15"/>
      <c r="CY819" s="15"/>
      <c r="CZ819" s="15"/>
      <c r="DA819" s="15"/>
      <c r="DB819" s="15"/>
      <c r="DC819" s="15"/>
      <c r="DD819" s="15"/>
      <c r="DE819" s="15"/>
      <c r="DF819" s="15"/>
      <c r="DG819" s="15"/>
      <c r="DH819" s="15"/>
      <c r="DI819" s="15"/>
      <c r="DJ819" s="15"/>
      <c r="DK819" s="15"/>
      <c r="DL819" s="15"/>
      <c r="DM819" s="15"/>
      <c r="DN819" s="15"/>
      <c r="DO819" s="15"/>
      <c r="DP819" s="15"/>
      <c r="DQ819" s="15"/>
      <c r="DR819" s="15"/>
      <c r="DS819" s="15"/>
      <c r="DT819" s="15"/>
      <c r="DU819" s="15"/>
      <c r="DV819" s="15"/>
      <c r="DW819" s="15"/>
      <c r="DX819" s="15"/>
      <c r="DY819" s="15"/>
      <c r="DZ819" s="15"/>
      <c r="EA819" s="15"/>
      <c r="EB819" s="15"/>
      <c r="EC819" s="15"/>
      <c r="ED819" s="15"/>
      <c r="EE819" s="15"/>
      <c r="EF819" s="15"/>
      <c r="EG819" s="15"/>
      <c r="EH819" s="15"/>
      <c r="EI819" s="15"/>
      <c r="EJ819" s="15"/>
      <c r="EK819" s="15"/>
      <c r="EL819" s="15"/>
      <c r="EM819" s="15"/>
      <c r="EN819" s="15"/>
      <c r="EO819" s="15"/>
      <c r="EP819" s="15"/>
      <c r="EQ819" s="15"/>
      <c r="ER819" s="15"/>
      <c r="ES819" s="15"/>
      <c r="ET819" s="15"/>
      <c r="EU819" s="15"/>
      <c r="EV819" s="15"/>
      <c r="EW819" s="15"/>
      <c r="EX819" s="15"/>
      <c r="EY819" s="15"/>
      <c r="EZ819" s="15"/>
      <c r="FA819" s="15"/>
      <c r="FB819" s="15"/>
      <c r="FC819" s="15"/>
      <c r="FD819" s="15"/>
      <c r="FE819" s="15"/>
      <c r="FF819" s="15"/>
      <c r="FG819" s="15"/>
      <c r="FH819" s="15"/>
      <c r="FI819" s="15"/>
      <c r="FJ819" s="15"/>
      <c r="FK819" s="15"/>
      <c r="FL819" s="15"/>
      <c r="FM819" s="15"/>
      <c r="FN819" s="15"/>
      <c r="FO819" s="15"/>
      <c r="FP819" s="15"/>
      <c r="FQ819" s="15"/>
      <c r="FR819" s="15"/>
      <c r="FS819" s="15"/>
      <c r="FT819" s="15"/>
      <c r="FU819" s="15"/>
      <c r="FV819" s="15"/>
      <c r="FW819" s="15"/>
      <c r="FX819" s="15"/>
      <c r="FY819" s="15"/>
      <c r="FZ819" s="15"/>
      <c r="GA819" s="15"/>
      <c r="GB819" s="15"/>
      <c r="GC819" s="15"/>
      <c r="GD819" s="15"/>
      <c r="GE819" s="15"/>
      <c r="GF819" s="15"/>
      <c r="GG819" s="15"/>
      <c r="GH819" s="15"/>
      <c r="GI819" s="15"/>
      <c r="GJ819" s="15"/>
      <c r="GK819" s="15"/>
      <c r="GL819" s="15"/>
      <c r="GM819" s="15"/>
      <c r="GN819" s="15"/>
      <c r="GO819" s="15"/>
      <c r="GP819" s="15"/>
      <c r="GQ819" s="15"/>
      <c r="GR819" s="15"/>
      <c r="GS819" s="15"/>
      <c r="GT819" s="15"/>
      <c r="GU819" s="15"/>
      <c r="GV819" s="15"/>
      <c r="GW819" s="15"/>
      <c r="GX819" s="15"/>
      <c r="GY819" s="15"/>
    </row>
    <row r="820" spans="1:207" s="120" customFormat="1" ht="25.15" customHeight="1" x14ac:dyDescent="0.25">
      <c r="A820" s="191" t="s">
        <v>1362</v>
      </c>
      <c r="B820" s="163" t="s">
        <v>478</v>
      </c>
      <c r="C820" s="186">
        <v>1965</v>
      </c>
      <c r="D820" s="166" t="s">
        <v>224</v>
      </c>
      <c r="E820" s="186" t="s">
        <v>20</v>
      </c>
      <c r="F820" s="172">
        <v>2</v>
      </c>
      <c r="G820" s="172">
        <v>2</v>
      </c>
      <c r="H820" s="168">
        <f>I820+J820</f>
        <v>379.5</v>
      </c>
      <c r="I820" s="168">
        <v>0</v>
      </c>
      <c r="J820" s="168">
        <v>379.5</v>
      </c>
      <c r="K820" s="37">
        <f t="shared" si="174"/>
        <v>4292880</v>
      </c>
      <c r="L820" s="44">
        <v>0</v>
      </c>
      <c r="M820" s="44">
        <v>0</v>
      </c>
      <c r="N820" s="44">
        <v>0</v>
      </c>
      <c r="O820" s="47">
        <f>'[1]Прод. прилож'!$C$836</f>
        <v>4292880</v>
      </c>
      <c r="P820" s="44">
        <f t="shared" ref="P820:P851" si="179">K820/H820</f>
        <v>11311.93675889328</v>
      </c>
      <c r="Q820" s="50">
        <v>9673</v>
      </c>
      <c r="R820" s="69" t="s">
        <v>95</v>
      </c>
      <c r="S820" s="16"/>
      <c r="T820" s="16"/>
      <c r="U820" s="16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F820" s="15"/>
      <c r="AG820" s="15"/>
      <c r="AH820" s="15"/>
      <c r="AI820" s="15"/>
      <c r="AJ820" s="15"/>
      <c r="AK820" s="15"/>
      <c r="AL820" s="15"/>
      <c r="AM820" s="15"/>
      <c r="AN820" s="15"/>
      <c r="AO820" s="15"/>
      <c r="AP820" s="15"/>
      <c r="AQ820" s="15"/>
      <c r="AR820" s="15"/>
      <c r="AS820" s="15"/>
      <c r="AT820" s="15"/>
      <c r="AU820" s="15"/>
      <c r="AV820" s="15"/>
      <c r="AW820" s="15"/>
      <c r="AX820" s="15"/>
      <c r="AY820" s="15"/>
      <c r="AZ820" s="15"/>
      <c r="BA820" s="15"/>
      <c r="BB820" s="15"/>
      <c r="BC820" s="15"/>
      <c r="BD820" s="15"/>
      <c r="BE820" s="15"/>
      <c r="BF820" s="15"/>
      <c r="BG820" s="15"/>
      <c r="BH820" s="15"/>
      <c r="BI820" s="15"/>
      <c r="BJ820" s="15"/>
      <c r="BK820" s="15"/>
      <c r="BL820" s="15"/>
      <c r="BM820" s="15"/>
      <c r="BN820" s="15"/>
      <c r="BO820" s="15"/>
      <c r="BP820" s="15"/>
      <c r="BQ820" s="15"/>
      <c r="BR820" s="15"/>
      <c r="BS820" s="15"/>
      <c r="BT820" s="15"/>
      <c r="BU820" s="15"/>
      <c r="BV820" s="15"/>
      <c r="BW820" s="15"/>
      <c r="BX820" s="15"/>
      <c r="BY820" s="15"/>
      <c r="BZ820" s="15"/>
      <c r="CA820" s="15"/>
      <c r="CB820" s="15"/>
      <c r="CC820" s="15"/>
      <c r="CD820" s="15"/>
      <c r="CE820" s="15"/>
      <c r="CF820" s="15"/>
      <c r="CG820" s="15"/>
      <c r="CH820" s="15"/>
      <c r="CI820" s="15"/>
      <c r="CJ820" s="15"/>
      <c r="CK820" s="15"/>
      <c r="CL820" s="15"/>
      <c r="CM820" s="15"/>
      <c r="CN820" s="15"/>
      <c r="CO820" s="15"/>
      <c r="CP820" s="15"/>
      <c r="CQ820" s="15"/>
      <c r="CR820" s="15"/>
      <c r="CS820" s="15"/>
      <c r="CT820" s="15"/>
      <c r="CU820" s="15"/>
      <c r="CV820" s="15"/>
      <c r="CW820" s="15"/>
      <c r="CX820" s="15"/>
      <c r="CY820" s="15"/>
      <c r="CZ820" s="15"/>
      <c r="DA820" s="15"/>
      <c r="DB820" s="15"/>
      <c r="DC820" s="15"/>
      <c r="DD820" s="15"/>
      <c r="DE820" s="15"/>
      <c r="DF820" s="15"/>
      <c r="DG820" s="15"/>
      <c r="DH820" s="15"/>
      <c r="DI820" s="15"/>
      <c r="DJ820" s="15"/>
      <c r="DK820" s="15"/>
      <c r="DL820" s="15"/>
      <c r="DM820" s="15"/>
      <c r="DN820" s="15"/>
      <c r="DO820" s="15"/>
      <c r="DP820" s="15"/>
      <c r="DQ820" s="15"/>
      <c r="DR820" s="15"/>
      <c r="DS820" s="15"/>
      <c r="DT820" s="15"/>
      <c r="DU820" s="15"/>
      <c r="DV820" s="15"/>
      <c r="DW820" s="15"/>
      <c r="DX820" s="15"/>
      <c r="DY820" s="15"/>
      <c r="DZ820" s="15"/>
      <c r="EA820" s="15"/>
      <c r="EB820" s="15"/>
      <c r="EC820" s="15"/>
      <c r="ED820" s="15"/>
      <c r="EE820" s="15"/>
      <c r="EF820" s="15"/>
      <c r="EG820" s="15"/>
      <c r="EH820" s="15"/>
      <c r="EI820" s="15"/>
      <c r="EJ820" s="15"/>
      <c r="EK820" s="15"/>
      <c r="EL820" s="15"/>
      <c r="EM820" s="15"/>
      <c r="EN820" s="15"/>
      <c r="EO820" s="15"/>
      <c r="EP820" s="15"/>
      <c r="EQ820" s="15"/>
      <c r="ER820" s="15"/>
      <c r="ES820" s="15"/>
      <c r="ET820" s="15"/>
      <c r="EU820" s="15"/>
      <c r="EV820" s="15"/>
      <c r="EW820" s="15"/>
      <c r="EX820" s="15"/>
      <c r="EY820" s="15"/>
      <c r="EZ820" s="15"/>
      <c r="FA820" s="15"/>
      <c r="FB820" s="15"/>
      <c r="FC820" s="15"/>
      <c r="FD820" s="15"/>
      <c r="FE820" s="15"/>
      <c r="FF820" s="15"/>
      <c r="FG820" s="15"/>
      <c r="FH820" s="15"/>
      <c r="FI820" s="15"/>
      <c r="FJ820" s="15"/>
      <c r="FK820" s="15"/>
      <c r="FL820" s="15"/>
      <c r="FM820" s="15"/>
      <c r="FN820" s="15"/>
      <c r="FO820" s="15"/>
      <c r="FP820" s="15"/>
      <c r="FQ820" s="15"/>
      <c r="FR820" s="15"/>
      <c r="FS820" s="15"/>
      <c r="FT820" s="15"/>
      <c r="FU820" s="15"/>
      <c r="FV820" s="15"/>
      <c r="FW820" s="15"/>
      <c r="FX820" s="15"/>
      <c r="FY820" s="15"/>
      <c r="FZ820" s="15"/>
      <c r="GA820" s="15"/>
      <c r="GB820" s="15"/>
      <c r="GC820" s="15"/>
      <c r="GD820" s="15"/>
      <c r="GE820" s="15"/>
      <c r="GF820" s="15"/>
      <c r="GG820" s="15"/>
      <c r="GH820" s="15"/>
      <c r="GI820" s="15"/>
      <c r="GJ820" s="15"/>
      <c r="GK820" s="15"/>
      <c r="GL820" s="15"/>
      <c r="GM820" s="15"/>
      <c r="GN820" s="15"/>
      <c r="GO820" s="15"/>
      <c r="GP820" s="15"/>
      <c r="GQ820" s="15"/>
      <c r="GR820" s="15"/>
      <c r="GS820" s="15"/>
      <c r="GT820" s="15"/>
      <c r="GU820" s="15"/>
      <c r="GV820" s="15"/>
      <c r="GW820" s="15"/>
      <c r="GX820" s="15"/>
      <c r="GY820" s="15"/>
    </row>
    <row r="821" spans="1:207" s="112" customFormat="1" ht="25.15" customHeight="1" x14ac:dyDescent="0.25">
      <c r="A821" s="191" t="s">
        <v>1363</v>
      </c>
      <c r="B821" s="163" t="s">
        <v>479</v>
      </c>
      <c r="C821" s="186">
        <v>1963</v>
      </c>
      <c r="D821" s="166" t="s">
        <v>224</v>
      </c>
      <c r="E821" s="186" t="s">
        <v>20</v>
      </c>
      <c r="F821" s="172">
        <v>2</v>
      </c>
      <c r="G821" s="172">
        <v>2</v>
      </c>
      <c r="H821" s="168">
        <f>I821+J821</f>
        <v>383.8</v>
      </c>
      <c r="I821" s="168">
        <v>0</v>
      </c>
      <c r="J821" s="168">
        <v>383.8</v>
      </c>
      <c r="K821" s="37">
        <f t="shared" si="174"/>
        <v>1898750</v>
      </c>
      <c r="L821" s="44">
        <v>0</v>
      </c>
      <c r="M821" s="44">
        <v>0</v>
      </c>
      <c r="N821" s="44">
        <v>0</v>
      </c>
      <c r="O821" s="47">
        <f>'[1]Прод. прилож'!$C$837</f>
        <v>1898750</v>
      </c>
      <c r="P821" s="44">
        <f t="shared" si="179"/>
        <v>4947.2381448671185</v>
      </c>
      <c r="Q821" s="50">
        <v>9673</v>
      </c>
      <c r="R821" s="69" t="s">
        <v>95</v>
      </c>
      <c r="S821" s="14"/>
      <c r="T821" s="14"/>
      <c r="U821" s="14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  <c r="FE821" s="2"/>
      <c r="FF821" s="2"/>
      <c r="FG821" s="2"/>
      <c r="FH821" s="2"/>
      <c r="FI821" s="2"/>
      <c r="FJ821" s="2"/>
      <c r="FK821" s="2"/>
      <c r="FL821" s="2"/>
      <c r="FM821" s="2"/>
      <c r="FN821" s="2"/>
      <c r="FO821" s="2"/>
      <c r="FP821" s="2"/>
      <c r="FQ821" s="2"/>
      <c r="FR821" s="2"/>
      <c r="FS821" s="2"/>
      <c r="FT821" s="2"/>
      <c r="FU821" s="2"/>
      <c r="FV821" s="2"/>
      <c r="FW821" s="2"/>
      <c r="FX821" s="2"/>
      <c r="FY821" s="2"/>
      <c r="FZ821" s="2"/>
      <c r="GA821" s="2"/>
      <c r="GB821" s="2"/>
      <c r="GC821" s="2"/>
      <c r="GD821" s="2"/>
      <c r="GE821" s="2"/>
      <c r="GF821" s="2"/>
      <c r="GG821" s="2"/>
      <c r="GH821" s="2"/>
      <c r="GI821" s="2"/>
      <c r="GJ821" s="2"/>
      <c r="GK821" s="2"/>
      <c r="GL821" s="2"/>
      <c r="GM821" s="2"/>
      <c r="GN821" s="2"/>
      <c r="GO821" s="2"/>
      <c r="GP821" s="2"/>
      <c r="GQ821" s="2"/>
      <c r="GR821" s="2"/>
      <c r="GS821" s="2"/>
      <c r="GT821" s="2"/>
      <c r="GU821" s="2"/>
      <c r="GV821" s="2"/>
      <c r="GW821" s="2"/>
      <c r="GX821" s="2"/>
      <c r="GY821" s="2"/>
    </row>
    <row r="822" spans="1:207" s="120" customFormat="1" ht="25.15" customHeight="1" x14ac:dyDescent="0.25">
      <c r="A822" s="191" t="s">
        <v>1364</v>
      </c>
      <c r="B822" s="45" t="s">
        <v>480</v>
      </c>
      <c r="C822" s="58">
        <v>1965</v>
      </c>
      <c r="D822" s="182" t="s">
        <v>224</v>
      </c>
      <c r="E822" s="58" t="s">
        <v>20</v>
      </c>
      <c r="F822" s="72">
        <v>2</v>
      </c>
      <c r="G822" s="72">
        <v>2</v>
      </c>
      <c r="H822" s="47">
        <f>I822+J822</f>
        <v>377.76</v>
      </c>
      <c r="I822" s="47">
        <v>0</v>
      </c>
      <c r="J822" s="47">
        <v>377.76</v>
      </c>
      <c r="K822" s="37">
        <f t="shared" si="174"/>
        <v>2821000</v>
      </c>
      <c r="L822" s="44">
        <v>0</v>
      </c>
      <c r="M822" s="44">
        <v>0</v>
      </c>
      <c r="N822" s="44">
        <v>0</v>
      </c>
      <c r="O822" s="47">
        <f>'[1]Прод. прилож'!$C$838</f>
        <v>2821000</v>
      </c>
      <c r="P822" s="44">
        <f t="shared" si="179"/>
        <v>7467.7043625582382</v>
      </c>
      <c r="Q822" s="50">
        <v>9673</v>
      </c>
      <c r="R822" s="69" t="s">
        <v>95</v>
      </c>
      <c r="S822" s="16"/>
      <c r="T822" s="16"/>
      <c r="U822" s="16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  <c r="AG822" s="15"/>
      <c r="AH822" s="15"/>
      <c r="AI822" s="15"/>
      <c r="AJ822" s="15"/>
      <c r="AK822" s="15"/>
      <c r="AL822" s="15"/>
      <c r="AM822" s="15"/>
      <c r="AN822" s="15"/>
      <c r="AO822" s="15"/>
      <c r="AP822" s="15"/>
      <c r="AQ822" s="15"/>
      <c r="AR822" s="15"/>
      <c r="AS822" s="15"/>
      <c r="AT822" s="15"/>
      <c r="AU822" s="15"/>
      <c r="AV822" s="15"/>
      <c r="AW822" s="15"/>
      <c r="AX822" s="15"/>
      <c r="AY822" s="15"/>
      <c r="AZ822" s="15"/>
      <c r="BA822" s="15"/>
      <c r="BB822" s="15"/>
      <c r="BC822" s="15"/>
      <c r="BD822" s="15"/>
      <c r="BE822" s="15"/>
      <c r="BF822" s="15"/>
      <c r="BG822" s="15"/>
      <c r="BH822" s="15"/>
      <c r="BI822" s="15"/>
      <c r="BJ822" s="15"/>
      <c r="BK822" s="15"/>
      <c r="BL822" s="15"/>
      <c r="BM822" s="15"/>
      <c r="BN822" s="15"/>
      <c r="BO822" s="15"/>
      <c r="BP822" s="15"/>
      <c r="BQ822" s="15"/>
      <c r="BR822" s="15"/>
      <c r="BS822" s="15"/>
      <c r="BT822" s="15"/>
      <c r="BU822" s="15"/>
      <c r="BV822" s="15"/>
      <c r="BW822" s="15"/>
      <c r="BX822" s="15"/>
      <c r="BY822" s="15"/>
      <c r="BZ822" s="15"/>
      <c r="CA822" s="15"/>
      <c r="CB822" s="15"/>
      <c r="CC822" s="15"/>
      <c r="CD822" s="15"/>
      <c r="CE822" s="15"/>
      <c r="CF822" s="15"/>
      <c r="CG822" s="15"/>
      <c r="CH822" s="15"/>
      <c r="CI822" s="15"/>
      <c r="CJ822" s="15"/>
      <c r="CK822" s="15"/>
      <c r="CL822" s="15"/>
      <c r="CM822" s="15"/>
      <c r="CN822" s="15"/>
      <c r="CO822" s="15"/>
      <c r="CP822" s="15"/>
      <c r="CQ822" s="15"/>
      <c r="CR822" s="15"/>
      <c r="CS822" s="15"/>
      <c r="CT822" s="15"/>
      <c r="CU822" s="15"/>
      <c r="CV822" s="15"/>
      <c r="CW822" s="15"/>
      <c r="CX822" s="15"/>
      <c r="CY822" s="15"/>
      <c r="CZ822" s="15"/>
      <c r="DA822" s="15"/>
      <c r="DB822" s="15"/>
      <c r="DC822" s="15"/>
      <c r="DD822" s="15"/>
      <c r="DE822" s="15"/>
      <c r="DF822" s="15"/>
      <c r="DG822" s="15"/>
      <c r="DH822" s="15"/>
      <c r="DI822" s="15"/>
      <c r="DJ822" s="15"/>
      <c r="DK822" s="15"/>
      <c r="DL822" s="15"/>
      <c r="DM822" s="15"/>
      <c r="DN822" s="15"/>
      <c r="DO822" s="15"/>
      <c r="DP822" s="15"/>
      <c r="DQ822" s="15"/>
      <c r="DR822" s="15"/>
      <c r="DS822" s="15"/>
      <c r="DT822" s="15"/>
      <c r="DU822" s="15"/>
      <c r="DV822" s="15"/>
      <c r="DW822" s="15"/>
      <c r="DX822" s="15"/>
      <c r="DY822" s="15"/>
      <c r="DZ822" s="15"/>
      <c r="EA822" s="15"/>
      <c r="EB822" s="15"/>
      <c r="EC822" s="15"/>
      <c r="ED822" s="15"/>
      <c r="EE822" s="15"/>
      <c r="EF822" s="15"/>
      <c r="EG822" s="15"/>
      <c r="EH822" s="15"/>
      <c r="EI822" s="15"/>
      <c r="EJ822" s="15"/>
      <c r="EK822" s="15"/>
      <c r="EL822" s="15"/>
      <c r="EM822" s="15"/>
      <c r="EN822" s="15"/>
      <c r="EO822" s="15"/>
      <c r="EP822" s="15"/>
      <c r="EQ822" s="15"/>
      <c r="ER822" s="15"/>
      <c r="ES822" s="15"/>
      <c r="ET822" s="15"/>
      <c r="EU822" s="15"/>
      <c r="EV822" s="15"/>
      <c r="EW822" s="15"/>
      <c r="EX822" s="15"/>
      <c r="EY822" s="15"/>
      <c r="EZ822" s="15"/>
      <c r="FA822" s="15"/>
      <c r="FB822" s="15"/>
      <c r="FC822" s="15"/>
      <c r="FD822" s="15"/>
      <c r="FE822" s="15"/>
      <c r="FF822" s="15"/>
      <c r="FG822" s="15"/>
      <c r="FH822" s="15"/>
      <c r="FI822" s="15"/>
      <c r="FJ822" s="15"/>
      <c r="FK822" s="15"/>
      <c r="FL822" s="15"/>
      <c r="FM822" s="15"/>
      <c r="FN822" s="15"/>
      <c r="FO822" s="15"/>
      <c r="FP822" s="15"/>
      <c r="FQ822" s="15"/>
      <c r="FR822" s="15"/>
      <c r="FS822" s="15"/>
      <c r="FT822" s="15"/>
      <c r="FU822" s="15"/>
      <c r="FV822" s="15"/>
      <c r="FW822" s="15"/>
      <c r="FX822" s="15"/>
      <c r="FY822" s="15"/>
      <c r="FZ822" s="15"/>
      <c r="GA822" s="15"/>
      <c r="GB822" s="15"/>
      <c r="GC822" s="15"/>
      <c r="GD822" s="15"/>
      <c r="GE822" s="15"/>
      <c r="GF822" s="15"/>
      <c r="GG822" s="15"/>
      <c r="GH822" s="15"/>
      <c r="GI822" s="15"/>
      <c r="GJ822" s="15"/>
      <c r="GK822" s="15"/>
      <c r="GL822" s="15"/>
      <c r="GM822" s="15"/>
      <c r="GN822" s="15"/>
      <c r="GO822" s="15"/>
      <c r="GP822" s="15"/>
      <c r="GQ822" s="15"/>
      <c r="GR822" s="15"/>
      <c r="GS822" s="15"/>
      <c r="GT822" s="15"/>
      <c r="GU822" s="15"/>
      <c r="GV822" s="15"/>
      <c r="GW822" s="15"/>
      <c r="GX822" s="15"/>
      <c r="GY822" s="15"/>
    </row>
    <row r="823" spans="1:207" s="120" customFormat="1" ht="25.15" customHeight="1" x14ac:dyDescent="0.25">
      <c r="A823" s="191" t="s">
        <v>1365</v>
      </c>
      <c r="B823" s="163" t="s">
        <v>481</v>
      </c>
      <c r="C823" s="186">
        <v>1965</v>
      </c>
      <c r="D823" s="166" t="s">
        <v>224</v>
      </c>
      <c r="E823" s="186" t="s">
        <v>20</v>
      </c>
      <c r="F823" s="172">
        <v>2</v>
      </c>
      <c r="G823" s="172">
        <v>2</v>
      </c>
      <c r="H823" s="168">
        <f>I823+J823</f>
        <v>377.3</v>
      </c>
      <c r="I823" s="168">
        <v>0</v>
      </c>
      <c r="J823" s="168">
        <v>377.3</v>
      </c>
      <c r="K823" s="37">
        <f t="shared" si="174"/>
        <v>5401750</v>
      </c>
      <c r="L823" s="44">
        <v>0</v>
      </c>
      <c r="M823" s="44">
        <v>0</v>
      </c>
      <c r="N823" s="44">
        <v>0</v>
      </c>
      <c r="O823" s="47">
        <f>'[1]Прод. прилож'!$C$1262</f>
        <v>5401750</v>
      </c>
      <c r="P823" s="44">
        <f t="shared" si="179"/>
        <v>14316.85661277498</v>
      </c>
      <c r="Q823" s="50">
        <v>9673</v>
      </c>
      <c r="R823" s="69" t="s">
        <v>96</v>
      </c>
      <c r="S823" s="16"/>
      <c r="T823" s="16"/>
      <c r="U823" s="16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F823" s="15"/>
      <c r="AG823" s="15"/>
      <c r="AH823" s="15"/>
      <c r="AI823" s="15"/>
      <c r="AJ823" s="15"/>
      <c r="AK823" s="15"/>
      <c r="AL823" s="15"/>
      <c r="AM823" s="15"/>
      <c r="AN823" s="15"/>
      <c r="AO823" s="15"/>
      <c r="AP823" s="15"/>
      <c r="AQ823" s="15"/>
      <c r="AR823" s="15"/>
      <c r="AS823" s="15"/>
      <c r="AT823" s="15"/>
      <c r="AU823" s="15"/>
      <c r="AV823" s="15"/>
      <c r="AW823" s="15"/>
      <c r="AX823" s="15"/>
      <c r="AY823" s="15"/>
      <c r="AZ823" s="15"/>
      <c r="BA823" s="15"/>
      <c r="BB823" s="15"/>
      <c r="BC823" s="15"/>
      <c r="BD823" s="15"/>
      <c r="BE823" s="15"/>
      <c r="BF823" s="15"/>
      <c r="BG823" s="15"/>
      <c r="BH823" s="15"/>
      <c r="BI823" s="15"/>
      <c r="BJ823" s="15"/>
      <c r="BK823" s="15"/>
      <c r="BL823" s="15"/>
      <c r="BM823" s="15"/>
      <c r="BN823" s="15"/>
      <c r="BO823" s="15"/>
      <c r="BP823" s="15"/>
      <c r="BQ823" s="15"/>
      <c r="BR823" s="15"/>
      <c r="BS823" s="15"/>
      <c r="BT823" s="15"/>
      <c r="BU823" s="15"/>
      <c r="BV823" s="15"/>
      <c r="BW823" s="15"/>
      <c r="BX823" s="15"/>
      <c r="BY823" s="15"/>
      <c r="BZ823" s="15"/>
      <c r="CA823" s="15"/>
      <c r="CB823" s="15"/>
      <c r="CC823" s="15"/>
      <c r="CD823" s="15"/>
      <c r="CE823" s="15"/>
      <c r="CF823" s="15"/>
      <c r="CG823" s="15"/>
      <c r="CH823" s="15"/>
      <c r="CI823" s="15"/>
      <c r="CJ823" s="15"/>
      <c r="CK823" s="15"/>
      <c r="CL823" s="15"/>
      <c r="CM823" s="15"/>
      <c r="CN823" s="15"/>
      <c r="CO823" s="15"/>
      <c r="CP823" s="15"/>
      <c r="CQ823" s="15"/>
      <c r="CR823" s="15"/>
      <c r="CS823" s="15"/>
      <c r="CT823" s="15"/>
      <c r="CU823" s="15"/>
      <c r="CV823" s="15"/>
      <c r="CW823" s="15"/>
      <c r="CX823" s="15"/>
      <c r="CY823" s="15"/>
      <c r="CZ823" s="15"/>
      <c r="DA823" s="15"/>
      <c r="DB823" s="15"/>
      <c r="DC823" s="15"/>
      <c r="DD823" s="15"/>
      <c r="DE823" s="15"/>
      <c r="DF823" s="15"/>
      <c r="DG823" s="15"/>
      <c r="DH823" s="15"/>
      <c r="DI823" s="15"/>
      <c r="DJ823" s="15"/>
      <c r="DK823" s="15"/>
      <c r="DL823" s="15"/>
      <c r="DM823" s="15"/>
      <c r="DN823" s="15"/>
      <c r="DO823" s="15"/>
      <c r="DP823" s="15"/>
      <c r="DQ823" s="15"/>
      <c r="DR823" s="15"/>
      <c r="DS823" s="15"/>
      <c r="DT823" s="15"/>
      <c r="DU823" s="15"/>
      <c r="DV823" s="15"/>
      <c r="DW823" s="15"/>
      <c r="DX823" s="15"/>
      <c r="DY823" s="15"/>
      <c r="DZ823" s="15"/>
      <c r="EA823" s="15"/>
      <c r="EB823" s="15"/>
      <c r="EC823" s="15"/>
      <c r="ED823" s="15"/>
      <c r="EE823" s="15"/>
      <c r="EF823" s="15"/>
      <c r="EG823" s="15"/>
      <c r="EH823" s="15"/>
      <c r="EI823" s="15"/>
      <c r="EJ823" s="15"/>
      <c r="EK823" s="15"/>
      <c r="EL823" s="15"/>
      <c r="EM823" s="15"/>
      <c r="EN823" s="15"/>
      <c r="EO823" s="15"/>
      <c r="EP823" s="15"/>
      <c r="EQ823" s="15"/>
      <c r="ER823" s="15"/>
      <c r="ES823" s="15"/>
      <c r="ET823" s="15"/>
      <c r="EU823" s="15"/>
      <c r="EV823" s="15"/>
      <c r="EW823" s="15"/>
      <c r="EX823" s="15"/>
      <c r="EY823" s="15"/>
      <c r="EZ823" s="15"/>
      <c r="FA823" s="15"/>
      <c r="FB823" s="15"/>
      <c r="FC823" s="15"/>
      <c r="FD823" s="15"/>
      <c r="FE823" s="15"/>
      <c r="FF823" s="15"/>
      <c r="FG823" s="15"/>
      <c r="FH823" s="15"/>
      <c r="FI823" s="15"/>
      <c r="FJ823" s="15"/>
      <c r="FK823" s="15"/>
      <c r="FL823" s="15"/>
      <c r="FM823" s="15"/>
      <c r="FN823" s="15"/>
      <c r="FO823" s="15"/>
      <c r="FP823" s="15"/>
      <c r="FQ823" s="15"/>
      <c r="FR823" s="15"/>
      <c r="FS823" s="15"/>
      <c r="FT823" s="15"/>
      <c r="FU823" s="15"/>
      <c r="FV823" s="15"/>
      <c r="FW823" s="15"/>
      <c r="FX823" s="15"/>
      <c r="FY823" s="15"/>
      <c r="FZ823" s="15"/>
      <c r="GA823" s="15"/>
      <c r="GB823" s="15"/>
      <c r="GC823" s="15"/>
      <c r="GD823" s="15"/>
      <c r="GE823" s="15"/>
      <c r="GF823" s="15"/>
      <c r="GG823" s="15"/>
      <c r="GH823" s="15"/>
      <c r="GI823" s="15"/>
      <c r="GJ823" s="15"/>
      <c r="GK823" s="15"/>
      <c r="GL823" s="15"/>
      <c r="GM823" s="15"/>
      <c r="GN823" s="15"/>
      <c r="GO823" s="15"/>
      <c r="GP823" s="15"/>
      <c r="GQ823" s="15"/>
      <c r="GR823" s="15"/>
      <c r="GS823" s="15"/>
      <c r="GT823" s="15"/>
      <c r="GU823" s="15"/>
      <c r="GV823" s="15"/>
      <c r="GW823" s="15"/>
      <c r="GX823" s="15"/>
      <c r="GY823" s="15"/>
    </row>
    <row r="824" spans="1:207" s="120" customFormat="1" ht="25.15" customHeight="1" x14ac:dyDescent="0.25">
      <c r="A824" s="191" t="s">
        <v>1366</v>
      </c>
      <c r="B824" s="45" t="s">
        <v>482</v>
      </c>
      <c r="C824" s="58">
        <v>1965</v>
      </c>
      <c r="D824" s="182" t="s">
        <v>224</v>
      </c>
      <c r="E824" s="58" t="s">
        <v>20</v>
      </c>
      <c r="F824" s="72">
        <v>2</v>
      </c>
      <c r="G824" s="72">
        <v>2</v>
      </c>
      <c r="H824" s="47">
        <f>I824+J824</f>
        <v>381.1</v>
      </c>
      <c r="I824" s="47">
        <v>0</v>
      </c>
      <c r="J824" s="47">
        <v>381.1</v>
      </c>
      <c r="K824" s="37">
        <f t="shared" si="174"/>
        <v>2818675</v>
      </c>
      <c r="L824" s="44">
        <v>0</v>
      </c>
      <c r="M824" s="44">
        <v>0</v>
      </c>
      <c r="N824" s="44">
        <v>0</v>
      </c>
      <c r="O824" s="47">
        <f>'[1]Прод. прилож'!$C$1263</f>
        <v>2818675</v>
      </c>
      <c r="P824" s="44">
        <f t="shared" si="179"/>
        <v>7396.155864602466</v>
      </c>
      <c r="Q824" s="50">
        <v>9673</v>
      </c>
      <c r="R824" s="69" t="s">
        <v>96</v>
      </c>
      <c r="S824" s="16"/>
      <c r="T824" s="16"/>
      <c r="U824" s="16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F824" s="15"/>
      <c r="AG824" s="15"/>
      <c r="AH824" s="15"/>
      <c r="AI824" s="15"/>
      <c r="AJ824" s="15"/>
      <c r="AK824" s="15"/>
      <c r="AL824" s="15"/>
      <c r="AM824" s="15"/>
      <c r="AN824" s="15"/>
      <c r="AO824" s="15"/>
      <c r="AP824" s="15"/>
      <c r="AQ824" s="15"/>
      <c r="AR824" s="15"/>
      <c r="AS824" s="15"/>
      <c r="AT824" s="15"/>
      <c r="AU824" s="15"/>
      <c r="AV824" s="15"/>
      <c r="AW824" s="15"/>
      <c r="AX824" s="15"/>
      <c r="AY824" s="15"/>
      <c r="AZ824" s="15"/>
      <c r="BA824" s="15"/>
      <c r="BB824" s="15"/>
      <c r="BC824" s="15"/>
      <c r="BD824" s="15"/>
      <c r="BE824" s="15"/>
      <c r="BF824" s="15"/>
      <c r="BG824" s="15"/>
      <c r="BH824" s="15"/>
      <c r="BI824" s="15"/>
      <c r="BJ824" s="15"/>
      <c r="BK824" s="15"/>
      <c r="BL824" s="15"/>
      <c r="BM824" s="15"/>
      <c r="BN824" s="15"/>
      <c r="BO824" s="15"/>
      <c r="BP824" s="15"/>
      <c r="BQ824" s="15"/>
      <c r="BR824" s="15"/>
      <c r="BS824" s="15"/>
      <c r="BT824" s="15"/>
      <c r="BU824" s="15"/>
      <c r="BV824" s="15"/>
      <c r="BW824" s="15"/>
      <c r="BX824" s="15"/>
      <c r="BY824" s="15"/>
      <c r="BZ824" s="15"/>
      <c r="CA824" s="15"/>
      <c r="CB824" s="15"/>
      <c r="CC824" s="15"/>
      <c r="CD824" s="15"/>
      <c r="CE824" s="15"/>
      <c r="CF824" s="15"/>
      <c r="CG824" s="15"/>
      <c r="CH824" s="15"/>
      <c r="CI824" s="15"/>
      <c r="CJ824" s="15"/>
      <c r="CK824" s="15"/>
      <c r="CL824" s="15"/>
      <c r="CM824" s="15"/>
      <c r="CN824" s="15"/>
      <c r="CO824" s="15"/>
      <c r="CP824" s="15"/>
      <c r="CQ824" s="15"/>
      <c r="CR824" s="15"/>
      <c r="CS824" s="15"/>
      <c r="CT824" s="15"/>
      <c r="CU824" s="15"/>
      <c r="CV824" s="15"/>
      <c r="CW824" s="15"/>
      <c r="CX824" s="15"/>
      <c r="CY824" s="15"/>
      <c r="CZ824" s="15"/>
      <c r="DA824" s="15"/>
      <c r="DB824" s="15"/>
      <c r="DC824" s="15"/>
      <c r="DD824" s="15"/>
      <c r="DE824" s="15"/>
      <c r="DF824" s="15"/>
      <c r="DG824" s="15"/>
      <c r="DH824" s="15"/>
      <c r="DI824" s="15"/>
      <c r="DJ824" s="15"/>
      <c r="DK824" s="15"/>
      <c r="DL824" s="15"/>
      <c r="DM824" s="15"/>
      <c r="DN824" s="15"/>
      <c r="DO824" s="15"/>
      <c r="DP824" s="15"/>
      <c r="DQ824" s="15"/>
      <c r="DR824" s="15"/>
      <c r="DS824" s="15"/>
      <c r="DT824" s="15"/>
      <c r="DU824" s="15"/>
      <c r="DV824" s="15"/>
      <c r="DW824" s="15"/>
      <c r="DX824" s="15"/>
      <c r="DY824" s="15"/>
      <c r="DZ824" s="15"/>
      <c r="EA824" s="15"/>
      <c r="EB824" s="15"/>
      <c r="EC824" s="15"/>
      <c r="ED824" s="15"/>
      <c r="EE824" s="15"/>
      <c r="EF824" s="15"/>
      <c r="EG824" s="15"/>
      <c r="EH824" s="15"/>
      <c r="EI824" s="15"/>
      <c r="EJ824" s="15"/>
      <c r="EK824" s="15"/>
      <c r="EL824" s="15"/>
      <c r="EM824" s="15"/>
      <c r="EN824" s="15"/>
      <c r="EO824" s="15"/>
      <c r="EP824" s="15"/>
      <c r="EQ824" s="15"/>
      <c r="ER824" s="15"/>
      <c r="ES824" s="15"/>
      <c r="ET824" s="15"/>
      <c r="EU824" s="15"/>
      <c r="EV824" s="15"/>
      <c r="EW824" s="15"/>
      <c r="EX824" s="15"/>
      <c r="EY824" s="15"/>
      <c r="EZ824" s="15"/>
      <c r="FA824" s="15"/>
      <c r="FB824" s="15"/>
      <c r="FC824" s="15"/>
      <c r="FD824" s="15"/>
      <c r="FE824" s="15"/>
      <c r="FF824" s="15"/>
      <c r="FG824" s="15"/>
      <c r="FH824" s="15"/>
      <c r="FI824" s="15"/>
      <c r="FJ824" s="15"/>
      <c r="FK824" s="15"/>
      <c r="FL824" s="15"/>
      <c r="FM824" s="15"/>
      <c r="FN824" s="15"/>
      <c r="FO824" s="15"/>
      <c r="FP824" s="15"/>
      <c r="FQ824" s="15"/>
      <c r="FR824" s="15"/>
      <c r="FS824" s="15"/>
      <c r="FT824" s="15"/>
      <c r="FU824" s="15"/>
      <c r="FV824" s="15"/>
      <c r="FW824" s="15"/>
      <c r="FX824" s="15"/>
      <c r="FY824" s="15"/>
      <c r="FZ824" s="15"/>
      <c r="GA824" s="15"/>
      <c r="GB824" s="15"/>
      <c r="GC824" s="15"/>
      <c r="GD824" s="15"/>
      <c r="GE824" s="15"/>
      <c r="GF824" s="15"/>
      <c r="GG824" s="15"/>
      <c r="GH824" s="15"/>
      <c r="GI824" s="15"/>
      <c r="GJ824" s="15"/>
      <c r="GK824" s="15"/>
      <c r="GL824" s="15"/>
      <c r="GM824" s="15"/>
      <c r="GN824" s="15"/>
      <c r="GO824" s="15"/>
      <c r="GP824" s="15"/>
      <c r="GQ824" s="15"/>
      <c r="GR824" s="15"/>
      <c r="GS824" s="15"/>
      <c r="GT824" s="15"/>
      <c r="GU824" s="15"/>
      <c r="GV824" s="15"/>
      <c r="GW824" s="15"/>
      <c r="GX824" s="15"/>
      <c r="GY824" s="15"/>
    </row>
    <row r="825" spans="1:207" s="120" customFormat="1" ht="25.15" customHeight="1" x14ac:dyDescent="0.25">
      <c r="A825" s="191" t="s">
        <v>1367</v>
      </c>
      <c r="B825" s="45" t="s">
        <v>483</v>
      </c>
      <c r="C825" s="58">
        <v>1962</v>
      </c>
      <c r="D825" s="182" t="s">
        <v>224</v>
      </c>
      <c r="E825" s="182" t="s">
        <v>20</v>
      </c>
      <c r="F825" s="72">
        <v>2</v>
      </c>
      <c r="G825" s="72">
        <v>1</v>
      </c>
      <c r="H825" s="47">
        <v>272</v>
      </c>
      <c r="I825" s="47">
        <v>23</v>
      </c>
      <c r="J825" s="47">
        <v>188.9</v>
      </c>
      <c r="K825" s="37">
        <f t="shared" si="174"/>
        <v>2127685</v>
      </c>
      <c r="L825" s="44">
        <v>0</v>
      </c>
      <c r="M825" s="44">
        <v>0</v>
      </c>
      <c r="N825" s="44">
        <v>0</v>
      </c>
      <c r="O825" s="47">
        <f>'[1]Прод. прилож'!$C$319</f>
        <v>2127685</v>
      </c>
      <c r="P825" s="44">
        <f t="shared" si="179"/>
        <v>7822.3713235294117</v>
      </c>
      <c r="Q825" s="50">
        <v>9673</v>
      </c>
      <c r="R825" s="69" t="s">
        <v>94</v>
      </c>
      <c r="S825" s="16"/>
      <c r="T825" s="16"/>
      <c r="U825" s="16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F825" s="15"/>
      <c r="AG825" s="15"/>
      <c r="AH825" s="15"/>
      <c r="AI825" s="15"/>
      <c r="AJ825" s="15"/>
      <c r="AK825" s="15"/>
      <c r="AL825" s="15"/>
      <c r="AM825" s="15"/>
      <c r="AN825" s="15"/>
      <c r="AO825" s="15"/>
      <c r="AP825" s="15"/>
      <c r="AQ825" s="15"/>
      <c r="AR825" s="15"/>
      <c r="AS825" s="15"/>
      <c r="AT825" s="15"/>
      <c r="AU825" s="15"/>
      <c r="AV825" s="15"/>
      <c r="AW825" s="15"/>
      <c r="AX825" s="15"/>
      <c r="AY825" s="15"/>
      <c r="AZ825" s="15"/>
      <c r="BA825" s="15"/>
      <c r="BB825" s="15"/>
      <c r="BC825" s="15"/>
      <c r="BD825" s="15"/>
      <c r="BE825" s="15"/>
      <c r="BF825" s="15"/>
      <c r="BG825" s="15"/>
      <c r="BH825" s="15"/>
      <c r="BI825" s="15"/>
      <c r="BJ825" s="15"/>
      <c r="BK825" s="15"/>
      <c r="BL825" s="15"/>
      <c r="BM825" s="15"/>
      <c r="BN825" s="15"/>
      <c r="BO825" s="15"/>
      <c r="BP825" s="15"/>
      <c r="BQ825" s="15"/>
      <c r="BR825" s="15"/>
      <c r="BS825" s="15"/>
      <c r="BT825" s="15"/>
      <c r="BU825" s="15"/>
      <c r="BV825" s="15"/>
      <c r="BW825" s="15"/>
      <c r="BX825" s="15"/>
      <c r="BY825" s="15"/>
      <c r="BZ825" s="15"/>
      <c r="CA825" s="15"/>
      <c r="CB825" s="15"/>
      <c r="CC825" s="15"/>
      <c r="CD825" s="15"/>
      <c r="CE825" s="15"/>
      <c r="CF825" s="15"/>
      <c r="CG825" s="15"/>
      <c r="CH825" s="15"/>
      <c r="CI825" s="15"/>
      <c r="CJ825" s="15"/>
      <c r="CK825" s="15"/>
      <c r="CL825" s="15"/>
      <c r="CM825" s="15"/>
      <c r="CN825" s="15"/>
      <c r="CO825" s="15"/>
      <c r="CP825" s="15"/>
      <c r="CQ825" s="15"/>
      <c r="CR825" s="15"/>
      <c r="CS825" s="15"/>
      <c r="CT825" s="15"/>
      <c r="CU825" s="15"/>
      <c r="CV825" s="15"/>
      <c r="CW825" s="15"/>
      <c r="CX825" s="15"/>
      <c r="CY825" s="15"/>
      <c r="CZ825" s="15"/>
      <c r="DA825" s="15"/>
      <c r="DB825" s="15"/>
      <c r="DC825" s="15"/>
      <c r="DD825" s="15"/>
      <c r="DE825" s="15"/>
      <c r="DF825" s="15"/>
      <c r="DG825" s="15"/>
      <c r="DH825" s="15"/>
      <c r="DI825" s="15"/>
      <c r="DJ825" s="15"/>
      <c r="DK825" s="15"/>
      <c r="DL825" s="15"/>
      <c r="DM825" s="15"/>
      <c r="DN825" s="15"/>
      <c r="DO825" s="15"/>
      <c r="DP825" s="15"/>
      <c r="DQ825" s="15"/>
      <c r="DR825" s="15"/>
      <c r="DS825" s="15"/>
      <c r="DT825" s="15"/>
      <c r="DU825" s="15"/>
      <c r="DV825" s="15"/>
      <c r="DW825" s="15"/>
      <c r="DX825" s="15"/>
      <c r="DY825" s="15"/>
      <c r="DZ825" s="15"/>
      <c r="EA825" s="15"/>
      <c r="EB825" s="15"/>
      <c r="EC825" s="15"/>
      <c r="ED825" s="15"/>
      <c r="EE825" s="15"/>
      <c r="EF825" s="15"/>
      <c r="EG825" s="15"/>
      <c r="EH825" s="15"/>
      <c r="EI825" s="15"/>
      <c r="EJ825" s="15"/>
      <c r="EK825" s="15"/>
      <c r="EL825" s="15"/>
      <c r="EM825" s="15"/>
      <c r="EN825" s="15"/>
      <c r="EO825" s="15"/>
      <c r="EP825" s="15"/>
      <c r="EQ825" s="15"/>
      <c r="ER825" s="15"/>
      <c r="ES825" s="15"/>
      <c r="ET825" s="15"/>
      <c r="EU825" s="15"/>
      <c r="EV825" s="15"/>
      <c r="EW825" s="15"/>
      <c r="EX825" s="15"/>
      <c r="EY825" s="15"/>
      <c r="EZ825" s="15"/>
      <c r="FA825" s="15"/>
      <c r="FB825" s="15"/>
      <c r="FC825" s="15"/>
      <c r="FD825" s="15"/>
      <c r="FE825" s="15"/>
      <c r="FF825" s="15"/>
      <c r="FG825" s="15"/>
      <c r="FH825" s="15"/>
      <c r="FI825" s="15"/>
      <c r="FJ825" s="15"/>
      <c r="FK825" s="15"/>
      <c r="FL825" s="15"/>
      <c r="FM825" s="15"/>
      <c r="FN825" s="15"/>
      <c r="FO825" s="15"/>
      <c r="FP825" s="15"/>
      <c r="FQ825" s="15"/>
      <c r="FR825" s="15"/>
      <c r="FS825" s="15"/>
      <c r="FT825" s="15"/>
      <c r="FU825" s="15"/>
      <c r="FV825" s="15"/>
      <c r="FW825" s="15"/>
      <c r="FX825" s="15"/>
      <c r="FY825" s="15"/>
      <c r="FZ825" s="15"/>
      <c r="GA825" s="15"/>
      <c r="GB825" s="15"/>
      <c r="GC825" s="15"/>
      <c r="GD825" s="15"/>
      <c r="GE825" s="15"/>
      <c r="GF825" s="15"/>
      <c r="GG825" s="15"/>
      <c r="GH825" s="15"/>
      <c r="GI825" s="15"/>
      <c r="GJ825" s="15"/>
      <c r="GK825" s="15"/>
      <c r="GL825" s="15"/>
      <c r="GM825" s="15"/>
      <c r="GN825" s="15"/>
      <c r="GO825" s="15"/>
      <c r="GP825" s="15"/>
      <c r="GQ825" s="15"/>
      <c r="GR825" s="15"/>
      <c r="GS825" s="15"/>
      <c r="GT825" s="15"/>
      <c r="GU825" s="15"/>
      <c r="GV825" s="15"/>
      <c r="GW825" s="15"/>
      <c r="GX825" s="15"/>
      <c r="GY825" s="15"/>
    </row>
    <row r="826" spans="1:207" s="112" customFormat="1" ht="25.15" customHeight="1" x14ac:dyDescent="0.25">
      <c r="A826" s="191" t="s">
        <v>1368</v>
      </c>
      <c r="B826" s="163" t="s">
        <v>484</v>
      </c>
      <c r="C826" s="58">
        <v>1966</v>
      </c>
      <c r="D826" s="182" t="s">
        <v>224</v>
      </c>
      <c r="E826" s="58" t="s">
        <v>20</v>
      </c>
      <c r="F826" s="72">
        <v>2</v>
      </c>
      <c r="G826" s="72">
        <v>3</v>
      </c>
      <c r="H826" s="47">
        <v>489</v>
      </c>
      <c r="I826" s="47">
        <v>62.5</v>
      </c>
      <c r="J826" s="47">
        <v>315.89999999999998</v>
      </c>
      <c r="K826" s="37">
        <f t="shared" si="174"/>
        <v>1898750</v>
      </c>
      <c r="L826" s="44">
        <v>0</v>
      </c>
      <c r="M826" s="44">
        <v>0</v>
      </c>
      <c r="N826" s="44">
        <v>0</v>
      </c>
      <c r="O826" s="47">
        <f>'[1]Прод. прилож'!$C$1264</f>
        <v>1898750</v>
      </c>
      <c r="P826" s="44">
        <f t="shared" si="179"/>
        <v>3882.9243353783231</v>
      </c>
      <c r="Q826" s="50">
        <v>9673</v>
      </c>
      <c r="R826" s="69" t="s">
        <v>96</v>
      </c>
      <c r="S826" s="16"/>
      <c r="T826" s="16"/>
      <c r="U826" s="16"/>
      <c r="V826" s="15"/>
      <c r="W826" s="15"/>
      <c r="X826" s="15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  <c r="FE826" s="2"/>
      <c r="FF826" s="2"/>
      <c r="FG826" s="2"/>
      <c r="FH826" s="2"/>
      <c r="FI826" s="2"/>
      <c r="FJ826" s="2"/>
      <c r="FK826" s="2"/>
      <c r="FL826" s="2"/>
      <c r="FM826" s="2"/>
      <c r="FN826" s="2"/>
      <c r="FO826" s="2"/>
      <c r="FP826" s="2"/>
      <c r="FQ826" s="2"/>
      <c r="FR826" s="2"/>
      <c r="FS826" s="2"/>
      <c r="FT826" s="2"/>
      <c r="FU826" s="2"/>
      <c r="FV826" s="2"/>
      <c r="FW826" s="2"/>
      <c r="FX826" s="2"/>
      <c r="FY826" s="2"/>
      <c r="FZ826" s="2"/>
      <c r="GA826" s="2"/>
      <c r="GB826" s="2"/>
      <c r="GC826" s="2"/>
      <c r="GD826" s="2"/>
      <c r="GE826" s="2"/>
      <c r="GF826" s="2"/>
      <c r="GG826" s="2"/>
      <c r="GH826" s="2"/>
      <c r="GI826" s="2"/>
      <c r="GJ826" s="2"/>
      <c r="GK826" s="2"/>
      <c r="GL826" s="2"/>
      <c r="GM826" s="2"/>
      <c r="GN826" s="2"/>
      <c r="GO826" s="2"/>
      <c r="GP826" s="2"/>
      <c r="GQ826" s="2"/>
      <c r="GR826" s="2"/>
      <c r="GS826" s="2"/>
      <c r="GT826" s="2"/>
      <c r="GU826" s="2"/>
      <c r="GV826" s="2"/>
      <c r="GW826" s="2"/>
      <c r="GX826" s="2"/>
      <c r="GY826" s="2"/>
    </row>
    <row r="827" spans="1:207" s="111" customFormat="1" ht="25.15" customHeight="1" x14ac:dyDescent="0.25">
      <c r="A827" s="191" t="s">
        <v>1369</v>
      </c>
      <c r="B827" s="163" t="s">
        <v>485</v>
      </c>
      <c r="C827" s="186">
        <v>1965</v>
      </c>
      <c r="D827" s="166" t="s">
        <v>224</v>
      </c>
      <c r="E827" s="186" t="s">
        <v>20</v>
      </c>
      <c r="F827" s="172">
        <v>2</v>
      </c>
      <c r="G827" s="172">
        <v>3</v>
      </c>
      <c r="H827" s="168">
        <v>467.6</v>
      </c>
      <c r="I827" s="168">
        <v>74.7</v>
      </c>
      <c r="J827" s="168">
        <v>296.60000000000002</v>
      </c>
      <c r="K827" s="37">
        <f t="shared" si="174"/>
        <v>4402000</v>
      </c>
      <c r="L827" s="44">
        <v>0</v>
      </c>
      <c r="M827" s="44">
        <v>0</v>
      </c>
      <c r="N827" s="44">
        <v>0</v>
      </c>
      <c r="O827" s="47">
        <f>'[1]Прод. прилож'!$C$1265</f>
        <v>4402000</v>
      </c>
      <c r="P827" s="44">
        <f t="shared" si="179"/>
        <v>9414.029084687767</v>
      </c>
      <c r="Q827" s="50">
        <v>9673</v>
      </c>
      <c r="R827" s="69" t="s">
        <v>96</v>
      </c>
      <c r="S827" s="14"/>
      <c r="T827" s="14"/>
      <c r="U827" s="14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  <c r="FE827" s="2"/>
      <c r="FF827" s="2"/>
      <c r="FG827" s="2"/>
      <c r="FH827" s="2"/>
      <c r="FI827" s="2"/>
      <c r="FJ827" s="2"/>
      <c r="FK827" s="2"/>
      <c r="FL827" s="2"/>
      <c r="FM827" s="2"/>
      <c r="FN827" s="2"/>
      <c r="FO827" s="2"/>
      <c r="FP827" s="2"/>
      <c r="FQ827" s="2"/>
      <c r="FR827" s="2"/>
      <c r="FS827" s="2"/>
      <c r="FT827" s="2"/>
      <c r="FU827" s="2"/>
      <c r="FV827" s="2"/>
      <c r="FW827" s="2"/>
      <c r="FX827" s="2"/>
      <c r="FY827" s="2"/>
      <c r="FZ827" s="2"/>
      <c r="GA827" s="2"/>
      <c r="GB827" s="2"/>
      <c r="GC827" s="2"/>
      <c r="GD827" s="2"/>
      <c r="GE827" s="2"/>
      <c r="GF827" s="2"/>
      <c r="GG827" s="2"/>
      <c r="GH827" s="2"/>
      <c r="GI827" s="2"/>
      <c r="GJ827" s="2"/>
      <c r="GK827" s="2"/>
      <c r="GL827" s="2"/>
      <c r="GM827" s="2"/>
      <c r="GN827" s="2"/>
      <c r="GO827" s="2"/>
      <c r="GP827" s="2"/>
      <c r="GQ827" s="2"/>
      <c r="GR827" s="2"/>
      <c r="GS827" s="2"/>
      <c r="GT827" s="2"/>
      <c r="GU827" s="2"/>
      <c r="GV827" s="2"/>
      <c r="GW827" s="2"/>
      <c r="GX827" s="2"/>
      <c r="GY827" s="2"/>
    </row>
    <row r="828" spans="1:207" s="112" customFormat="1" ht="25.15" customHeight="1" x14ac:dyDescent="0.25">
      <c r="A828" s="191" t="s">
        <v>1370</v>
      </c>
      <c r="B828" s="163" t="s">
        <v>486</v>
      </c>
      <c r="C828" s="58">
        <v>1963</v>
      </c>
      <c r="D828" s="182" t="s">
        <v>224</v>
      </c>
      <c r="E828" s="58" t="s">
        <v>20</v>
      </c>
      <c r="F828" s="72">
        <v>2</v>
      </c>
      <c r="G828" s="72">
        <v>1</v>
      </c>
      <c r="H828" s="47">
        <f>I828+J828</f>
        <v>291.2</v>
      </c>
      <c r="I828" s="47">
        <v>0</v>
      </c>
      <c r="J828" s="47">
        <v>291.2</v>
      </c>
      <c r="K828" s="37">
        <f t="shared" si="174"/>
        <v>2796200</v>
      </c>
      <c r="L828" s="44">
        <v>0</v>
      </c>
      <c r="M828" s="44">
        <v>0</v>
      </c>
      <c r="N828" s="44">
        <v>0</v>
      </c>
      <c r="O828" s="47">
        <f>'[1]Прод. прилож'!$C$839</f>
        <v>2796200</v>
      </c>
      <c r="P828" s="44">
        <f t="shared" si="179"/>
        <v>9602.3351648351654</v>
      </c>
      <c r="Q828" s="50">
        <v>9673</v>
      </c>
      <c r="R828" s="69" t="s">
        <v>95</v>
      </c>
      <c r="S828" s="14"/>
      <c r="T828" s="14"/>
      <c r="U828" s="14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  <c r="FE828" s="2"/>
      <c r="FF828" s="2"/>
      <c r="FG828" s="2"/>
      <c r="FH828" s="2"/>
      <c r="FI828" s="2"/>
      <c r="FJ828" s="2"/>
      <c r="FK828" s="2"/>
      <c r="FL828" s="2"/>
      <c r="FM828" s="2"/>
      <c r="FN828" s="2"/>
      <c r="FO828" s="2"/>
      <c r="FP828" s="2"/>
      <c r="FQ828" s="2"/>
      <c r="FR828" s="2"/>
      <c r="FS828" s="2"/>
      <c r="FT828" s="2"/>
      <c r="FU828" s="2"/>
      <c r="FV828" s="2"/>
      <c r="FW828" s="2"/>
      <c r="FX828" s="2"/>
      <c r="FY828" s="2"/>
      <c r="FZ828" s="2"/>
      <c r="GA828" s="2"/>
      <c r="GB828" s="2"/>
      <c r="GC828" s="2"/>
      <c r="GD828" s="2"/>
      <c r="GE828" s="2"/>
      <c r="GF828" s="2"/>
      <c r="GG828" s="2"/>
      <c r="GH828" s="2"/>
      <c r="GI828" s="2"/>
      <c r="GJ828" s="2"/>
      <c r="GK828" s="2"/>
      <c r="GL828" s="2"/>
      <c r="GM828" s="2"/>
      <c r="GN828" s="2"/>
      <c r="GO828" s="2"/>
      <c r="GP828" s="2"/>
      <c r="GQ828" s="2"/>
      <c r="GR828" s="2"/>
      <c r="GS828" s="2"/>
      <c r="GT828" s="2"/>
      <c r="GU828" s="2"/>
      <c r="GV828" s="2"/>
      <c r="GW828" s="2"/>
      <c r="GX828" s="2"/>
      <c r="GY828" s="2"/>
    </row>
    <row r="829" spans="1:207" s="120" customFormat="1" ht="22.9" customHeight="1" x14ac:dyDescent="0.25">
      <c r="A829" s="191" t="s">
        <v>1371</v>
      </c>
      <c r="B829" s="45" t="s">
        <v>487</v>
      </c>
      <c r="C829" s="58">
        <v>1947</v>
      </c>
      <c r="D829" s="182" t="s">
        <v>224</v>
      </c>
      <c r="E829" s="182" t="s">
        <v>20</v>
      </c>
      <c r="F829" s="72">
        <v>3</v>
      </c>
      <c r="G829" s="72">
        <v>4</v>
      </c>
      <c r="H829" s="47">
        <v>1621.8</v>
      </c>
      <c r="I829" s="47">
        <v>218.3</v>
      </c>
      <c r="J829" s="47">
        <v>1091.8</v>
      </c>
      <c r="K829" s="37">
        <f t="shared" si="174"/>
        <v>6150823.6399999997</v>
      </c>
      <c r="L829" s="44">
        <v>0</v>
      </c>
      <c r="M829" s="44">
        <v>0</v>
      </c>
      <c r="N829" s="44">
        <v>0</v>
      </c>
      <c r="O829" s="47">
        <f>'[1]Прод. прилож'!$C$320</f>
        <v>6150823.6399999997</v>
      </c>
      <c r="P829" s="44">
        <f t="shared" si="179"/>
        <v>3792.5907263534345</v>
      </c>
      <c r="Q829" s="50">
        <v>9673</v>
      </c>
      <c r="R829" s="69" t="s">
        <v>94</v>
      </c>
      <c r="S829" s="16"/>
      <c r="T829" s="16"/>
      <c r="U829" s="16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F829" s="15"/>
      <c r="AG829" s="15"/>
      <c r="AH829" s="15"/>
      <c r="AI829" s="15"/>
      <c r="AJ829" s="15"/>
      <c r="AK829" s="15"/>
      <c r="AL829" s="15"/>
      <c r="AM829" s="15"/>
      <c r="AN829" s="15"/>
      <c r="AO829" s="15"/>
      <c r="AP829" s="15"/>
      <c r="AQ829" s="15"/>
      <c r="AR829" s="15"/>
      <c r="AS829" s="15"/>
      <c r="AT829" s="15"/>
      <c r="AU829" s="15"/>
      <c r="AV829" s="15"/>
      <c r="AW829" s="15"/>
      <c r="AX829" s="15"/>
      <c r="AY829" s="15"/>
      <c r="AZ829" s="15"/>
      <c r="BA829" s="15"/>
      <c r="BB829" s="15"/>
      <c r="BC829" s="15"/>
      <c r="BD829" s="15"/>
      <c r="BE829" s="15"/>
      <c r="BF829" s="15"/>
      <c r="BG829" s="15"/>
      <c r="BH829" s="15"/>
      <c r="BI829" s="15"/>
      <c r="BJ829" s="15"/>
      <c r="BK829" s="15"/>
      <c r="BL829" s="15"/>
      <c r="BM829" s="15"/>
      <c r="BN829" s="15"/>
      <c r="BO829" s="15"/>
      <c r="BP829" s="15"/>
      <c r="BQ829" s="15"/>
      <c r="BR829" s="15"/>
      <c r="BS829" s="15"/>
      <c r="BT829" s="15"/>
      <c r="BU829" s="15"/>
      <c r="BV829" s="15"/>
      <c r="BW829" s="15"/>
      <c r="BX829" s="15"/>
      <c r="BY829" s="15"/>
      <c r="BZ829" s="15"/>
      <c r="CA829" s="15"/>
      <c r="CB829" s="15"/>
      <c r="CC829" s="15"/>
      <c r="CD829" s="15"/>
      <c r="CE829" s="15"/>
      <c r="CF829" s="15"/>
      <c r="CG829" s="15"/>
      <c r="CH829" s="15"/>
      <c r="CI829" s="15"/>
      <c r="CJ829" s="15"/>
      <c r="CK829" s="15"/>
      <c r="CL829" s="15"/>
      <c r="CM829" s="15"/>
      <c r="CN829" s="15"/>
      <c r="CO829" s="15"/>
      <c r="CP829" s="15"/>
      <c r="CQ829" s="15"/>
      <c r="CR829" s="15"/>
      <c r="CS829" s="15"/>
      <c r="CT829" s="15"/>
      <c r="CU829" s="15"/>
      <c r="CV829" s="15"/>
      <c r="CW829" s="15"/>
      <c r="CX829" s="15"/>
      <c r="CY829" s="15"/>
      <c r="CZ829" s="15"/>
      <c r="DA829" s="15"/>
      <c r="DB829" s="15"/>
      <c r="DC829" s="15"/>
      <c r="DD829" s="15"/>
      <c r="DE829" s="15"/>
      <c r="DF829" s="15"/>
      <c r="DG829" s="15"/>
      <c r="DH829" s="15"/>
      <c r="DI829" s="15"/>
      <c r="DJ829" s="15"/>
      <c r="DK829" s="15"/>
      <c r="DL829" s="15"/>
      <c r="DM829" s="15"/>
      <c r="DN829" s="15"/>
      <c r="DO829" s="15"/>
      <c r="DP829" s="15"/>
      <c r="DQ829" s="15"/>
      <c r="DR829" s="15"/>
      <c r="DS829" s="15"/>
      <c r="DT829" s="15"/>
      <c r="DU829" s="15"/>
      <c r="DV829" s="15"/>
      <c r="DW829" s="15"/>
      <c r="DX829" s="15"/>
      <c r="DY829" s="15"/>
      <c r="DZ829" s="15"/>
      <c r="EA829" s="15"/>
      <c r="EB829" s="15"/>
      <c r="EC829" s="15"/>
      <c r="ED829" s="15"/>
      <c r="EE829" s="15"/>
      <c r="EF829" s="15"/>
      <c r="EG829" s="15"/>
      <c r="EH829" s="15"/>
      <c r="EI829" s="15"/>
      <c r="EJ829" s="15"/>
      <c r="EK829" s="15"/>
      <c r="EL829" s="15"/>
      <c r="EM829" s="15"/>
      <c r="EN829" s="15"/>
      <c r="EO829" s="15"/>
      <c r="EP829" s="15"/>
      <c r="EQ829" s="15"/>
      <c r="ER829" s="15"/>
      <c r="ES829" s="15"/>
      <c r="ET829" s="15"/>
      <c r="EU829" s="15"/>
      <c r="EV829" s="15"/>
      <c r="EW829" s="15"/>
      <c r="EX829" s="15"/>
      <c r="EY829" s="15"/>
      <c r="EZ829" s="15"/>
      <c r="FA829" s="15"/>
      <c r="FB829" s="15"/>
      <c r="FC829" s="15"/>
      <c r="FD829" s="15"/>
      <c r="FE829" s="15"/>
      <c r="FF829" s="15"/>
      <c r="FG829" s="15"/>
      <c r="FH829" s="15"/>
      <c r="FI829" s="15"/>
      <c r="FJ829" s="15"/>
      <c r="FK829" s="15"/>
      <c r="FL829" s="15"/>
      <c r="FM829" s="15"/>
      <c r="FN829" s="15"/>
      <c r="FO829" s="15"/>
      <c r="FP829" s="15"/>
      <c r="FQ829" s="15"/>
      <c r="FR829" s="15"/>
      <c r="FS829" s="15"/>
      <c r="FT829" s="15"/>
      <c r="FU829" s="15"/>
      <c r="FV829" s="15"/>
      <c r="FW829" s="15"/>
      <c r="FX829" s="15"/>
      <c r="FY829" s="15"/>
      <c r="FZ829" s="15"/>
      <c r="GA829" s="15"/>
      <c r="GB829" s="15"/>
      <c r="GC829" s="15"/>
      <c r="GD829" s="15"/>
      <c r="GE829" s="15"/>
      <c r="GF829" s="15"/>
      <c r="GG829" s="15"/>
      <c r="GH829" s="15"/>
      <c r="GI829" s="15"/>
      <c r="GJ829" s="15"/>
      <c r="GK829" s="15"/>
      <c r="GL829" s="15"/>
      <c r="GM829" s="15"/>
      <c r="GN829" s="15"/>
      <c r="GO829" s="15"/>
      <c r="GP829" s="15"/>
      <c r="GQ829" s="15"/>
      <c r="GR829" s="15"/>
      <c r="GS829" s="15"/>
      <c r="GT829" s="15"/>
      <c r="GU829" s="15"/>
      <c r="GV829" s="15"/>
      <c r="GW829" s="15"/>
      <c r="GX829" s="15"/>
      <c r="GY829" s="15"/>
    </row>
    <row r="830" spans="1:207" s="116" customFormat="1" ht="25.15" customHeight="1" x14ac:dyDescent="0.25">
      <c r="A830" s="191" t="s">
        <v>1372</v>
      </c>
      <c r="B830" s="118" t="s">
        <v>1752</v>
      </c>
      <c r="C830" s="166">
        <v>1959</v>
      </c>
      <c r="D830" s="166" t="s">
        <v>224</v>
      </c>
      <c r="E830" s="166" t="s">
        <v>20</v>
      </c>
      <c r="F830" s="179">
        <v>4</v>
      </c>
      <c r="G830" s="179">
        <v>4</v>
      </c>
      <c r="H830" s="188">
        <v>3087</v>
      </c>
      <c r="I830" s="188">
        <v>629.29999999999995</v>
      </c>
      <c r="J830" s="188">
        <v>1844.19</v>
      </c>
      <c r="K830" s="37">
        <f t="shared" si="174"/>
        <v>2481948</v>
      </c>
      <c r="L830" s="47">
        <v>0</v>
      </c>
      <c r="M830" s="47">
        <v>0</v>
      </c>
      <c r="N830" s="47">
        <v>0</v>
      </c>
      <c r="O830" s="44">
        <f>'[1]Прод. прилож'!$C$321</f>
        <v>2481948</v>
      </c>
      <c r="P830" s="50">
        <f t="shared" si="179"/>
        <v>804</v>
      </c>
      <c r="Q830" s="37">
        <v>9673</v>
      </c>
      <c r="R830" s="70" t="s">
        <v>94</v>
      </c>
      <c r="S830" s="115"/>
      <c r="T830" s="115"/>
      <c r="U830" s="115"/>
    </row>
    <row r="831" spans="1:207" s="116" customFormat="1" ht="25.15" customHeight="1" x14ac:dyDescent="0.25">
      <c r="A831" s="191" t="s">
        <v>1373</v>
      </c>
      <c r="B831" s="107" t="s">
        <v>488</v>
      </c>
      <c r="C831" s="58">
        <v>1962</v>
      </c>
      <c r="D831" s="182" t="s">
        <v>224</v>
      </c>
      <c r="E831" s="182" t="s">
        <v>20</v>
      </c>
      <c r="F831" s="72">
        <v>5</v>
      </c>
      <c r="G831" s="72">
        <v>4</v>
      </c>
      <c r="H831" s="47">
        <f>I831+J831</f>
        <v>3061.42</v>
      </c>
      <c r="I831" s="47">
        <v>557.20000000000005</v>
      </c>
      <c r="J831" s="47">
        <v>2504.2199999999998</v>
      </c>
      <c r="K831" s="37">
        <f t="shared" si="174"/>
        <v>9114000</v>
      </c>
      <c r="L831" s="44">
        <v>0</v>
      </c>
      <c r="M831" s="44">
        <v>0</v>
      </c>
      <c r="N831" s="44">
        <v>0</v>
      </c>
      <c r="O831" s="47">
        <f>'[1]Прод. прилож'!$C$322</f>
        <v>9114000</v>
      </c>
      <c r="P831" s="44">
        <f t="shared" si="179"/>
        <v>2977.0498657485741</v>
      </c>
      <c r="Q831" s="50">
        <v>9673</v>
      </c>
      <c r="R831" s="69" t="s">
        <v>94</v>
      </c>
      <c r="S831" s="16"/>
      <c r="T831" s="16"/>
      <c r="U831" s="16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F831" s="15"/>
      <c r="AG831" s="15"/>
      <c r="AH831" s="15"/>
      <c r="AI831" s="15"/>
      <c r="AJ831" s="15"/>
      <c r="AK831" s="15"/>
      <c r="AL831" s="15"/>
      <c r="AM831" s="15"/>
      <c r="AN831" s="15"/>
      <c r="AO831" s="15"/>
      <c r="AP831" s="15"/>
      <c r="AQ831" s="15"/>
      <c r="AR831" s="15"/>
      <c r="AS831" s="15"/>
      <c r="AT831" s="15"/>
      <c r="AU831" s="15"/>
      <c r="AV831" s="15"/>
      <c r="AW831" s="15"/>
      <c r="AX831" s="15"/>
      <c r="AY831" s="15"/>
      <c r="AZ831" s="15"/>
      <c r="BA831" s="15"/>
      <c r="BB831" s="15"/>
      <c r="BC831" s="15"/>
      <c r="BD831" s="15"/>
      <c r="BE831" s="15"/>
      <c r="BF831" s="15"/>
      <c r="BG831" s="15"/>
      <c r="BH831" s="15"/>
      <c r="BI831" s="15"/>
      <c r="BJ831" s="15"/>
      <c r="BK831" s="15"/>
      <c r="BL831" s="15"/>
      <c r="BM831" s="15"/>
      <c r="BN831" s="15"/>
      <c r="BO831" s="15"/>
      <c r="BP831" s="15"/>
      <c r="BQ831" s="15"/>
      <c r="BR831" s="15"/>
      <c r="BS831" s="15"/>
      <c r="BT831" s="15"/>
      <c r="BU831" s="15"/>
      <c r="BV831" s="15"/>
      <c r="BW831" s="15"/>
      <c r="BX831" s="15"/>
      <c r="BY831" s="15"/>
      <c r="BZ831" s="15"/>
      <c r="CA831" s="15"/>
      <c r="CB831" s="15"/>
      <c r="CC831" s="15"/>
      <c r="CD831" s="15"/>
      <c r="CE831" s="15"/>
      <c r="CF831" s="15"/>
      <c r="CG831" s="15"/>
      <c r="CH831" s="15"/>
      <c r="CI831" s="15"/>
      <c r="CJ831" s="15"/>
      <c r="CK831" s="15"/>
      <c r="CL831" s="15"/>
      <c r="CM831" s="15"/>
      <c r="CN831" s="15"/>
      <c r="CO831" s="15"/>
      <c r="CP831" s="15"/>
      <c r="CQ831" s="15"/>
      <c r="CR831" s="15"/>
      <c r="CS831" s="15"/>
      <c r="CT831" s="15"/>
      <c r="CU831" s="15"/>
      <c r="CV831" s="15"/>
      <c r="CW831" s="15"/>
      <c r="CX831" s="15"/>
      <c r="CY831" s="15"/>
      <c r="CZ831" s="15"/>
      <c r="DA831" s="15"/>
      <c r="DB831" s="15"/>
      <c r="DC831" s="15"/>
      <c r="DD831" s="15"/>
      <c r="DE831" s="15"/>
      <c r="DF831" s="15"/>
      <c r="DG831" s="15"/>
      <c r="DH831" s="15"/>
      <c r="DI831" s="15"/>
      <c r="DJ831" s="15"/>
      <c r="DK831" s="15"/>
      <c r="DL831" s="15"/>
      <c r="DM831" s="15"/>
      <c r="DN831" s="15"/>
      <c r="DO831" s="15"/>
      <c r="DP831" s="15"/>
      <c r="DQ831" s="15"/>
      <c r="DR831" s="15"/>
      <c r="DS831" s="15"/>
      <c r="DT831" s="15"/>
      <c r="DU831" s="15"/>
      <c r="DV831" s="15"/>
      <c r="DW831" s="15"/>
      <c r="DX831" s="15"/>
      <c r="DY831" s="15"/>
      <c r="DZ831" s="15"/>
      <c r="EA831" s="15"/>
      <c r="EB831" s="15"/>
      <c r="EC831" s="15"/>
      <c r="ED831" s="15"/>
      <c r="EE831" s="15"/>
      <c r="EF831" s="15"/>
      <c r="EG831" s="15"/>
      <c r="EH831" s="15"/>
      <c r="EI831" s="15"/>
      <c r="EJ831" s="15"/>
      <c r="EK831" s="15"/>
      <c r="EL831" s="15"/>
      <c r="EM831" s="15"/>
      <c r="EN831" s="15"/>
      <c r="EO831" s="15"/>
      <c r="EP831" s="15"/>
      <c r="EQ831" s="15"/>
      <c r="ER831" s="15"/>
      <c r="ES831" s="15"/>
      <c r="ET831" s="15"/>
      <c r="EU831" s="15"/>
      <c r="EV831" s="15"/>
      <c r="EW831" s="15"/>
      <c r="EX831" s="15"/>
      <c r="EY831" s="15"/>
      <c r="EZ831" s="15"/>
      <c r="FA831" s="15"/>
      <c r="FB831" s="15"/>
      <c r="FC831" s="15"/>
      <c r="FD831" s="15"/>
      <c r="FE831" s="15"/>
      <c r="FF831" s="15"/>
      <c r="FG831" s="15"/>
      <c r="FH831" s="15"/>
      <c r="FI831" s="15"/>
      <c r="FJ831" s="15"/>
      <c r="FK831" s="15"/>
      <c r="FL831" s="15"/>
      <c r="FM831" s="15"/>
      <c r="FN831" s="15"/>
      <c r="FO831" s="15"/>
      <c r="FP831" s="15"/>
      <c r="FQ831" s="15"/>
      <c r="FR831" s="15"/>
      <c r="FS831" s="15"/>
      <c r="FT831" s="15"/>
      <c r="FU831" s="15"/>
      <c r="FV831" s="15"/>
      <c r="FW831" s="15"/>
      <c r="FX831" s="15"/>
      <c r="FY831" s="15"/>
      <c r="FZ831" s="15"/>
      <c r="GA831" s="15"/>
      <c r="GB831" s="15"/>
      <c r="GC831" s="15"/>
      <c r="GD831" s="15"/>
      <c r="GE831" s="15"/>
      <c r="GF831" s="15"/>
      <c r="GG831" s="15"/>
      <c r="GH831" s="15"/>
      <c r="GI831" s="15"/>
      <c r="GJ831" s="15"/>
      <c r="GK831" s="15"/>
      <c r="GL831" s="15"/>
      <c r="GM831" s="15"/>
      <c r="GN831" s="15"/>
      <c r="GO831" s="15"/>
      <c r="GP831" s="15"/>
      <c r="GQ831" s="15"/>
      <c r="GR831" s="15"/>
      <c r="GS831" s="15"/>
      <c r="GT831" s="15"/>
      <c r="GU831" s="15"/>
      <c r="GV831" s="15"/>
      <c r="GW831" s="15"/>
      <c r="GX831" s="15"/>
      <c r="GY831" s="15"/>
    </row>
    <row r="832" spans="1:207" s="116" customFormat="1" ht="25.15" customHeight="1" x14ac:dyDescent="0.25">
      <c r="A832" s="191" t="s">
        <v>1374</v>
      </c>
      <c r="B832" s="45" t="s">
        <v>489</v>
      </c>
      <c r="C832" s="58">
        <v>1967</v>
      </c>
      <c r="D832" s="182" t="s">
        <v>224</v>
      </c>
      <c r="E832" s="58" t="s">
        <v>20</v>
      </c>
      <c r="F832" s="72">
        <v>4</v>
      </c>
      <c r="G832" s="72">
        <v>2</v>
      </c>
      <c r="H832" s="47">
        <f>I832+J832</f>
        <v>1270.18</v>
      </c>
      <c r="I832" s="47">
        <v>0</v>
      </c>
      <c r="J832" s="47">
        <v>1270.18</v>
      </c>
      <c r="K832" s="37">
        <f t="shared" si="174"/>
        <v>3026087.5</v>
      </c>
      <c r="L832" s="44">
        <v>0</v>
      </c>
      <c r="M832" s="44">
        <v>0</v>
      </c>
      <c r="N832" s="44">
        <v>0</v>
      </c>
      <c r="O832" s="47">
        <f>'[1]Прод. прилож'!$C$1267</f>
        <v>3026087.5</v>
      </c>
      <c r="P832" s="44">
        <f t="shared" si="179"/>
        <v>2382.4083988096172</v>
      </c>
      <c r="Q832" s="50">
        <v>9673</v>
      </c>
      <c r="R832" s="69" t="s">
        <v>96</v>
      </c>
      <c r="S832" s="16"/>
      <c r="T832" s="16"/>
      <c r="U832" s="16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F832" s="15"/>
      <c r="AG832" s="15"/>
      <c r="AH832" s="15"/>
      <c r="AI832" s="15"/>
      <c r="AJ832" s="15"/>
      <c r="AK832" s="15"/>
      <c r="AL832" s="15"/>
      <c r="AM832" s="15"/>
      <c r="AN832" s="15"/>
      <c r="AO832" s="15"/>
      <c r="AP832" s="15"/>
      <c r="AQ832" s="15"/>
      <c r="AR832" s="15"/>
      <c r="AS832" s="15"/>
      <c r="AT832" s="15"/>
      <c r="AU832" s="15"/>
      <c r="AV832" s="15"/>
      <c r="AW832" s="15"/>
      <c r="AX832" s="15"/>
      <c r="AY832" s="15"/>
      <c r="AZ832" s="15"/>
      <c r="BA832" s="15"/>
      <c r="BB832" s="15"/>
      <c r="BC832" s="15"/>
      <c r="BD832" s="15"/>
      <c r="BE832" s="15"/>
      <c r="BF832" s="15"/>
      <c r="BG832" s="15"/>
      <c r="BH832" s="15"/>
      <c r="BI832" s="15"/>
      <c r="BJ832" s="15"/>
      <c r="BK832" s="15"/>
      <c r="BL832" s="15"/>
      <c r="BM832" s="15"/>
      <c r="BN832" s="15"/>
      <c r="BO832" s="15"/>
      <c r="BP832" s="15"/>
      <c r="BQ832" s="15"/>
      <c r="BR832" s="15"/>
      <c r="BS832" s="15"/>
      <c r="BT832" s="15"/>
      <c r="BU832" s="15"/>
      <c r="BV832" s="15"/>
      <c r="BW832" s="15"/>
      <c r="BX832" s="15"/>
      <c r="BY832" s="15"/>
      <c r="BZ832" s="15"/>
      <c r="CA832" s="15"/>
      <c r="CB832" s="15"/>
      <c r="CC832" s="15"/>
      <c r="CD832" s="15"/>
      <c r="CE832" s="15"/>
      <c r="CF832" s="15"/>
      <c r="CG832" s="15"/>
      <c r="CH832" s="15"/>
      <c r="CI832" s="15"/>
      <c r="CJ832" s="15"/>
      <c r="CK832" s="15"/>
      <c r="CL832" s="15"/>
      <c r="CM832" s="15"/>
      <c r="CN832" s="15"/>
      <c r="CO832" s="15"/>
      <c r="CP832" s="15"/>
      <c r="CQ832" s="15"/>
      <c r="CR832" s="15"/>
      <c r="CS832" s="15"/>
      <c r="CT832" s="15"/>
      <c r="CU832" s="15"/>
      <c r="CV832" s="15"/>
      <c r="CW832" s="15"/>
      <c r="CX832" s="15"/>
      <c r="CY832" s="15"/>
      <c r="CZ832" s="15"/>
      <c r="DA832" s="15"/>
      <c r="DB832" s="15"/>
      <c r="DC832" s="15"/>
      <c r="DD832" s="15"/>
      <c r="DE832" s="15"/>
      <c r="DF832" s="15"/>
      <c r="DG832" s="15"/>
      <c r="DH832" s="15"/>
      <c r="DI832" s="15"/>
      <c r="DJ832" s="15"/>
      <c r="DK832" s="15"/>
      <c r="DL832" s="15"/>
      <c r="DM832" s="15"/>
      <c r="DN832" s="15"/>
      <c r="DO832" s="15"/>
      <c r="DP832" s="15"/>
      <c r="DQ832" s="15"/>
      <c r="DR832" s="15"/>
      <c r="DS832" s="15"/>
      <c r="DT832" s="15"/>
      <c r="DU832" s="15"/>
      <c r="DV832" s="15"/>
      <c r="DW832" s="15"/>
      <c r="DX832" s="15"/>
      <c r="DY832" s="15"/>
      <c r="DZ832" s="15"/>
      <c r="EA832" s="15"/>
      <c r="EB832" s="15"/>
      <c r="EC832" s="15"/>
      <c r="ED832" s="15"/>
      <c r="EE832" s="15"/>
      <c r="EF832" s="15"/>
      <c r="EG832" s="15"/>
      <c r="EH832" s="15"/>
      <c r="EI832" s="15"/>
      <c r="EJ832" s="15"/>
      <c r="EK832" s="15"/>
      <c r="EL832" s="15"/>
      <c r="EM832" s="15"/>
      <c r="EN832" s="15"/>
      <c r="EO832" s="15"/>
      <c r="EP832" s="15"/>
      <c r="EQ832" s="15"/>
      <c r="ER832" s="15"/>
      <c r="ES832" s="15"/>
      <c r="ET832" s="15"/>
      <c r="EU832" s="15"/>
      <c r="EV832" s="15"/>
      <c r="EW832" s="15"/>
      <c r="EX832" s="15"/>
      <c r="EY832" s="15"/>
      <c r="EZ832" s="15"/>
      <c r="FA832" s="15"/>
      <c r="FB832" s="15"/>
      <c r="FC832" s="15"/>
      <c r="FD832" s="15"/>
      <c r="FE832" s="15"/>
      <c r="FF832" s="15"/>
      <c r="FG832" s="15"/>
      <c r="FH832" s="15"/>
      <c r="FI832" s="15"/>
      <c r="FJ832" s="15"/>
      <c r="FK832" s="15"/>
      <c r="FL832" s="15"/>
      <c r="FM832" s="15"/>
      <c r="FN832" s="15"/>
      <c r="FO832" s="15"/>
      <c r="FP832" s="15"/>
      <c r="FQ832" s="15"/>
      <c r="FR832" s="15"/>
      <c r="FS832" s="15"/>
      <c r="FT832" s="15"/>
      <c r="FU832" s="15"/>
      <c r="FV832" s="15"/>
      <c r="FW832" s="15"/>
      <c r="FX832" s="15"/>
      <c r="FY832" s="15"/>
      <c r="FZ832" s="15"/>
      <c r="GA832" s="15"/>
      <c r="GB832" s="15"/>
      <c r="GC832" s="15"/>
      <c r="GD832" s="15"/>
      <c r="GE832" s="15"/>
      <c r="GF832" s="15"/>
      <c r="GG832" s="15"/>
      <c r="GH832" s="15"/>
      <c r="GI832" s="15"/>
      <c r="GJ832" s="15"/>
      <c r="GK832" s="15"/>
      <c r="GL832" s="15"/>
      <c r="GM832" s="15"/>
      <c r="GN832" s="15"/>
      <c r="GO832" s="15"/>
      <c r="GP832" s="15"/>
      <c r="GQ832" s="15"/>
      <c r="GR832" s="15"/>
      <c r="GS832" s="15"/>
      <c r="GT832" s="15"/>
      <c r="GU832" s="15"/>
      <c r="GV832" s="15"/>
      <c r="GW832" s="15"/>
      <c r="GX832" s="15"/>
      <c r="GY832" s="15"/>
    </row>
    <row r="833" spans="1:207" s="120" customFormat="1" ht="22.9" customHeight="1" x14ac:dyDescent="0.25">
      <c r="A833" s="191" t="s">
        <v>1375</v>
      </c>
      <c r="B833" s="45" t="s">
        <v>490</v>
      </c>
      <c r="C833" s="58">
        <v>1937</v>
      </c>
      <c r="D833" s="182" t="s">
        <v>224</v>
      </c>
      <c r="E833" s="182" t="s">
        <v>20</v>
      </c>
      <c r="F833" s="72">
        <v>5</v>
      </c>
      <c r="G833" s="72">
        <v>4</v>
      </c>
      <c r="H833" s="47">
        <v>3333</v>
      </c>
      <c r="I833" s="47">
        <v>0</v>
      </c>
      <c r="J833" s="47">
        <v>2127.02</v>
      </c>
      <c r="K833" s="37">
        <f t="shared" si="174"/>
        <v>11436004.09</v>
      </c>
      <c r="L833" s="44">
        <v>0</v>
      </c>
      <c r="M833" s="44">
        <v>0</v>
      </c>
      <c r="N833" s="44">
        <v>0</v>
      </c>
      <c r="O833" s="47">
        <f>'[1]Прод. прилож'!$C$323</f>
        <v>11436004.09</v>
      </c>
      <c r="P833" s="44">
        <f t="shared" si="179"/>
        <v>3431.1443414341434</v>
      </c>
      <c r="Q833" s="50">
        <v>9673</v>
      </c>
      <c r="R833" s="69" t="s">
        <v>94</v>
      </c>
      <c r="S833" s="16"/>
      <c r="T833" s="16"/>
      <c r="U833" s="16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F833" s="15"/>
      <c r="AG833" s="15"/>
      <c r="AH833" s="15"/>
      <c r="AI833" s="15"/>
      <c r="AJ833" s="15"/>
      <c r="AK833" s="15"/>
      <c r="AL833" s="15"/>
      <c r="AM833" s="15"/>
      <c r="AN833" s="15"/>
      <c r="AO833" s="15"/>
      <c r="AP833" s="15"/>
      <c r="AQ833" s="15"/>
      <c r="AR833" s="15"/>
      <c r="AS833" s="15"/>
      <c r="AT833" s="15"/>
      <c r="AU833" s="15"/>
      <c r="AV833" s="15"/>
      <c r="AW833" s="15"/>
      <c r="AX833" s="15"/>
      <c r="AY833" s="15"/>
      <c r="AZ833" s="15"/>
      <c r="BA833" s="15"/>
      <c r="BB833" s="15"/>
      <c r="BC833" s="15"/>
      <c r="BD833" s="15"/>
      <c r="BE833" s="15"/>
      <c r="BF833" s="15"/>
      <c r="BG833" s="15"/>
      <c r="BH833" s="15"/>
      <c r="BI833" s="15"/>
      <c r="BJ833" s="15"/>
      <c r="BK833" s="15"/>
      <c r="BL833" s="15"/>
      <c r="BM833" s="15"/>
      <c r="BN833" s="15"/>
      <c r="BO833" s="15"/>
      <c r="BP833" s="15"/>
      <c r="BQ833" s="15"/>
      <c r="BR833" s="15"/>
      <c r="BS833" s="15"/>
      <c r="BT833" s="15"/>
      <c r="BU833" s="15"/>
      <c r="BV833" s="15"/>
      <c r="BW833" s="15"/>
      <c r="BX833" s="15"/>
      <c r="BY833" s="15"/>
      <c r="BZ833" s="15"/>
      <c r="CA833" s="15"/>
      <c r="CB833" s="15"/>
      <c r="CC833" s="15"/>
      <c r="CD833" s="15"/>
      <c r="CE833" s="15"/>
      <c r="CF833" s="15"/>
      <c r="CG833" s="15"/>
      <c r="CH833" s="15"/>
      <c r="CI833" s="15"/>
      <c r="CJ833" s="15"/>
      <c r="CK833" s="15"/>
      <c r="CL833" s="15"/>
      <c r="CM833" s="15"/>
      <c r="CN833" s="15"/>
      <c r="CO833" s="15"/>
      <c r="CP833" s="15"/>
      <c r="CQ833" s="15"/>
      <c r="CR833" s="15"/>
      <c r="CS833" s="15"/>
      <c r="CT833" s="15"/>
      <c r="CU833" s="15"/>
      <c r="CV833" s="15"/>
      <c r="CW833" s="15"/>
      <c r="CX833" s="15"/>
      <c r="CY833" s="15"/>
      <c r="CZ833" s="15"/>
      <c r="DA833" s="15"/>
      <c r="DB833" s="15"/>
      <c r="DC833" s="15"/>
      <c r="DD833" s="15"/>
      <c r="DE833" s="15"/>
      <c r="DF833" s="15"/>
      <c r="DG833" s="15"/>
      <c r="DH833" s="15"/>
      <c r="DI833" s="15"/>
      <c r="DJ833" s="15"/>
      <c r="DK833" s="15"/>
      <c r="DL833" s="15"/>
      <c r="DM833" s="15"/>
      <c r="DN833" s="15"/>
      <c r="DO833" s="15"/>
      <c r="DP833" s="15"/>
      <c r="DQ833" s="15"/>
      <c r="DR833" s="15"/>
      <c r="DS833" s="15"/>
      <c r="DT833" s="15"/>
      <c r="DU833" s="15"/>
      <c r="DV833" s="15"/>
      <c r="DW833" s="15"/>
      <c r="DX833" s="15"/>
      <c r="DY833" s="15"/>
      <c r="DZ833" s="15"/>
      <c r="EA833" s="15"/>
      <c r="EB833" s="15"/>
      <c r="EC833" s="15"/>
      <c r="ED833" s="15"/>
      <c r="EE833" s="15"/>
      <c r="EF833" s="15"/>
      <c r="EG833" s="15"/>
      <c r="EH833" s="15"/>
      <c r="EI833" s="15"/>
      <c r="EJ833" s="15"/>
      <c r="EK833" s="15"/>
      <c r="EL833" s="15"/>
      <c r="EM833" s="15"/>
      <c r="EN833" s="15"/>
      <c r="EO833" s="15"/>
      <c r="EP833" s="15"/>
      <c r="EQ833" s="15"/>
      <c r="ER833" s="15"/>
      <c r="ES833" s="15"/>
      <c r="ET833" s="15"/>
      <c r="EU833" s="15"/>
      <c r="EV833" s="15"/>
      <c r="EW833" s="15"/>
      <c r="EX833" s="15"/>
      <c r="EY833" s="15"/>
      <c r="EZ833" s="15"/>
      <c r="FA833" s="15"/>
      <c r="FB833" s="15"/>
      <c r="FC833" s="15"/>
      <c r="FD833" s="15"/>
      <c r="FE833" s="15"/>
      <c r="FF833" s="15"/>
      <c r="FG833" s="15"/>
      <c r="FH833" s="15"/>
      <c r="FI833" s="15"/>
      <c r="FJ833" s="15"/>
      <c r="FK833" s="15"/>
      <c r="FL833" s="15"/>
      <c r="FM833" s="15"/>
      <c r="FN833" s="15"/>
      <c r="FO833" s="15"/>
      <c r="FP833" s="15"/>
      <c r="FQ833" s="15"/>
      <c r="FR833" s="15"/>
      <c r="FS833" s="15"/>
      <c r="FT833" s="15"/>
      <c r="FU833" s="15"/>
      <c r="FV833" s="15"/>
      <c r="FW833" s="15"/>
      <c r="FX833" s="15"/>
      <c r="FY833" s="15"/>
      <c r="FZ833" s="15"/>
      <c r="GA833" s="15"/>
      <c r="GB833" s="15"/>
      <c r="GC833" s="15"/>
      <c r="GD833" s="15"/>
      <c r="GE833" s="15"/>
      <c r="GF833" s="15"/>
      <c r="GG833" s="15"/>
      <c r="GH833" s="15"/>
      <c r="GI833" s="15"/>
      <c r="GJ833" s="15"/>
      <c r="GK833" s="15"/>
      <c r="GL833" s="15"/>
      <c r="GM833" s="15"/>
      <c r="GN833" s="15"/>
      <c r="GO833" s="15"/>
      <c r="GP833" s="15"/>
      <c r="GQ833" s="15"/>
      <c r="GR833" s="15"/>
      <c r="GS833" s="15"/>
      <c r="GT833" s="15"/>
      <c r="GU833" s="15"/>
      <c r="GV833" s="15"/>
      <c r="GW833" s="15"/>
      <c r="GX833" s="15"/>
      <c r="GY833" s="15"/>
    </row>
    <row r="834" spans="1:207" s="115" customFormat="1" ht="27" customHeight="1" x14ac:dyDescent="0.25">
      <c r="A834" s="191" t="s">
        <v>1376</v>
      </c>
      <c r="B834" s="45" t="s">
        <v>1754</v>
      </c>
      <c r="C834" s="182">
        <v>1959</v>
      </c>
      <c r="D834" s="182" t="s">
        <v>224</v>
      </c>
      <c r="E834" s="182" t="s">
        <v>20</v>
      </c>
      <c r="F834" s="64">
        <v>3</v>
      </c>
      <c r="G834" s="64">
        <v>2</v>
      </c>
      <c r="H834" s="44">
        <v>1254.4000000000001</v>
      </c>
      <c r="I834" s="44">
        <v>394.8</v>
      </c>
      <c r="J834" s="44">
        <v>1051</v>
      </c>
      <c r="K834" s="37">
        <f t="shared" si="174"/>
        <v>4324500</v>
      </c>
      <c r="L834" s="47">
        <v>0</v>
      </c>
      <c r="M834" s="47">
        <v>0</v>
      </c>
      <c r="N834" s="47">
        <v>0</v>
      </c>
      <c r="O834" s="44">
        <f>'[1]Прод. прилож'!$C$1268</f>
        <v>4324500</v>
      </c>
      <c r="P834" s="50">
        <f t="shared" si="179"/>
        <v>3447.4649234693875</v>
      </c>
      <c r="Q834" s="37">
        <v>9673</v>
      </c>
      <c r="R834" s="70" t="s">
        <v>96</v>
      </c>
      <c r="V834" s="116"/>
      <c r="W834" s="116"/>
      <c r="X834" s="116"/>
      <c r="Y834" s="116"/>
      <c r="Z834" s="116"/>
      <c r="AA834" s="116"/>
      <c r="AB834" s="116"/>
      <c r="AC834" s="116"/>
      <c r="AD834" s="116"/>
      <c r="AE834" s="116"/>
      <c r="AF834" s="116"/>
      <c r="AG834" s="116"/>
      <c r="AH834" s="116"/>
      <c r="AI834" s="116"/>
      <c r="AJ834" s="116"/>
      <c r="AK834" s="116"/>
      <c r="AL834" s="116"/>
      <c r="AM834" s="116"/>
      <c r="AN834" s="116"/>
      <c r="AO834" s="116"/>
      <c r="AP834" s="116"/>
      <c r="AQ834" s="116"/>
      <c r="AR834" s="116"/>
      <c r="AS834" s="116"/>
      <c r="AT834" s="116"/>
      <c r="AU834" s="116"/>
      <c r="AV834" s="116"/>
      <c r="AW834" s="116"/>
      <c r="AX834" s="116"/>
      <c r="AY834" s="116"/>
      <c r="AZ834" s="116"/>
      <c r="BA834" s="116"/>
      <c r="BB834" s="116"/>
      <c r="BC834" s="116"/>
      <c r="BD834" s="116"/>
      <c r="BE834" s="116"/>
      <c r="BF834" s="116"/>
      <c r="BG834" s="116"/>
      <c r="BH834" s="116"/>
      <c r="BI834" s="116"/>
      <c r="BJ834" s="116"/>
      <c r="BK834" s="116"/>
      <c r="BL834" s="116"/>
      <c r="BM834" s="116"/>
      <c r="BN834" s="116"/>
      <c r="BO834" s="116"/>
      <c r="BP834" s="116"/>
      <c r="BQ834" s="116"/>
      <c r="BR834" s="116"/>
      <c r="BS834" s="116"/>
      <c r="BT834" s="116"/>
      <c r="BU834" s="116"/>
      <c r="BV834" s="116"/>
      <c r="BW834" s="116"/>
      <c r="BX834" s="116"/>
      <c r="BY834" s="116"/>
      <c r="BZ834" s="116"/>
      <c r="CA834" s="116"/>
      <c r="CB834" s="116"/>
      <c r="CC834" s="116"/>
      <c r="CD834" s="116"/>
      <c r="CE834" s="116"/>
      <c r="CF834" s="116"/>
      <c r="CG834" s="116"/>
      <c r="CH834" s="116"/>
      <c r="CI834" s="116"/>
      <c r="CJ834" s="116"/>
      <c r="CK834" s="116"/>
      <c r="CL834" s="116"/>
      <c r="CM834" s="116"/>
      <c r="CN834" s="116"/>
      <c r="CO834" s="116"/>
      <c r="CP834" s="116"/>
      <c r="CQ834" s="116"/>
      <c r="CR834" s="116"/>
      <c r="CS834" s="116"/>
      <c r="CT834" s="116"/>
      <c r="CU834" s="116"/>
      <c r="CV834" s="116"/>
      <c r="CW834" s="116"/>
      <c r="CX834" s="116"/>
      <c r="CY834" s="116"/>
      <c r="CZ834" s="116"/>
      <c r="DA834" s="116"/>
      <c r="DB834" s="116"/>
      <c r="DC834" s="116"/>
      <c r="DD834" s="116"/>
      <c r="DE834" s="116"/>
      <c r="DF834" s="116"/>
      <c r="DG834" s="116"/>
      <c r="DH834" s="116"/>
      <c r="DI834" s="116"/>
      <c r="DJ834" s="116"/>
      <c r="DK834" s="116"/>
      <c r="DL834" s="116"/>
      <c r="DM834" s="116"/>
      <c r="DN834" s="116"/>
      <c r="DO834" s="116"/>
      <c r="DP834" s="116"/>
      <c r="DQ834" s="116"/>
      <c r="DR834" s="116"/>
      <c r="DS834" s="116"/>
      <c r="DT834" s="116"/>
      <c r="DU834" s="116"/>
      <c r="DV834" s="116"/>
      <c r="DW834" s="116"/>
      <c r="DX834" s="116"/>
      <c r="DY834" s="116"/>
      <c r="DZ834" s="116"/>
      <c r="EA834" s="116"/>
      <c r="EB834" s="116"/>
      <c r="EC834" s="116"/>
      <c r="ED834" s="116"/>
      <c r="EE834" s="116"/>
      <c r="EF834" s="116"/>
      <c r="EG834" s="116"/>
      <c r="EH834" s="116"/>
      <c r="EI834" s="116"/>
      <c r="EJ834" s="116"/>
      <c r="EK834" s="116"/>
      <c r="EL834" s="116"/>
      <c r="EM834" s="116"/>
      <c r="EN834" s="116"/>
      <c r="EO834" s="116"/>
      <c r="EP834" s="116"/>
      <c r="EQ834" s="116"/>
      <c r="ER834" s="116"/>
      <c r="ES834" s="116"/>
      <c r="ET834" s="116"/>
      <c r="EU834" s="116"/>
      <c r="EV834" s="116"/>
      <c r="EW834" s="116"/>
      <c r="EX834" s="116"/>
      <c r="EY834" s="116"/>
      <c r="EZ834" s="116"/>
      <c r="FA834" s="116"/>
      <c r="FB834" s="116"/>
      <c r="FC834" s="116"/>
      <c r="FD834" s="116"/>
      <c r="FE834" s="116"/>
      <c r="FF834" s="116"/>
      <c r="FG834" s="116"/>
      <c r="FH834" s="116"/>
      <c r="FI834" s="116"/>
      <c r="FJ834" s="116"/>
      <c r="FK834" s="116"/>
      <c r="FL834" s="116"/>
      <c r="FM834" s="116"/>
      <c r="FN834" s="116"/>
      <c r="FO834" s="116"/>
      <c r="FP834" s="116"/>
      <c r="FQ834" s="116"/>
      <c r="FR834" s="116"/>
      <c r="FS834" s="116"/>
      <c r="FT834" s="116"/>
      <c r="FU834" s="116"/>
      <c r="FV834" s="116"/>
      <c r="FW834" s="116"/>
      <c r="FX834" s="116"/>
      <c r="FY834" s="116"/>
      <c r="FZ834" s="116"/>
      <c r="GA834" s="116"/>
      <c r="GB834" s="116"/>
      <c r="GC834" s="116"/>
      <c r="GD834" s="116"/>
      <c r="GE834" s="116"/>
      <c r="GF834" s="116"/>
      <c r="GG834" s="116"/>
      <c r="GH834" s="116"/>
      <c r="GI834" s="116"/>
      <c r="GJ834" s="116"/>
      <c r="GK834" s="116"/>
      <c r="GL834" s="116"/>
      <c r="GM834" s="116"/>
      <c r="GN834" s="116"/>
      <c r="GO834" s="116"/>
      <c r="GP834" s="116"/>
      <c r="GQ834" s="116"/>
      <c r="GR834" s="116"/>
      <c r="GS834" s="116"/>
      <c r="GT834" s="116"/>
      <c r="GU834" s="116"/>
      <c r="GV834" s="116"/>
      <c r="GW834" s="116"/>
      <c r="GX834" s="116"/>
      <c r="GY834" s="116"/>
    </row>
    <row r="835" spans="1:207" s="15" customFormat="1" ht="25.15" customHeight="1" x14ac:dyDescent="0.25">
      <c r="A835" s="191" t="s">
        <v>1377</v>
      </c>
      <c r="B835" s="107" t="s">
        <v>1782</v>
      </c>
      <c r="C835" s="182">
        <v>1959</v>
      </c>
      <c r="D835" s="182" t="s">
        <v>224</v>
      </c>
      <c r="E835" s="182" t="s">
        <v>20</v>
      </c>
      <c r="F835" s="64">
        <v>4</v>
      </c>
      <c r="G835" s="64">
        <v>2</v>
      </c>
      <c r="H835" s="44">
        <v>745.5</v>
      </c>
      <c r="I835" s="44">
        <v>71.900000000000006</v>
      </c>
      <c r="J835" s="44">
        <v>673.6</v>
      </c>
      <c r="K835" s="37">
        <f t="shared" si="174"/>
        <v>4439200</v>
      </c>
      <c r="L835" s="47">
        <v>0</v>
      </c>
      <c r="M835" s="47">
        <v>0</v>
      </c>
      <c r="N835" s="47">
        <v>0</v>
      </c>
      <c r="O835" s="44">
        <f>'[1]Прод. прилож'!$C$1266</f>
        <v>4439200</v>
      </c>
      <c r="P835" s="50">
        <f t="shared" si="179"/>
        <v>5954.6613011401741</v>
      </c>
      <c r="Q835" s="37">
        <v>9673</v>
      </c>
      <c r="R835" s="70" t="s">
        <v>96</v>
      </c>
      <c r="S835" s="119" t="s">
        <v>1781</v>
      </c>
      <c r="T835" s="115"/>
      <c r="U835" s="115"/>
      <c r="V835" s="116"/>
      <c r="W835" s="116"/>
      <c r="X835" s="116"/>
      <c r="Y835" s="116"/>
      <c r="Z835" s="116"/>
      <c r="AA835" s="116"/>
      <c r="AB835" s="116"/>
      <c r="AC835" s="116"/>
      <c r="AD835" s="116"/>
      <c r="AE835" s="116"/>
      <c r="AF835" s="116"/>
      <c r="AG835" s="116"/>
      <c r="AH835" s="116"/>
      <c r="AI835" s="116"/>
      <c r="AJ835" s="116"/>
      <c r="AK835" s="116"/>
      <c r="AL835" s="116"/>
      <c r="AM835" s="116"/>
      <c r="AN835" s="116"/>
      <c r="AO835" s="116"/>
      <c r="AP835" s="116"/>
      <c r="AQ835" s="116"/>
      <c r="AR835" s="116"/>
      <c r="AS835" s="116"/>
      <c r="AT835" s="116"/>
      <c r="AU835" s="116"/>
      <c r="AV835" s="116"/>
      <c r="AW835" s="116"/>
      <c r="AX835" s="116"/>
      <c r="AY835" s="116"/>
      <c r="AZ835" s="116"/>
      <c r="BA835" s="116"/>
      <c r="BB835" s="116"/>
      <c r="BC835" s="116"/>
      <c r="BD835" s="116"/>
      <c r="BE835" s="116"/>
      <c r="BF835" s="116"/>
      <c r="BG835" s="116"/>
      <c r="BH835" s="116"/>
      <c r="BI835" s="116"/>
      <c r="BJ835" s="116"/>
      <c r="BK835" s="116"/>
      <c r="BL835" s="116"/>
      <c r="BM835" s="116"/>
      <c r="BN835" s="116"/>
      <c r="BO835" s="116"/>
      <c r="BP835" s="116"/>
      <c r="BQ835" s="116"/>
      <c r="BR835" s="116"/>
      <c r="BS835" s="116"/>
      <c r="BT835" s="116"/>
      <c r="BU835" s="116"/>
      <c r="BV835" s="116"/>
      <c r="BW835" s="116"/>
      <c r="BX835" s="116"/>
      <c r="BY835" s="116"/>
      <c r="BZ835" s="116"/>
      <c r="CA835" s="116"/>
      <c r="CB835" s="116"/>
      <c r="CC835" s="116"/>
      <c r="CD835" s="116"/>
      <c r="CE835" s="116"/>
      <c r="CF835" s="116"/>
      <c r="CG835" s="116"/>
      <c r="CH835" s="116"/>
      <c r="CI835" s="116"/>
      <c r="CJ835" s="116"/>
      <c r="CK835" s="116"/>
      <c r="CL835" s="116"/>
      <c r="CM835" s="116"/>
      <c r="CN835" s="116"/>
      <c r="CO835" s="116"/>
      <c r="CP835" s="116"/>
      <c r="CQ835" s="116"/>
      <c r="CR835" s="116"/>
      <c r="CS835" s="116"/>
      <c r="CT835" s="116"/>
      <c r="CU835" s="116"/>
      <c r="CV835" s="116"/>
      <c r="CW835" s="116"/>
      <c r="CX835" s="116"/>
      <c r="CY835" s="116"/>
      <c r="CZ835" s="116"/>
      <c r="DA835" s="116"/>
      <c r="DB835" s="116"/>
      <c r="DC835" s="116"/>
      <c r="DD835" s="116"/>
      <c r="DE835" s="116"/>
      <c r="DF835" s="116"/>
      <c r="DG835" s="116"/>
      <c r="DH835" s="116"/>
      <c r="DI835" s="116"/>
      <c r="DJ835" s="116"/>
      <c r="DK835" s="116"/>
      <c r="DL835" s="116"/>
      <c r="DM835" s="116"/>
      <c r="DN835" s="116"/>
      <c r="DO835" s="116"/>
      <c r="DP835" s="116"/>
      <c r="DQ835" s="116"/>
      <c r="DR835" s="116"/>
      <c r="DS835" s="116"/>
      <c r="DT835" s="116"/>
      <c r="DU835" s="116"/>
      <c r="DV835" s="116"/>
      <c r="DW835" s="116"/>
      <c r="DX835" s="116"/>
      <c r="DY835" s="116"/>
      <c r="DZ835" s="116"/>
      <c r="EA835" s="116"/>
      <c r="EB835" s="116"/>
      <c r="EC835" s="116"/>
      <c r="ED835" s="116"/>
      <c r="EE835" s="116"/>
      <c r="EF835" s="116"/>
      <c r="EG835" s="116"/>
      <c r="EH835" s="116"/>
      <c r="EI835" s="116"/>
      <c r="EJ835" s="116"/>
      <c r="EK835" s="116"/>
      <c r="EL835" s="116"/>
      <c r="EM835" s="116"/>
      <c r="EN835" s="116"/>
      <c r="EO835" s="116"/>
      <c r="EP835" s="116"/>
      <c r="EQ835" s="116"/>
      <c r="ER835" s="116"/>
      <c r="ES835" s="116"/>
      <c r="ET835" s="116"/>
      <c r="EU835" s="116"/>
      <c r="EV835" s="116"/>
      <c r="EW835" s="116"/>
      <c r="EX835" s="116"/>
      <c r="EY835" s="116"/>
      <c r="EZ835" s="116"/>
      <c r="FA835" s="116"/>
      <c r="FB835" s="116"/>
      <c r="FC835" s="116"/>
      <c r="FD835" s="116"/>
      <c r="FE835" s="116"/>
      <c r="FF835" s="116"/>
      <c r="FG835" s="116"/>
      <c r="FH835" s="116"/>
      <c r="FI835" s="116"/>
      <c r="FJ835" s="116"/>
      <c r="FK835" s="116"/>
      <c r="FL835" s="116"/>
      <c r="FM835" s="116"/>
      <c r="FN835" s="116"/>
      <c r="FO835" s="116"/>
      <c r="FP835" s="116"/>
      <c r="FQ835" s="116"/>
      <c r="FR835" s="116"/>
      <c r="FS835" s="116"/>
      <c r="FT835" s="116"/>
      <c r="FU835" s="116"/>
      <c r="FV835" s="116"/>
      <c r="FW835" s="116"/>
      <c r="FX835" s="116"/>
      <c r="FY835" s="116"/>
      <c r="FZ835" s="116"/>
      <c r="GA835" s="116"/>
      <c r="GB835" s="116"/>
      <c r="GC835" s="116"/>
      <c r="GD835" s="116"/>
      <c r="GE835" s="116"/>
      <c r="GF835" s="116"/>
      <c r="GG835" s="116"/>
      <c r="GH835" s="116"/>
      <c r="GI835" s="116"/>
      <c r="GJ835" s="116"/>
      <c r="GK835" s="116"/>
      <c r="GL835" s="116"/>
      <c r="GM835" s="116"/>
      <c r="GN835" s="116"/>
      <c r="GO835" s="116"/>
      <c r="GP835" s="116"/>
      <c r="GQ835" s="116"/>
      <c r="GR835" s="116"/>
      <c r="GS835" s="116"/>
      <c r="GT835" s="116"/>
      <c r="GU835" s="116"/>
      <c r="GV835" s="116"/>
      <c r="GW835" s="116"/>
      <c r="GX835" s="116"/>
      <c r="GY835" s="116"/>
    </row>
    <row r="836" spans="1:207" s="15" customFormat="1" ht="25.15" customHeight="1" x14ac:dyDescent="0.25">
      <c r="A836" s="191" t="s">
        <v>1378</v>
      </c>
      <c r="B836" s="45" t="s">
        <v>491</v>
      </c>
      <c r="C836" s="59">
        <v>1958</v>
      </c>
      <c r="D836" s="182" t="s">
        <v>224</v>
      </c>
      <c r="E836" s="58" t="s">
        <v>20</v>
      </c>
      <c r="F836" s="72">
        <v>5</v>
      </c>
      <c r="G836" s="72">
        <v>3</v>
      </c>
      <c r="H836" s="47">
        <v>4564</v>
      </c>
      <c r="I836" s="47">
        <v>886.1</v>
      </c>
      <c r="J836" s="47">
        <v>2948.18</v>
      </c>
      <c r="K836" s="37">
        <f t="shared" si="174"/>
        <v>18264201.859999999</v>
      </c>
      <c r="L836" s="44">
        <v>0</v>
      </c>
      <c r="M836" s="44">
        <v>0</v>
      </c>
      <c r="N836" s="44">
        <v>0</v>
      </c>
      <c r="O836" s="47">
        <f>'[1]Прод. прилож'!$C$324</f>
        <v>18264201.859999999</v>
      </c>
      <c r="P836" s="44">
        <f t="shared" si="179"/>
        <v>4001.7970771253285</v>
      </c>
      <c r="Q836" s="50">
        <v>9673</v>
      </c>
      <c r="R836" s="69" t="s">
        <v>94</v>
      </c>
      <c r="S836" s="57"/>
      <c r="T836" s="16"/>
      <c r="U836" s="16"/>
    </row>
    <row r="837" spans="1:207" s="15" customFormat="1" ht="25.15" customHeight="1" x14ac:dyDescent="0.25">
      <c r="A837" s="191" t="s">
        <v>1379</v>
      </c>
      <c r="B837" s="107" t="s">
        <v>492</v>
      </c>
      <c r="C837" s="58">
        <v>1972</v>
      </c>
      <c r="D837" s="182" t="s">
        <v>224</v>
      </c>
      <c r="E837" s="58" t="s">
        <v>22</v>
      </c>
      <c r="F837" s="72">
        <v>5</v>
      </c>
      <c r="G837" s="72">
        <v>8</v>
      </c>
      <c r="H837" s="47">
        <f t="shared" ref="H837:H845" si="180">I837+J837</f>
        <v>5808.49</v>
      </c>
      <c r="I837" s="47">
        <v>0</v>
      </c>
      <c r="J837" s="47">
        <v>5808.49</v>
      </c>
      <c r="K837" s="37">
        <f t="shared" si="174"/>
        <v>4207257.6000000006</v>
      </c>
      <c r="L837" s="44">
        <v>0</v>
      </c>
      <c r="M837" s="44">
        <v>0</v>
      </c>
      <c r="N837" s="44">
        <v>0</v>
      </c>
      <c r="O837" s="47">
        <f>'[1]Прод. прилож'!$C$1269</f>
        <v>4207257.6000000006</v>
      </c>
      <c r="P837" s="44">
        <f t="shared" si="179"/>
        <v>724.32897362309325</v>
      </c>
      <c r="Q837" s="50">
        <v>9673</v>
      </c>
      <c r="R837" s="69" t="s">
        <v>96</v>
      </c>
      <c r="S837" s="57"/>
      <c r="T837" s="16"/>
      <c r="U837" s="16"/>
    </row>
    <row r="838" spans="1:207" s="15" customFormat="1" ht="25.15" customHeight="1" x14ac:dyDescent="0.25">
      <c r="A838" s="191" t="s">
        <v>1380</v>
      </c>
      <c r="B838" s="45" t="s">
        <v>493</v>
      </c>
      <c r="C838" s="58">
        <v>1965</v>
      </c>
      <c r="D838" s="182" t="s">
        <v>224</v>
      </c>
      <c r="E838" s="58" t="s">
        <v>20</v>
      </c>
      <c r="F838" s="72">
        <v>5</v>
      </c>
      <c r="G838" s="72">
        <v>2</v>
      </c>
      <c r="H838" s="47">
        <f t="shared" si="180"/>
        <v>1619.92</v>
      </c>
      <c r="I838" s="47">
        <v>115.2</v>
      </c>
      <c r="J838" s="47">
        <v>1504.72</v>
      </c>
      <c r="K838" s="37">
        <f t="shared" si="174"/>
        <v>7061018.3999999994</v>
      </c>
      <c r="L838" s="44">
        <v>0</v>
      </c>
      <c r="M838" s="44">
        <v>0</v>
      </c>
      <c r="N838" s="44">
        <v>0</v>
      </c>
      <c r="O838" s="47">
        <f>'[1]Прод. прилож'!$C$1270</f>
        <v>7061018.3999999994</v>
      </c>
      <c r="P838" s="44">
        <f t="shared" si="179"/>
        <v>4358.8685861030172</v>
      </c>
      <c r="Q838" s="50">
        <v>9673</v>
      </c>
      <c r="R838" s="69" t="s">
        <v>96</v>
      </c>
      <c r="S838" s="57"/>
      <c r="T838" s="16"/>
      <c r="U838" s="16"/>
    </row>
    <row r="839" spans="1:207" s="15" customFormat="1" ht="25.15" customHeight="1" x14ac:dyDescent="0.25">
      <c r="A839" s="191" t="s">
        <v>1381</v>
      </c>
      <c r="B839" s="45" t="s">
        <v>494</v>
      </c>
      <c r="C839" s="58">
        <v>1954</v>
      </c>
      <c r="D839" s="182" t="s">
        <v>224</v>
      </c>
      <c r="E839" s="58" t="s">
        <v>20</v>
      </c>
      <c r="F839" s="72">
        <v>2</v>
      </c>
      <c r="G839" s="72">
        <v>2</v>
      </c>
      <c r="H839" s="47">
        <v>497</v>
      </c>
      <c r="I839" s="47">
        <v>0</v>
      </c>
      <c r="J839" s="47">
        <v>381.89</v>
      </c>
      <c r="K839" s="37">
        <f t="shared" si="174"/>
        <v>2066723.43</v>
      </c>
      <c r="L839" s="44">
        <v>0</v>
      </c>
      <c r="M839" s="44">
        <v>0</v>
      </c>
      <c r="N839" s="44">
        <v>0</v>
      </c>
      <c r="O839" s="47">
        <f>'[1]Прод. прилож'!$C$326</f>
        <v>2066723.43</v>
      </c>
      <c r="P839" s="44">
        <f t="shared" si="179"/>
        <v>4158.397243460764</v>
      </c>
      <c r="Q839" s="50">
        <v>9673</v>
      </c>
      <c r="R839" s="69" t="s">
        <v>94</v>
      </c>
      <c r="S839" s="57"/>
      <c r="T839" s="16"/>
      <c r="U839" s="16"/>
    </row>
    <row r="840" spans="1:207" s="15" customFormat="1" ht="25.15" customHeight="1" x14ac:dyDescent="0.25">
      <c r="A840" s="191" t="s">
        <v>1382</v>
      </c>
      <c r="B840" s="45" t="s">
        <v>495</v>
      </c>
      <c r="C840" s="58">
        <v>1965</v>
      </c>
      <c r="D840" s="182" t="s">
        <v>224</v>
      </c>
      <c r="E840" s="58" t="s">
        <v>20</v>
      </c>
      <c r="F840" s="72">
        <v>5</v>
      </c>
      <c r="G840" s="72">
        <v>2</v>
      </c>
      <c r="H840" s="47">
        <f t="shared" si="180"/>
        <v>1606.54</v>
      </c>
      <c r="I840" s="47">
        <v>0</v>
      </c>
      <c r="J840" s="47">
        <v>1606.54</v>
      </c>
      <c r="K840" s="37">
        <f t="shared" si="174"/>
        <v>4708900</v>
      </c>
      <c r="L840" s="44">
        <v>0</v>
      </c>
      <c r="M840" s="44">
        <v>0</v>
      </c>
      <c r="N840" s="44">
        <v>0</v>
      </c>
      <c r="O840" s="47">
        <f>'[1]Прод. прилож'!$C$1271</f>
        <v>4708900</v>
      </c>
      <c r="P840" s="44">
        <f t="shared" si="179"/>
        <v>2931.0817035367936</v>
      </c>
      <c r="Q840" s="50">
        <v>9673</v>
      </c>
      <c r="R840" s="69" t="s">
        <v>96</v>
      </c>
      <c r="S840" s="57"/>
      <c r="T840" s="16"/>
      <c r="U840" s="16"/>
    </row>
    <row r="841" spans="1:207" s="15" customFormat="1" ht="25.15" customHeight="1" x14ac:dyDescent="0.25">
      <c r="A841" s="191" t="s">
        <v>1383</v>
      </c>
      <c r="B841" s="107" t="s">
        <v>496</v>
      </c>
      <c r="C841" s="58">
        <v>1964</v>
      </c>
      <c r="D841" s="182" t="s">
        <v>224</v>
      </c>
      <c r="E841" s="58" t="s">
        <v>20</v>
      </c>
      <c r="F841" s="72">
        <v>5</v>
      </c>
      <c r="G841" s="72">
        <v>2</v>
      </c>
      <c r="H841" s="47">
        <f t="shared" si="180"/>
        <v>1606.69</v>
      </c>
      <c r="I841" s="47">
        <v>0</v>
      </c>
      <c r="J841" s="47">
        <v>1606.69</v>
      </c>
      <c r="K841" s="37">
        <f t="shared" si="174"/>
        <v>2147525</v>
      </c>
      <c r="L841" s="44">
        <v>0</v>
      </c>
      <c r="M841" s="44">
        <v>0</v>
      </c>
      <c r="N841" s="44">
        <v>0</v>
      </c>
      <c r="O841" s="47">
        <f>'[1]Прод. прилож'!$C$840</f>
        <v>2147525</v>
      </c>
      <c r="P841" s="44">
        <f t="shared" si="179"/>
        <v>1336.6144060148504</v>
      </c>
      <c r="Q841" s="50">
        <v>9673</v>
      </c>
      <c r="R841" s="69" t="s">
        <v>95</v>
      </c>
      <c r="S841" s="57"/>
      <c r="T841" s="16"/>
      <c r="U841" s="16"/>
    </row>
    <row r="842" spans="1:207" s="116" customFormat="1" ht="22.9" customHeight="1" x14ac:dyDescent="0.25">
      <c r="A842" s="191" t="s">
        <v>1384</v>
      </c>
      <c r="B842" s="107" t="s">
        <v>497</v>
      </c>
      <c r="C842" s="58">
        <v>1964</v>
      </c>
      <c r="D842" s="182" t="s">
        <v>224</v>
      </c>
      <c r="E842" s="58" t="s">
        <v>20</v>
      </c>
      <c r="F842" s="72">
        <v>5</v>
      </c>
      <c r="G842" s="72">
        <v>3</v>
      </c>
      <c r="H842" s="47">
        <f t="shared" si="180"/>
        <v>2548.4699999999998</v>
      </c>
      <c r="I842" s="47">
        <v>0</v>
      </c>
      <c r="J842" s="47">
        <v>2548.4699999999998</v>
      </c>
      <c r="K842" s="37">
        <f t="shared" ref="K842:K904" si="181">SUM(L842:O842)</f>
        <v>3664975</v>
      </c>
      <c r="L842" s="44">
        <v>0</v>
      </c>
      <c r="M842" s="44">
        <v>0</v>
      </c>
      <c r="N842" s="44">
        <v>0</v>
      </c>
      <c r="O842" s="47">
        <f>'[1]Прод. прилож'!$C$841</f>
        <v>3664975</v>
      </c>
      <c r="P842" s="44">
        <f t="shared" si="179"/>
        <v>1438.1079628169059</v>
      </c>
      <c r="Q842" s="50">
        <v>9673</v>
      </c>
      <c r="R842" s="69" t="s">
        <v>95</v>
      </c>
      <c r="S842" s="16"/>
      <c r="T842" s="16"/>
      <c r="U842" s="16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F842" s="15"/>
      <c r="AG842" s="15"/>
      <c r="AH842" s="15"/>
      <c r="AI842" s="15"/>
      <c r="AJ842" s="15"/>
      <c r="AK842" s="15"/>
      <c r="AL842" s="15"/>
      <c r="AM842" s="15"/>
      <c r="AN842" s="15"/>
      <c r="AO842" s="15"/>
      <c r="AP842" s="15"/>
      <c r="AQ842" s="15"/>
      <c r="AR842" s="15"/>
      <c r="AS842" s="15"/>
      <c r="AT842" s="15"/>
      <c r="AU842" s="15"/>
      <c r="AV842" s="15"/>
      <c r="AW842" s="15"/>
      <c r="AX842" s="15"/>
      <c r="AY842" s="15"/>
      <c r="AZ842" s="15"/>
      <c r="BA842" s="15"/>
      <c r="BB842" s="15"/>
      <c r="BC842" s="15"/>
      <c r="BD842" s="15"/>
      <c r="BE842" s="15"/>
      <c r="BF842" s="15"/>
      <c r="BG842" s="15"/>
      <c r="BH842" s="15"/>
      <c r="BI842" s="15"/>
      <c r="BJ842" s="15"/>
      <c r="BK842" s="15"/>
      <c r="BL842" s="15"/>
      <c r="BM842" s="15"/>
      <c r="BN842" s="15"/>
      <c r="BO842" s="15"/>
      <c r="BP842" s="15"/>
      <c r="BQ842" s="15"/>
      <c r="BR842" s="15"/>
      <c r="BS842" s="15"/>
      <c r="BT842" s="15"/>
      <c r="BU842" s="15"/>
      <c r="BV842" s="15"/>
      <c r="BW842" s="15"/>
      <c r="BX842" s="15"/>
      <c r="BY842" s="15"/>
      <c r="BZ842" s="15"/>
      <c r="CA842" s="15"/>
      <c r="CB842" s="15"/>
      <c r="CC842" s="15"/>
      <c r="CD842" s="15"/>
      <c r="CE842" s="15"/>
      <c r="CF842" s="15"/>
      <c r="CG842" s="15"/>
      <c r="CH842" s="15"/>
      <c r="CI842" s="15"/>
      <c r="CJ842" s="15"/>
      <c r="CK842" s="15"/>
      <c r="CL842" s="15"/>
      <c r="CM842" s="15"/>
      <c r="CN842" s="15"/>
      <c r="CO842" s="15"/>
      <c r="CP842" s="15"/>
      <c r="CQ842" s="15"/>
      <c r="CR842" s="15"/>
      <c r="CS842" s="15"/>
      <c r="CT842" s="15"/>
      <c r="CU842" s="15"/>
      <c r="CV842" s="15"/>
      <c r="CW842" s="15"/>
      <c r="CX842" s="15"/>
      <c r="CY842" s="15"/>
      <c r="CZ842" s="15"/>
      <c r="DA842" s="15"/>
      <c r="DB842" s="15"/>
      <c r="DC842" s="15"/>
      <c r="DD842" s="15"/>
      <c r="DE842" s="15"/>
      <c r="DF842" s="15"/>
      <c r="DG842" s="15"/>
      <c r="DH842" s="15"/>
      <c r="DI842" s="15"/>
      <c r="DJ842" s="15"/>
      <c r="DK842" s="15"/>
      <c r="DL842" s="15"/>
      <c r="DM842" s="15"/>
      <c r="DN842" s="15"/>
      <c r="DO842" s="15"/>
      <c r="DP842" s="15"/>
      <c r="DQ842" s="15"/>
      <c r="DR842" s="15"/>
      <c r="DS842" s="15"/>
      <c r="DT842" s="15"/>
      <c r="DU842" s="15"/>
      <c r="DV842" s="15"/>
      <c r="DW842" s="15"/>
      <c r="DX842" s="15"/>
      <c r="DY842" s="15"/>
      <c r="DZ842" s="15"/>
      <c r="EA842" s="15"/>
      <c r="EB842" s="15"/>
      <c r="EC842" s="15"/>
      <c r="ED842" s="15"/>
      <c r="EE842" s="15"/>
      <c r="EF842" s="15"/>
      <c r="EG842" s="15"/>
      <c r="EH842" s="15"/>
      <c r="EI842" s="15"/>
      <c r="EJ842" s="15"/>
      <c r="EK842" s="15"/>
      <c r="EL842" s="15"/>
      <c r="EM842" s="15"/>
      <c r="EN842" s="15"/>
      <c r="EO842" s="15"/>
      <c r="EP842" s="15"/>
      <c r="EQ842" s="15"/>
      <c r="ER842" s="15"/>
      <c r="ES842" s="15"/>
      <c r="ET842" s="15"/>
      <c r="EU842" s="15"/>
      <c r="EV842" s="15"/>
      <c r="EW842" s="15"/>
      <c r="EX842" s="15"/>
      <c r="EY842" s="15"/>
      <c r="EZ842" s="15"/>
      <c r="FA842" s="15"/>
      <c r="FB842" s="15"/>
      <c r="FC842" s="15"/>
      <c r="FD842" s="15"/>
      <c r="FE842" s="15"/>
      <c r="FF842" s="15"/>
      <c r="FG842" s="15"/>
      <c r="FH842" s="15"/>
      <c r="FI842" s="15"/>
      <c r="FJ842" s="15"/>
      <c r="FK842" s="15"/>
      <c r="FL842" s="15"/>
      <c r="FM842" s="15"/>
      <c r="FN842" s="15"/>
      <c r="FO842" s="15"/>
      <c r="FP842" s="15"/>
      <c r="FQ842" s="15"/>
      <c r="FR842" s="15"/>
      <c r="FS842" s="15"/>
      <c r="FT842" s="15"/>
      <c r="FU842" s="15"/>
      <c r="FV842" s="15"/>
      <c r="FW842" s="15"/>
      <c r="FX842" s="15"/>
      <c r="FY842" s="15"/>
      <c r="FZ842" s="15"/>
      <c r="GA842" s="15"/>
      <c r="GB842" s="15"/>
      <c r="GC842" s="15"/>
      <c r="GD842" s="15"/>
      <c r="GE842" s="15"/>
      <c r="GF842" s="15"/>
      <c r="GG842" s="15"/>
      <c r="GH842" s="15"/>
      <c r="GI842" s="15"/>
      <c r="GJ842" s="15"/>
      <c r="GK842" s="15"/>
      <c r="GL842" s="15"/>
      <c r="GM842" s="15"/>
      <c r="GN842" s="15"/>
      <c r="GO842" s="15"/>
      <c r="GP842" s="15"/>
      <c r="GQ842" s="15"/>
      <c r="GR842" s="15"/>
      <c r="GS842" s="15"/>
      <c r="GT842" s="15"/>
      <c r="GU842" s="15"/>
      <c r="GV842" s="15"/>
      <c r="GW842" s="15"/>
      <c r="GX842" s="15"/>
      <c r="GY842" s="15"/>
    </row>
    <row r="843" spans="1:207" s="15" customFormat="1" ht="25.15" customHeight="1" x14ac:dyDescent="0.25">
      <c r="A843" s="191" t="s">
        <v>1385</v>
      </c>
      <c r="B843" s="107" t="s">
        <v>498</v>
      </c>
      <c r="C843" s="61">
        <v>1955</v>
      </c>
      <c r="D843" s="182" t="s">
        <v>224</v>
      </c>
      <c r="E843" s="58" t="s">
        <v>20</v>
      </c>
      <c r="F843" s="72">
        <v>2</v>
      </c>
      <c r="G843" s="72">
        <v>1</v>
      </c>
      <c r="H843" s="47">
        <f t="shared" si="180"/>
        <v>537.4</v>
      </c>
      <c r="I843" s="47">
        <v>0</v>
      </c>
      <c r="J843" s="47">
        <v>537.4</v>
      </c>
      <c r="K843" s="37">
        <f t="shared" si="181"/>
        <v>5538925</v>
      </c>
      <c r="L843" s="44">
        <v>0</v>
      </c>
      <c r="M843" s="44">
        <v>0</v>
      </c>
      <c r="N843" s="44">
        <v>0</v>
      </c>
      <c r="O843" s="47">
        <f>'[1]Прод. прилож'!$C$327</f>
        <v>5538925</v>
      </c>
      <c r="P843" s="44">
        <f t="shared" si="179"/>
        <v>10306.89430591738</v>
      </c>
      <c r="Q843" s="50">
        <v>9673</v>
      </c>
      <c r="R843" s="69" t="s">
        <v>94</v>
      </c>
      <c r="S843" s="57"/>
      <c r="T843" s="16"/>
      <c r="U843" s="16"/>
    </row>
    <row r="844" spans="1:207" s="15" customFormat="1" ht="25.15" customHeight="1" x14ac:dyDescent="0.25">
      <c r="A844" s="191" t="s">
        <v>1951</v>
      </c>
      <c r="B844" s="45" t="s">
        <v>499</v>
      </c>
      <c r="C844" s="182">
        <v>1957</v>
      </c>
      <c r="D844" s="182" t="s">
        <v>224</v>
      </c>
      <c r="E844" s="182" t="s">
        <v>20</v>
      </c>
      <c r="F844" s="72">
        <v>2</v>
      </c>
      <c r="G844" s="72">
        <v>2</v>
      </c>
      <c r="H844" s="47">
        <f t="shared" si="180"/>
        <v>633.5</v>
      </c>
      <c r="I844" s="47">
        <v>0</v>
      </c>
      <c r="J844" s="47">
        <v>633.5</v>
      </c>
      <c r="K844" s="37">
        <f t="shared" si="181"/>
        <v>8167570</v>
      </c>
      <c r="L844" s="44">
        <v>0</v>
      </c>
      <c r="M844" s="44">
        <v>0</v>
      </c>
      <c r="N844" s="44">
        <v>0</v>
      </c>
      <c r="O844" s="47">
        <f>'[1]Прод. прилож'!$C$328</f>
        <v>8167570</v>
      </c>
      <c r="P844" s="44">
        <f t="shared" si="179"/>
        <v>12892.770323599052</v>
      </c>
      <c r="Q844" s="50">
        <v>9673</v>
      </c>
      <c r="R844" s="69" t="s">
        <v>94</v>
      </c>
      <c r="S844" s="57"/>
      <c r="T844" s="16"/>
      <c r="U844" s="16"/>
    </row>
    <row r="845" spans="1:207" s="15" customFormat="1" ht="25.15" customHeight="1" x14ac:dyDescent="0.25">
      <c r="A845" s="191" t="s">
        <v>1386</v>
      </c>
      <c r="B845" s="107" t="s">
        <v>500</v>
      </c>
      <c r="C845" s="61">
        <v>1955</v>
      </c>
      <c r="D845" s="182" t="s">
        <v>224</v>
      </c>
      <c r="E845" s="58" t="s">
        <v>20</v>
      </c>
      <c r="F845" s="72">
        <v>2</v>
      </c>
      <c r="G845" s="72">
        <v>2</v>
      </c>
      <c r="H845" s="47">
        <f t="shared" si="180"/>
        <v>630.1</v>
      </c>
      <c r="I845" s="47">
        <v>0</v>
      </c>
      <c r="J845" s="47">
        <v>630.1</v>
      </c>
      <c r="K845" s="37">
        <f t="shared" si="181"/>
        <v>5091750</v>
      </c>
      <c r="L845" s="44">
        <v>0</v>
      </c>
      <c r="M845" s="44">
        <v>0</v>
      </c>
      <c r="N845" s="44">
        <v>0</v>
      </c>
      <c r="O845" s="47">
        <f>'[1]Прод. прилож'!$C$329</f>
        <v>5091750</v>
      </c>
      <c r="P845" s="44">
        <f t="shared" si="179"/>
        <v>8080.8601809236625</v>
      </c>
      <c r="Q845" s="50">
        <v>9673</v>
      </c>
      <c r="R845" s="69" t="s">
        <v>94</v>
      </c>
      <c r="S845" s="57"/>
      <c r="T845" s="16"/>
      <c r="U845" s="16"/>
    </row>
    <row r="846" spans="1:207" s="15" customFormat="1" ht="25.15" customHeight="1" x14ac:dyDescent="0.25">
      <c r="A846" s="191" t="s">
        <v>1387</v>
      </c>
      <c r="B846" s="107" t="s">
        <v>501</v>
      </c>
      <c r="C846" s="58">
        <v>1953</v>
      </c>
      <c r="D846" s="182" t="s">
        <v>224</v>
      </c>
      <c r="E846" s="58" t="s">
        <v>20</v>
      </c>
      <c r="F846" s="72">
        <v>2</v>
      </c>
      <c r="G846" s="72">
        <v>2</v>
      </c>
      <c r="H846" s="47">
        <v>812.8</v>
      </c>
      <c r="I846" s="47">
        <v>0</v>
      </c>
      <c r="J846" s="47">
        <v>616.1</v>
      </c>
      <c r="K846" s="37">
        <f t="shared" si="181"/>
        <v>5929654.7899999991</v>
      </c>
      <c r="L846" s="44">
        <v>0</v>
      </c>
      <c r="M846" s="44">
        <v>0</v>
      </c>
      <c r="N846" s="44">
        <v>0</v>
      </c>
      <c r="O846" s="47">
        <f>'[1]Прод. прилож'!$C$330</f>
        <v>5929654.7899999991</v>
      </c>
      <c r="P846" s="44">
        <f t="shared" si="179"/>
        <v>7295.3429995078732</v>
      </c>
      <c r="Q846" s="50">
        <v>9673</v>
      </c>
      <c r="R846" s="69" t="s">
        <v>94</v>
      </c>
      <c r="S846" s="65"/>
      <c r="T846" s="17"/>
      <c r="U846" s="16"/>
    </row>
    <row r="847" spans="1:207" s="15" customFormat="1" ht="31.9" customHeight="1" x14ac:dyDescent="0.25">
      <c r="A847" s="191" t="s">
        <v>1388</v>
      </c>
      <c r="B847" s="45" t="s">
        <v>866</v>
      </c>
      <c r="C847" s="182">
        <v>1966</v>
      </c>
      <c r="D847" s="182" t="s">
        <v>224</v>
      </c>
      <c r="E847" s="58" t="s">
        <v>20</v>
      </c>
      <c r="F847" s="72">
        <v>5</v>
      </c>
      <c r="G847" s="72">
        <v>3</v>
      </c>
      <c r="H847" s="47">
        <v>2683.2</v>
      </c>
      <c r="I847" s="47">
        <v>609.29999999999995</v>
      </c>
      <c r="J847" s="47">
        <v>2073.9</v>
      </c>
      <c r="K847" s="37">
        <f t="shared" si="181"/>
        <v>4696500</v>
      </c>
      <c r="L847" s="44">
        <v>0</v>
      </c>
      <c r="M847" s="44">
        <v>0</v>
      </c>
      <c r="N847" s="44">
        <v>0</v>
      </c>
      <c r="O847" s="47">
        <f>'[1]Прод. прилож'!$C$1272</f>
        <v>4696500</v>
      </c>
      <c r="P847" s="44">
        <f t="shared" si="179"/>
        <v>1750.3354203935601</v>
      </c>
      <c r="Q847" s="50">
        <v>9673</v>
      </c>
      <c r="R847" s="69" t="s">
        <v>96</v>
      </c>
      <c r="S847" s="57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  <c r="AN847" s="16"/>
      <c r="AO847" s="16"/>
      <c r="AP847" s="16"/>
      <c r="AQ847" s="16"/>
      <c r="AR847" s="16"/>
      <c r="AS847" s="16"/>
      <c r="AT847" s="16"/>
      <c r="AU847" s="16"/>
      <c r="AV847" s="16"/>
      <c r="AW847" s="16"/>
      <c r="AX847" s="16"/>
      <c r="AY847" s="16"/>
      <c r="AZ847" s="16"/>
      <c r="BA847" s="16"/>
      <c r="BB847" s="16"/>
      <c r="BC847" s="16"/>
      <c r="BD847" s="16"/>
      <c r="BE847" s="16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6"/>
      <c r="BR847" s="16"/>
      <c r="BS847" s="16"/>
      <c r="BT847" s="16"/>
      <c r="BU847" s="16"/>
      <c r="BV847" s="16"/>
      <c r="BW847" s="16"/>
      <c r="BX847" s="16"/>
      <c r="BY847" s="16"/>
      <c r="BZ847" s="16"/>
      <c r="CA847" s="16"/>
      <c r="CB847" s="16"/>
      <c r="CC847" s="16"/>
      <c r="CD847" s="16"/>
      <c r="CE847" s="16"/>
      <c r="CF847" s="16"/>
      <c r="CG847" s="16"/>
      <c r="CH847" s="16"/>
      <c r="CI847" s="16"/>
      <c r="CJ847" s="16"/>
      <c r="CK847" s="16"/>
      <c r="CL847" s="16"/>
      <c r="CM847" s="16"/>
      <c r="CN847" s="16"/>
      <c r="CO847" s="16"/>
      <c r="CP847" s="16"/>
      <c r="CQ847" s="16"/>
      <c r="CR847" s="16"/>
      <c r="CS847" s="16"/>
      <c r="CT847" s="16"/>
      <c r="CU847" s="16"/>
      <c r="CV847" s="16"/>
      <c r="CW847" s="16"/>
      <c r="CX847" s="16"/>
      <c r="CY847" s="16"/>
      <c r="CZ847" s="16"/>
      <c r="DA847" s="16"/>
      <c r="DB847" s="16"/>
      <c r="DC847" s="16"/>
      <c r="DD847" s="16"/>
      <c r="DE847" s="16"/>
      <c r="DF847" s="16"/>
      <c r="DG847" s="16"/>
      <c r="DH847" s="16"/>
      <c r="DI847" s="16"/>
      <c r="DJ847" s="16"/>
      <c r="DK847" s="16"/>
      <c r="DL847" s="16"/>
      <c r="DM847" s="16"/>
      <c r="DN847" s="16"/>
      <c r="DO847" s="16"/>
      <c r="DP847" s="16"/>
      <c r="DQ847" s="16"/>
      <c r="DR847" s="16"/>
      <c r="DS847" s="16"/>
      <c r="DT847" s="16"/>
      <c r="DU847" s="16"/>
      <c r="DV847" s="16"/>
      <c r="DW847" s="16"/>
      <c r="DX847" s="16"/>
      <c r="DY847" s="16"/>
      <c r="DZ847" s="16"/>
      <c r="EA847" s="16"/>
      <c r="EB847" s="16"/>
      <c r="EC847" s="16"/>
      <c r="ED847" s="16"/>
      <c r="EE847" s="16"/>
      <c r="EF847" s="16"/>
      <c r="EG847" s="16"/>
      <c r="EH847" s="16"/>
      <c r="EI847" s="16"/>
      <c r="EJ847" s="16"/>
      <c r="EK847" s="16"/>
      <c r="EL847" s="16"/>
      <c r="EM847" s="16"/>
      <c r="EN847" s="16"/>
      <c r="EO847" s="16"/>
      <c r="EP847" s="16"/>
      <c r="EQ847" s="16"/>
      <c r="ER847" s="16"/>
      <c r="ES847" s="16"/>
      <c r="ET847" s="16"/>
      <c r="EU847" s="16"/>
      <c r="EV847" s="16"/>
      <c r="EW847" s="16"/>
      <c r="EX847" s="16"/>
      <c r="EY847" s="16"/>
      <c r="EZ847" s="16"/>
      <c r="FA847" s="16"/>
      <c r="FB847" s="16"/>
      <c r="FC847" s="16"/>
      <c r="FD847" s="16"/>
      <c r="FE847" s="16"/>
      <c r="FF847" s="16"/>
      <c r="FG847" s="16"/>
      <c r="FH847" s="16"/>
      <c r="FI847" s="16"/>
      <c r="FJ847" s="16"/>
      <c r="FK847" s="16"/>
      <c r="FL847" s="16"/>
      <c r="FM847" s="16"/>
      <c r="FN847" s="16"/>
      <c r="FO847" s="16"/>
      <c r="FP847" s="16"/>
      <c r="FQ847" s="16"/>
      <c r="FR847" s="16"/>
      <c r="FS847" s="16"/>
      <c r="FT847" s="16"/>
      <c r="FU847" s="16"/>
      <c r="FV847" s="16"/>
      <c r="FW847" s="16"/>
      <c r="FX847" s="16"/>
      <c r="FY847" s="16"/>
      <c r="FZ847" s="16"/>
      <c r="GA847" s="16"/>
      <c r="GB847" s="16"/>
      <c r="GC847" s="16"/>
      <c r="GD847" s="16"/>
      <c r="GE847" s="16"/>
      <c r="GF847" s="16"/>
      <c r="GG847" s="16"/>
      <c r="GH847" s="16"/>
      <c r="GI847" s="16"/>
      <c r="GJ847" s="16"/>
      <c r="GK847" s="16"/>
      <c r="GL847" s="16"/>
      <c r="GM847" s="16"/>
      <c r="GN847" s="16"/>
      <c r="GO847" s="16"/>
      <c r="GP847" s="16"/>
      <c r="GQ847" s="16"/>
      <c r="GR847" s="16"/>
      <c r="GS847" s="16"/>
      <c r="GT847" s="16"/>
      <c r="GU847" s="16"/>
      <c r="GV847" s="16"/>
      <c r="GW847" s="16"/>
      <c r="GX847" s="16"/>
      <c r="GY847" s="16"/>
    </row>
    <row r="848" spans="1:207" s="15" customFormat="1" ht="25.15" customHeight="1" x14ac:dyDescent="0.25">
      <c r="A848" s="69" t="s">
        <v>2608</v>
      </c>
      <c r="B848" s="45" t="s">
        <v>502</v>
      </c>
      <c r="C848" s="199">
        <v>1963</v>
      </c>
      <c r="D848" s="199" t="s">
        <v>224</v>
      </c>
      <c r="E848" s="199" t="s">
        <v>20</v>
      </c>
      <c r="F848" s="72">
        <v>2</v>
      </c>
      <c r="G848" s="72">
        <v>2</v>
      </c>
      <c r="H848" s="47">
        <f>J848+I848</f>
        <v>779.78</v>
      </c>
      <c r="I848" s="48">
        <v>415.39</v>
      </c>
      <c r="J848" s="47">
        <v>364.39</v>
      </c>
      <c r="K848" s="37">
        <f t="shared" si="181"/>
        <v>4439975</v>
      </c>
      <c r="L848" s="44">
        <v>0</v>
      </c>
      <c r="M848" s="44">
        <v>0</v>
      </c>
      <c r="N848" s="44">
        <v>0</v>
      </c>
      <c r="O848" s="47">
        <f>'[1]Прод. прилож'!$C$842</f>
        <v>4439975</v>
      </c>
      <c r="P848" s="44">
        <f t="shared" si="179"/>
        <v>5693.8816076329222</v>
      </c>
      <c r="Q848" s="50">
        <v>9673</v>
      </c>
      <c r="R848" s="69" t="s">
        <v>95</v>
      </c>
      <c r="S848" s="57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6"/>
      <c r="AO848" s="16"/>
      <c r="AP848" s="16"/>
      <c r="AQ848" s="16"/>
      <c r="AR848" s="16"/>
      <c r="AS848" s="16"/>
      <c r="AT848" s="16"/>
      <c r="AU848" s="16"/>
      <c r="AV848" s="16"/>
      <c r="AW848" s="16"/>
      <c r="AX848" s="16"/>
      <c r="AY848" s="16"/>
      <c r="AZ848" s="16"/>
      <c r="BA848" s="16"/>
      <c r="BB848" s="16"/>
      <c r="BC848" s="16"/>
      <c r="BD848" s="16"/>
      <c r="BE848" s="16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6"/>
      <c r="BR848" s="16"/>
      <c r="BS848" s="16"/>
      <c r="BT848" s="16"/>
      <c r="BU848" s="16"/>
      <c r="BV848" s="16"/>
      <c r="BW848" s="16"/>
      <c r="BX848" s="16"/>
      <c r="BY848" s="16"/>
      <c r="BZ848" s="16"/>
      <c r="CA848" s="16"/>
      <c r="CB848" s="16"/>
      <c r="CC848" s="16"/>
      <c r="CD848" s="16"/>
      <c r="CE848" s="16"/>
      <c r="CF848" s="16"/>
      <c r="CG848" s="16"/>
      <c r="CH848" s="16"/>
      <c r="CI848" s="16"/>
      <c r="CJ848" s="16"/>
      <c r="CK848" s="16"/>
      <c r="CL848" s="16"/>
      <c r="CM848" s="16"/>
      <c r="CN848" s="16"/>
      <c r="CO848" s="16"/>
      <c r="CP848" s="16"/>
      <c r="CQ848" s="16"/>
      <c r="CR848" s="16"/>
      <c r="CS848" s="16"/>
      <c r="CT848" s="16"/>
      <c r="CU848" s="16"/>
      <c r="CV848" s="16"/>
      <c r="CW848" s="16"/>
      <c r="CX848" s="16"/>
      <c r="CY848" s="16"/>
      <c r="CZ848" s="16"/>
      <c r="DA848" s="16"/>
      <c r="DB848" s="16"/>
      <c r="DC848" s="16"/>
      <c r="DD848" s="16"/>
      <c r="DE848" s="16"/>
      <c r="DF848" s="16"/>
      <c r="DG848" s="16"/>
      <c r="DH848" s="16"/>
      <c r="DI848" s="16"/>
      <c r="DJ848" s="16"/>
      <c r="DK848" s="16"/>
      <c r="DL848" s="16"/>
      <c r="DM848" s="16"/>
      <c r="DN848" s="16"/>
      <c r="DO848" s="16"/>
      <c r="DP848" s="16"/>
      <c r="DQ848" s="16"/>
      <c r="DR848" s="16"/>
      <c r="DS848" s="16"/>
      <c r="DT848" s="16"/>
      <c r="DU848" s="16"/>
      <c r="DV848" s="16"/>
      <c r="DW848" s="16"/>
      <c r="DX848" s="16"/>
      <c r="DY848" s="16"/>
      <c r="DZ848" s="16"/>
      <c r="EA848" s="16"/>
      <c r="EB848" s="16"/>
      <c r="EC848" s="16"/>
      <c r="ED848" s="16"/>
      <c r="EE848" s="16"/>
      <c r="EF848" s="16"/>
      <c r="EG848" s="16"/>
      <c r="EH848" s="16"/>
      <c r="EI848" s="16"/>
      <c r="EJ848" s="16"/>
      <c r="EK848" s="16"/>
      <c r="EL848" s="16"/>
      <c r="EM848" s="16"/>
      <c r="EN848" s="16"/>
      <c r="EO848" s="16"/>
      <c r="EP848" s="16"/>
      <c r="EQ848" s="16"/>
      <c r="ER848" s="16"/>
      <c r="ES848" s="16"/>
      <c r="ET848" s="16"/>
      <c r="EU848" s="16"/>
      <c r="EV848" s="16"/>
      <c r="EW848" s="16"/>
      <c r="EX848" s="16"/>
      <c r="EY848" s="16"/>
      <c r="EZ848" s="16"/>
      <c r="FA848" s="16"/>
      <c r="FB848" s="16"/>
      <c r="FC848" s="16"/>
      <c r="FD848" s="16"/>
      <c r="FE848" s="16"/>
      <c r="FF848" s="16"/>
      <c r="FG848" s="16"/>
      <c r="FH848" s="16"/>
      <c r="FI848" s="16"/>
      <c r="FJ848" s="16"/>
      <c r="FK848" s="16"/>
      <c r="FL848" s="16"/>
      <c r="FM848" s="16"/>
      <c r="FN848" s="16"/>
      <c r="FO848" s="16"/>
      <c r="FP848" s="16"/>
      <c r="FQ848" s="16"/>
      <c r="FR848" s="16"/>
      <c r="FS848" s="16"/>
      <c r="FT848" s="16"/>
      <c r="FU848" s="16"/>
      <c r="FV848" s="16"/>
      <c r="FW848" s="16"/>
      <c r="FX848" s="16"/>
      <c r="FY848" s="16"/>
      <c r="FZ848" s="16"/>
      <c r="GA848" s="16"/>
      <c r="GB848" s="16"/>
      <c r="GC848" s="16"/>
      <c r="GD848" s="16"/>
      <c r="GE848" s="16"/>
      <c r="GF848" s="16"/>
      <c r="GG848" s="16"/>
      <c r="GH848" s="16"/>
      <c r="GI848" s="16"/>
      <c r="GJ848" s="16"/>
      <c r="GK848" s="16"/>
      <c r="GL848" s="16"/>
      <c r="GM848" s="16"/>
      <c r="GN848" s="16"/>
      <c r="GO848" s="16"/>
      <c r="GP848" s="16"/>
      <c r="GQ848" s="16"/>
      <c r="GR848" s="16"/>
      <c r="GS848" s="16"/>
      <c r="GT848" s="16"/>
      <c r="GU848" s="16"/>
      <c r="GV848" s="16"/>
      <c r="GW848" s="16"/>
      <c r="GX848" s="16"/>
      <c r="GY848" s="16"/>
    </row>
    <row r="849" spans="1:207" s="15" customFormat="1" ht="25.15" customHeight="1" x14ac:dyDescent="0.25">
      <c r="A849" s="191" t="s">
        <v>1389</v>
      </c>
      <c r="B849" s="45" t="s">
        <v>503</v>
      </c>
      <c r="C849" s="58">
        <v>1965</v>
      </c>
      <c r="D849" s="182" t="s">
        <v>224</v>
      </c>
      <c r="E849" s="72" t="s">
        <v>20</v>
      </c>
      <c r="F849" s="72">
        <v>2</v>
      </c>
      <c r="G849" s="72">
        <v>2</v>
      </c>
      <c r="H849" s="47">
        <f>J849+I849</f>
        <v>793.56</v>
      </c>
      <c r="I849" s="47">
        <v>421.78</v>
      </c>
      <c r="J849" s="47">
        <v>371.78</v>
      </c>
      <c r="K849" s="37">
        <f t="shared" si="181"/>
        <v>29092308</v>
      </c>
      <c r="L849" s="44">
        <v>0</v>
      </c>
      <c r="M849" s="44">
        <v>0</v>
      </c>
      <c r="N849" s="44">
        <v>0</v>
      </c>
      <c r="O849" s="47">
        <f>'[1]Прод. прилож'!$C$1273</f>
        <v>29092308</v>
      </c>
      <c r="P849" s="44">
        <f t="shared" si="179"/>
        <v>36660.502041433545</v>
      </c>
      <c r="Q849" s="50">
        <v>9673</v>
      </c>
      <c r="R849" s="69" t="s">
        <v>96</v>
      </c>
      <c r="S849" s="57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6"/>
      <c r="AO849" s="16"/>
      <c r="AP849" s="16"/>
      <c r="AQ849" s="16"/>
      <c r="AR849" s="16"/>
      <c r="AS849" s="16"/>
      <c r="AT849" s="16"/>
      <c r="AU849" s="16"/>
      <c r="AV849" s="16"/>
      <c r="AW849" s="16"/>
      <c r="AX849" s="16"/>
      <c r="AY849" s="16"/>
      <c r="AZ849" s="16"/>
      <c r="BA849" s="16"/>
      <c r="BB849" s="16"/>
      <c r="BC849" s="16"/>
      <c r="BD849" s="16"/>
      <c r="BE849" s="16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6"/>
      <c r="BR849" s="16"/>
      <c r="BS849" s="16"/>
      <c r="BT849" s="16"/>
      <c r="BU849" s="16"/>
      <c r="BV849" s="16"/>
      <c r="BW849" s="16"/>
      <c r="BX849" s="16"/>
      <c r="BY849" s="16"/>
      <c r="BZ849" s="16"/>
      <c r="CA849" s="16"/>
      <c r="CB849" s="16"/>
      <c r="CC849" s="16"/>
      <c r="CD849" s="16"/>
      <c r="CE849" s="16"/>
      <c r="CF849" s="16"/>
      <c r="CG849" s="16"/>
      <c r="CH849" s="16"/>
      <c r="CI849" s="16"/>
      <c r="CJ849" s="16"/>
      <c r="CK849" s="16"/>
      <c r="CL849" s="16"/>
      <c r="CM849" s="16"/>
      <c r="CN849" s="16"/>
      <c r="CO849" s="16"/>
      <c r="CP849" s="16"/>
      <c r="CQ849" s="16"/>
      <c r="CR849" s="16"/>
      <c r="CS849" s="16"/>
      <c r="CT849" s="16"/>
      <c r="CU849" s="16"/>
      <c r="CV849" s="16"/>
      <c r="CW849" s="16"/>
      <c r="CX849" s="16"/>
      <c r="CY849" s="16"/>
      <c r="CZ849" s="16"/>
      <c r="DA849" s="16"/>
      <c r="DB849" s="16"/>
      <c r="DC849" s="16"/>
      <c r="DD849" s="16"/>
      <c r="DE849" s="16"/>
      <c r="DF849" s="16"/>
      <c r="DG849" s="16"/>
      <c r="DH849" s="16"/>
      <c r="DI849" s="16"/>
      <c r="DJ849" s="16"/>
      <c r="DK849" s="16"/>
      <c r="DL849" s="16"/>
      <c r="DM849" s="16"/>
      <c r="DN849" s="16"/>
      <c r="DO849" s="16"/>
      <c r="DP849" s="16"/>
      <c r="DQ849" s="16"/>
      <c r="DR849" s="16"/>
      <c r="DS849" s="16"/>
      <c r="DT849" s="16"/>
      <c r="DU849" s="16"/>
      <c r="DV849" s="16"/>
      <c r="DW849" s="16"/>
      <c r="DX849" s="16"/>
      <c r="DY849" s="16"/>
      <c r="DZ849" s="16"/>
      <c r="EA849" s="16"/>
      <c r="EB849" s="16"/>
      <c r="EC849" s="16"/>
      <c r="ED849" s="16"/>
      <c r="EE849" s="16"/>
      <c r="EF849" s="16"/>
      <c r="EG849" s="16"/>
      <c r="EH849" s="16"/>
      <c r="EI849" s="16"/>
      <c r="EJ849" s="16"/>
      <c r="EK849" s="16"/>
      <c r="EL849" s="16"/>
      <c r="EM849" s="16"/>
      <c r="EN849" s="16"/>
      <c r="EO849" s="16"/>
      <c r="EP849" s="16"/>
      <c r="EQ849" s="16"/>
      <c r="ER849" s="16"/>
      <c r="ES849" s="16"/>
      <c r="ET849" s="16"/>
      <c r="EU849" s="16"/>
      <c r="EV849" s="16"/>
      <c r="EW849" s="16"/>
      <c r="EX849" s="16"/>
      <c r="EY849" s="16"/>
      <c r="EZ849" s="16"/>
      <c r="FA849" s="16"/>
      <c r="FB849" s="16"/>
      <c r="FC849" s="16"/>
      <c r="FD849" s="16"/>
      <c r="FE849" s="16"/>
      <c r="FF849" s="16"/>
      <c r="FG849" s="16"/>
      <c r="FH849" s="16"/>
      <c r="FI849" s="16"/>
      <c r="FJ849" s="16"/>
      <c r="FK849" s="16"/>
      <c r="FL849" s="16"/>
      <c r="FM849" s="16"/>
      <c r="FN849" s="16"/>
      <c r="FO849" s="16"/>
      <c r="FP849" s="16"/>
      <c r="FQ849" s="16"/>
      <c r="FR849" s="16"/>
      <c r="FS849" s="16"/>
      <c r="FT849" s="16"/>
      <c r="FU849" s="16"/>
      <c r="FV849" s="16"/>
      <c r="FW849" s="16"/>
      <c r="FX849" s="16"/>
      <c r="FY849" s="16"/>
      <c r="FZ849" s="16"/>
      <c r="GA849" s="16"/>
      <c r="GB849" s="16"/>
      <c r="GC849" s="16"/>
      <c r="GD849" s="16"/>
      <c r="GE849" s="16"/>
      <c r="GF849" s="16"/>
      <c r="GG849" s="16"/>
      <c r="GH849" s="16"/>
      <c r="GI849" s="16"/>
      <c r="GJ849" s="16"/>
      <c r="GK849" s="16"/>
      <c r="GL849" s="16"/>
      <c r="GM849" s="16"/>
      <c r="GN849" s="16"/>
      <c r="GO849" s="16"/>
      <c r="GP849" s="16"/>
      <c r="GQ849" s="16"/>
      <c r="GR849" s="16"/>
      <c r="GS849" s="16"/>
      <c r="GT849" s="16"/>
      <c r="GU849" s="16"/>
      <c r="GV849" s="16"/>
      <c r="GW849" s="16"/>
      <c r="GX849" s="16"/>
      <c r="GY849" s="16"/>
    </row>
    <row r="850" spans="1:207" s="15" customFormat="1" ht="25.15" customHeight="1" x14ac:dyDescent="0.25">
      <c r="A850" s="191" t="s">
        <v>1390</v>
      </c>
      <c r="B850" s="45" t="s">
        <v>504</v>
      </c>
      <c r="C850" s="58">
        <v>1967</v>
      </c>
      <c r="D850" s="182" t="s">
        <v>224</v>
      </c>
      <c r="E850" s="58" t="s">
        <v>20</v>
      </c>
      <c r="F850" s="72">
        <v>2</v>
      </c>
      <c r="G850" s="72">
        <v>2</v>
      </c>
      <c r="H850" s="47">
        <f>J850+I850</f>
        <v>916.4</v>
      </c>
      <c r="I850" s="47">
        <v>491.28</v>
      </c>
      <c r="J850" s="47">
        <v>425.12</v>
      </c>
      <c r="K850" s="37">
        <f t="shared" si="181"/>
        <v>3082950</v>
      </c>
      <c r="L850" s="44">
        <v>0</v>
      </c>
      <c r="M850" s="44">
        <v>0</v>
      </c>
      <c r="N850" s="44">
        <v>0</v>
      </c>
      <c r="O850" s="47">
        <f>'[1]Прод. прилож'!$C$1274</f>
        <v>3082950</v>
      </c>
      <c r="P850" s="44">
        <f t="shared" si="179"/>
        <v>3364.1968572675687</v>
      </c>
      <c r="Q850" s="50">
        <v>9673</v>
      </c>
      <c r="R850" s="69" t="s">
        <v>96</v>
      </c>
      <c r="S850" s="65"/>
      <c r="T850" s="17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6"/>
      <c r="AO850" s="16"/>
      <c r="AP850" s="16"/>
      <c r="AQ850" s="16"/>
      <c r="AR850" s="16"/>
      <c r="AS850" s="16"/>
      <c r="AT850" s="16"/>
      <c r="AU850" s="16"/>
      <c r="AV850" s="16"/>
      <c r="AW850" s="16"/>
      <c r="AX850" s="16"/>
      <c r="AY850" s="16"/>
      <c r="AZ850" s="16"/>
      <c r="BA850" s="16"/>
      <c r="BB850" s="16"/>
      <c r="BC850" s="16"/>
      <c r="BD850" s="16"/>
      <c r="BE850" s="16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6"/>
      <c r="BR850" s="16"/>
      <c r="BS850" s="16"/>
      <c r="BT850" s="16"/>
      <c r="BU850" s="16"/>
      <c r="BV850" s="16"/>
      <c r="BW850" s="16"/>
      <c r="BX850" s="16"/>
      <c r="BY850" s="16"/>
      <c r="BZ850" s="16"/>
      <c r="CA850" s="16"/>
      <c r="CB850" s="16"/>
      <c r="CC850" s="16"/>
      <c r="CD850" s="16"/>
      <c r="CE850" s="16"/>
      <c r="CF850" s="16"/>
      <c r="CG850" s="16"/>
      <c r="CH850" s="16"/>
      <c r="CI850" s="16"/>
      <c r="CJ850" s="16"/>
      <c r="CK850" s="16"/>
      <c r="CL850" s="16"/>
      <c r="CM850" s="16"/>
      <c r="CN850" s="16"/>
      <c r="CO850" s="16"/>
      <c r="CP850" s="16"/>
      <c r="CQ850" s="16"/>
      <c r="CR850" s="16"/>
      <c r="CS850" s="16"/>
      <c r="CT850" s="16"/>
      <c r="CU850" s="16"/>
      <c r="CV850" s="16"/>
      <c r="CW850" s="16"/>
      <c r="CX850" s="16"/>
      <c r="CY850" s="16"/>
      <c r="CZ850" s="16"/>
      <c r="DA850" s="16"/>
      <c r="DB850" s="16"/>
      <c r="DC850" s="16"/>
      <c r="DD850" s="16"/>
      <c r="DE850" s="16"/>
      <c r="DF850" s="16"/>
      <c r="DG850" s="16"/>
      <c r="DH850" s="16"/>
      <c r="DI850" s="16"/>
      <c r="DJ850" s="16"/>
      <c r="DK850" s="16"/>
      <c r="DL850" s="16"/>
      <c r="DM850" s="16"/>
      <c r="DN850" s="16"/>
      <c r="DO850" s="16"/>
      <c r="DP850" s="16"/>
      <c r="DQ850" s="16"/>
      <c r="DR850" s="16"/>
      <c r="DS850" s="16"/>
      <c r="DT850" s="16"/>
      <c r="DU850" s="16"/>
      <c r="DV850" s="16"/>
      <c r="DW850" s="16"/>
      <c r="DX850" s="16"/>
      <c r="DY850" s="16"/>
      <c r="DZ850" s="16"/>
      <c r="EA850" s="16"/>
      <c r="EB850" s="16"/>
      <c r="EC850" s="16"/>
      <c r="ED850" s="16"/>
      <c r="EE850" s="16"/>
      <c r="EF850" s="16"/>
      <c r="EG850" s="16"/>
      <c r="EH850" s="16"/>
      <c r="EI850" s="16"/>
      <c r="EJ850" s="16"/>
      <c r="EK850" s="16"/>
      <c r="EL850" s="16"/>
      <c r="EM850" s="16"/>
      <c r="EN850" s="16"/>
      <c r="EO850" s="16"/>
      <c r="EP850" s="16"/>
      <c r="EQ850" s="16"/>
      <c r="ER850" s="16"/>
      <c r="ES850" s="16"/>
      <c r="ET850" s="16"/>
      <c r="EU850" s="16"/>
      <c r="EV850" s="16"/>
      <c r="EW850" s="16"/>
      <c r="EX850" s="16"/>
      <c r="EY850" s="16"/>
      <c r="EZ850" s="16"/>
      <c r="FA850" s="16"/>
      <c r="FB850" s="16"/>
      <c r="FC850" s="16"/>
      <c r="FD850" s="16"/>
      <c r="FE850" s="16"/>
      <c r="FF850" s="16"/>
      <c r="FG850" s="16"/>
      <c r="FH850" s="16"/>
      <c r="FI850" s="16"/>
      <c r="FJ850" s="16"/>
      <c r="FK850" s="16"/>
      <c r="FL850" s="16"/>
      <c r="FM850" s="16"/>
      <c r="FN850" s="16"/>
      <c r="FO850" s="16"/>
      <c r="FP850" s="16"/>
      <c r="FQ850" s="16"/>
      <c r="FR850" s="16"/>
      <c r="FS850" s="16"/>
      <c r="FT850" s="16"/>
      <c r="FU850" s="16"/>
      <c r="FV850" s="16"/>
      <c r="FW850" s="16"/>
      <c r="FX850" s="16"/>
      <c r="FY850" s="16"/>
      <c r="FZ850" s="16"/>
      <c r="GA850" s="16"/>
      <c r="GB850" s="16"/>
      <c r="GC850" s="16"/>
      <c r="GD850" s="16"/>
      <c r="GE850" s="16"/>
      <c r="GF850" s="16"/>
      <c r="GG850" s="16"/>
      <c r="GH850" s="16"/>
      <c r="GI850" s="16"/>
      <c r="GJ850" s="16"/>
      <c r="GK850" s="16"/>
      <c r="GL850" s="16"/>
      <c r="GM850" s="16"/>
      <c r="GN850" s="16"/>
      <c r="GO850" s="16"/>
      <c r="GP850" s="16"/>
      <c r="GQ850" s="16"/>
      <c r="GR850" s="16"/>
      <c r="GS850" s="16"/>
      <c r="GT850" s="16"/>
      <c r="GU850" s="16"/>
      <c r="GV850" s="16"/>
      <c r="GW850" s="16"/>
      <c r="GX850" s="16"/>
      <c r="GY850" s="16"/>
    </row>
    <row r="851" spans="1:207" s="15" customFormat="1" ht="25.15" customHeight="1" x14ac:dyDescent="0.25">
      <c r="A851" s="191" t="s">
        <v>1391</v>
      </c>
      <c r="B851" s="45" t="s">
        <v>505</v>
      </c>
      <c r="C851" s="182">
        <v>1953</v>
      </c>
      <c r="D851" s="182" t="s">
        <v>224</v>
      </c>
      <c r="E851" s="182" t="s">
        <v>20</v>
      </c>
      <c r="F851" s="72">
        <v>2</v>
      </c>
      <c r="G851" s="72">
        <v>2</v>
      </c>
      <c r="H851" s="47">
        <v>493.05</v>
      </c>
      <c r="I851" s="47">
        <v>422.4</v>
      </c>
      <c r="J851" s="47">
        <v>381.4</v>
      </c>
      <c r="K851" s="37">
        <f t="shared" si="181"/>
        <v>2747012.2</v>
      </c>
      <c r="L851" s="44">
        <v>0</v>
      </c>
      <c r="M851" s="44">
        <v>0</v>
      </c>
      <c r="N851" s="44">
        <v>0</v>
      </c>
      <c r="O851" s="47">
        <f>'[1]Прод. прилож'!$C$331</f>
        <v>2747012.2</v>
      </c>
      <c r="P851" s="44">
        <f t="shared" si="179"/>
        <v>5571.4678024541126</v>
      </c>
      <c r="Q851" s="50">
        <v>9673</v>
      </c>
      <c r="R851" s="69" t="s">
        <v>94</v>
      </c>
      <c r="S851" s="65"/>
      <c r="T851" s="17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16"/>
      <c r="AO851" s="16"/>
      <c r="AP851" s="16"/>
      <c r="AQ851" s="16"/>
      <c r="AR851" s="16"/>
      <c r="AS851" s="16"/>
      <c r="AT851" s="16"/>
      <c r="AU851" s="16"/>
      <c r="AV851" s="16"/>
      <c r="AW851" s="16"/>
      <c r="AX851" s="16"/>
      <c r="AY851" s="16"/>
      <c r="AZ851" s="16"/>
      <c r="BA851" s="16"/>
      <c r="BB851" s="16"/>
      <c r="BC851" s="16"/>
      <c r="BD851" s="16"/>
      <c r="BE851" s="16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6"/>
      <c r="BR851" s="16"/>
      <c r="BS851" s="16"/>
      <c r="BT851" s="16"/>
      <c r="BU851" s="16"/>
      <c r="BV851" s="16"/>
      <c r="BW851" s="16"/>
      <c r="BX851" s="16"/>
      <c r="BY851" s="16"/>
      <c r="BZ851" s="16"/>
      <c r="CA851" s="16"/>
      <c r="CB851" s="16"/>
      <c r="CC851" s="16"/>
      <c r="CD851" s="16"/>
      <c r="CE851" s="16"/>
      <c r="CF851" s="16"/>
      <c r="CG851" s="16"/>
      <c r="CH851" s="16"/>
      <c r="CI851" s="16"/>
      <c r="CJ851" s="16"/>
      <c r="CK851" s="16"/>
      <c r="CL851" s="16"/>
      <c r="CM851" s="16"/>
      <c r="CN851" s="16"/>
      <c r="CO851" s="16"/>
      <c r="CP851" s="16"/>
      <c r="CQ851" s="16"/>
      <c r="CR851" s="16"/>
      <c r="CS851" s="16"/>
      <c r="CT851" s="16"/>
      <c r="CU851" s="16"/>
      <c r="CV851" s="16"/>
      <c r="CW851" s="16"/>
      <c r="CX851" s="16"/>
      <c r="CY851" s="16"/>
      <c r="CZ851" s="16"/>
      <c r="DA851" s="16"/>
      <c r="DB851" s="16"/>
      <c r="DC851" s="16"/>
      <c r="DD851" s="16"/>
      <c r="DE851" s="16"/>
      <c r="DF851" s="16"/>
      <c r="DG851" s="16"/>
      <c r="DH851" s="16"/>
      <c r="DI851" s="16"/>
      <c r="DJ851" s="16"/>
      <c r="DK851" s="16"/>
      <c r="DL851" s="16"/>
      <c r="DM851" s="16"/>
      <c r="DN851" s="16"/>
      <c r="DO851" s="16"/>
      <c r="DP851" s="16"/>
      <c r="DQ851" s="16"/>
      <c r="DR851" s="16"/>
      <c r="DS851" s="16"/>
      <c r="DT851" s="16"/>
      <c r="DU851" s="16"/>
      <c r="DV851" s="16"/>
      <c r="DW851" s="16"/>
      <c r="DX851" s="16"/>
      <c r="DY851" s="16"/>
      <c r="DZ851" s="16"/>
      <c r="EA851" s="16"/>
      <c r="EB851" s="16"/>
      <c r="EC851" s="16"/>
      <c r="ED851" s="16"/>
      <c r="EE851" s="16"/>
      <c r="EF851" s="16"/>
      <c r="EG851" s="16"/>
      <c r="EH851" s="16"/>
      <c r="EI851" s="16"/>
      <c r="EJ851" s="16"/>
      <c r="EK851" s="16"/>
      <c r="EL851" s="16"/>
      <c r="EM851" s="16"/>
      <c r="EN851" s="16"/>
      <c r="EO851" s="16"/>
      <c r="EP851" s="16"/>
      <c r="EQ851" s="16"/>
      <c r="ER851" s="16"/>
      <c r="ES851" s="16"/>
      <c r="ET851" s="16"/>
      <c r="EU851" s="16"/>
      <c r="EV851" s="16"/>
      <c r="EW851" s="16"/>
      <c r="EX851" s="16"/>
      <c r="EY851" s="16"/>
      <c r="EZ851" s="16"/>
      <c r="FA851" s="16"/>
      <c r="FB851" s="16"/>
      <c r="FC851" s="16"/>
      <c r="FD851" s="16"/>
      <c r="FE851" s="16"/>
      <c r="FF851" s="16"/>
      <c r="FG851" s="16"/>
      <c r="FH851" s="16"/>
      <c r="FI851" s="16"/>
      <c r="FJ851" s="16"/>
      <c r="FK851" s="16"/>
      <c r="FL851" s="16"/>
      <c r="FM851" s="16"/>
      <c r="FN851" s="16"/>
      <c r="FO851" s="16"/>
      <c r="FP851" s="16"/>
      <c r="FQ851" s="16"/>
      <c r="FR851" s="16"/>
      <c r="FS851" s="16"/>
      <c r="FT851" s="16"/>
      <c r="FU851" s="16"/>
      <c r="FV851" s="16"/>
      <c r="FW851" s="16"/>
      <c r="FX851" s="16"/>
      <c r="FY851" s="16"/>
      <c r="FZ851" s="16"/>
      <c r="GA851" s="16"/>
      <c r="GB851" s="16"/>
      <c r="GC851" s="16"/>
      <c r="GD851" s="16"/>
      <c r="GE851" s="16"/>
      <c r="GF851" s="16"/>
      <c r="GG851" s="16"/>
      <c r="GH851" s="16"/>
      <c r="GI851" s="16"/>
      <c r="GJ851" s="16"/>
      <c r="GK851" s="16"/>
      <c r="GL851" s="16"/>
      <c r="GM851" s="16"/>
      <c r="GN851" s="16"/>
      <c r="GO851" s="16"/>
      <c r="GP851" s="16"/>
      <c r="GQ851" s="16"/>
      <c r="GR851" s="16"/>
      <c r="GS851" s="16"/>
      <c r="GT851" s="16"/>
      <c r="GU851" s="16"/>
      <c r="GV851" s="16"/>
      <c r="GW851" s="16"/>
      <c r="GX851" s="16"/>
      <c r="GY851" s="16"/>
    </row>
    <row r="852" spans="1:207" s="15" customFormat="1" ht="25.15" customHeight="1" x14ac:dyDescent="0.25">
      <c r="A852" s="191" t="s">
        <v>1392</v>
      </c>
      <c r="B852" s="45" t="s">
        <v>1918</v>
      </c>
      <c r="C852" s="166">
        <v>1959</v>
      </c>
      <c r="D852" s="166" t="s">
        <v>224</v>
      </c>
      <c r="E852" s="166" t="s">
        <v>20</v>
      </c>
      <c r="F852" s="179">
        <v>2</v>
      </c>
      <c r="G852" s="179">
        <v>2</v>
      </c>
      <c r="H852" s="110">
        <v>547.97</v>
      </c>
      <c r="I852" s="110">
        <v>0</v>
      </c>
      <c r="J852" s="110">
        <v>547.97</v>
      </c>
      <c r="K852" s="37">
        <f t="shared" si="181"/>
        <v>3968000</v>
      </c>
      <c r="L852" s="47">
        <v>0</v>
      </c>
      <c r="M852" s="47">
        <v>0</v>
      </c>
      <c r="N852" s="47">
        <v>0</v>
      </c>
      <c r="O852" s="44">
        <f>'[1]Прод. прилож'!$C$332</f>
        <v>3968000</v>
      </c>
      <c r="P852" s="50">
        <f>K852/[3]Прилож!H528</f>
        <v>7241.2723324269573</v>
      </c>
      <c r="Q852" s="37">
        <v>9673</v>
      </c>
      <c r="R852" s="70" t="s">
        <v>94</v>
      </c>
      <c r="S852" s="121"/>
      <c r="T852" s="120"/>
      <c r="U852" s="120"/>
      <c r="V852" s="120"/>
      <c r="W852" s="120"/>
      <c r="X852" s="120"/>
      <c r="Y852" s="120"/>
      <c r="Z852" s="120"/>
      <c r="AA852" s="120"/>
      <c r="AB852" s="120"/>
      <c r="AC852" s="120"/>
      <c r="AD852" s="120"/>
      <c r="AE852" s="120"/>
      <c r="AF852" s="120"/>
      <c r="AG852" s="120"/>
      <c r="AH852" s="120"/>
      <c r="AI852" s="120"/>
      <c r="AJ852" s="120"/>
      <c r="AK852" s="120"/>
      <c r="AL852" s="120"/>
      <c r="AM852" s="120"/>
      <c r="AN852" s="120"/>
      <c r="AO852" s="120"/>
      <c r="AP852" s="120"/>
      <c r="AQ852" s="120"/>
      <c r="AR852" s="120"/>
      <c r="AS852" s="120"/>
      <c r="AT852" s="120"/>
      <c r="AU852" s="120"/>
      <c r="AV852" s="120"/>
      <c r="AW852" s="120"/>
      <c r="AX852" s="120"/>
      <c r="AY852" s="120"/>
      <c r="AZ852" s="120"/>
      <c r="BA852" s="120"/>
      <c r="BB852" s="120"/>
      <c r="BC852" s="120"/>
      <c r="BD852" s="120"/>
      <c r="BE852" s="120"/>
      <c r="BF852" s="120"/>
      <c r="BG852" s="120"/>
      <c r="BH852" s="120"/>
      <c r="BI852" s="120"/>
      <c r="BJ852" s="120"/>
      <c r="BK852" s="120"/>
      <c r="BL852" s="120"/>
      <c r="BM852" s="120"/>
      <c r="BN852" s="120"/>
      <c r="BO852" s="120"/>
      <c r="BP852" s="120"/>
      <c r="BQ852" s="120"/>
      <c r="BR852" s="120"/>
      <c r="BS852" s="120"/>
      <c r="BT852" s="120"/>
      <c r="BU852" s="120"/>
      <c r="BV852" s="120"/>
      <c r="BW852" s="120"/>
      <c r="BX852" s="120"/>
      <c r="BY852" s="120"/>
      <c r="BZ852" s="120"/>
      <c r="CA852" s="120"/>
      <c r="CB852" s="120"/>
      <c r="CC852" s="120"/>
      <c r="CD852" s="120"/>
      <c r="CE852" s="120"/>
      <c r="CF852" s="120"/>
      <c r="CG852" s="120"/>
      <c r="CH852" s="120"/>
      <c r="CI852" s="120"/>
      <c r="CJ852" s="120"/>
      <c r="CK852" s="120"/>
      <c r="CL852" s="120"/>
      <c r="CM852" s="120"/>
      <c r="CN852" s="120"/>
      <c r="CO852" s="120"/>
      <c r="CP852" s="120"/>
      <c r="CQ852" s="120"/>
      <c r="CR852" s="120"/>
      <c r="CS852" s="120"/>
      <c r="CT852" s="120"/>
      <c r="CU852" s="120"/>
      <c r="CV852" s="120"/>
      <c r="CW852" s="120"/>
      <c r="CX852" s="120"/>
      <c r="CY852" s="120"/>
      <c r="CZ852" s="120"/>
      <c r="DA852" s="120"/>
      <c r="DB852" s="120"/>
      <c r="DC852" s="120"/>
      <c r="DD852" s="120"/>
      <c r="DE852" s="120"/>
      <c r="DF852" s="120"/>
      <c r="DG852" s="120"/>
      <c r="DH852" s="120"/>
      <c r="DI852" s="120"/>
      <c r="DJ852" s="120"/>
      <c r="DK852" s="120"/>
      <c r="DL852" s="120"/>
      <c r="DM852" s="120"/>
      <c r="DN852" s="120"/>
      <c r="DO852" s="120"/>
      <c r="DP852" s="120"/>
      <c r="DQ852" s="120"/>
      <c r="DR852" s="120"/>
      <c r="DS852" s="120"/>
      <c r="DT852" s="120"/>
      <c r="DU852" s="120"/>
      <c r="DV852" s="120"/>
      <c r="DW852" s="120"/>
      <c r="DX852" s="120"/>
      <c r="DY852" s="120"/>
      <c r="DZ852" s="120"/>
      <c r="EA852" s="120"/>
      <c r="EB852" s="120"/>
      <c r="EC852" s="120"/>
      <c r="ED852" s="120"/>
      <c r="EE852" s="120"/>
      <c r="EF852" s="120"/>
      <c r="EG852" s="120"/>
      <c r="EH852" s="120"/>
      <c r="EI852" s="120"/>
      <c r="EJ852" s="120"/>
      <c r="EK852" s="120"/>
      <c r="EL852" s="120"/>
      <c r="EM852" s="120"/>
      <c r="EN852" s="120"/>
      <c r="EO852" s="120"/>
      <c r="EP852" s="120"/>
      <c r="EQ852" s="120"/>
      <c r="ER852" s="120"/>
      <c r="ES852" s="120"/>
      <c r="ET852" s="120"/>
      <c r="EU852" s="120"/>
      <c r="EV852" s="120"/>
      <c r="EW852" s="120"/>
      <c r="EX852" s="120"/>
      <c r="EY852" s="120"/>
      <c r="EZ852" s="120"/>
      <c r="FA852" s="120"/>
      <c r="FB852" s="120"/>
      <c r="FC852" s="120"/>
      <c r="FD852" s="120"/>
      <c r="FE852" s="120"/>
      <c r="FF852" s="120"/>
      <c r="FG852" s="120"/>
      <c r="FH852" s="120"/>
      <c r="FI852" s="120"/>
      <c r="FJ852" s="120"/>
      <c r="FK852" s="120"/>
      <c r="FL852" s="120"/>
      <c r="FM852" s="120"/>
      <c r="FN852" s="120"/>
      <c r="FO852" s="120"/>
      <c r="FP852" s="120"/>
      <c r="FQ852" s="120"/>
      <c r="FR852" s="120"/>
      <c r="FS852" s="120"/>
      <c r="FT852" s="120"/>
      <c r="FU852" s="120"/>
      <c r="FV852" s="120"/>
      <c r="FW852" s="120"/>
      <c r="FX852" s="120"/>
      <c r="FY852" s="120"/>
      <c r="FZ852" s="120"/>
      <c r="GA852" s="120"/>
      <c r="GB852" s="120"/>
      <c r="GC852" s="120"/>
      <c r="GD852" s="120"/>
      <c r="GE852" s="120"/>
      <c r="GF852" s="120"/>
      <c r="GG852" s="120"/>
      <c r="GH852" s="120"/>
      <c r="GI852" s="120"/>
      <c r="GJ852" s="120"/>
      <c r="GK852" s="120"/>
      <c r="GL852" s="120"/>
      <c r="GM852" s="120"/>
      <c r="GN852" s="120"/>
      <c r="GO852" s="120"/>
      <c r="GP852" s="120"/>
      <c r="GQ852" s="120"/>
      <c r="GR852" s="120"/>
      <c r="GS852" s="120"/>
      <c r="GT852" s="120"/>
      <c r="GU852" s="120"/>
      <c r="GV852" s="120"/>
      <c r="GW852" s="120"/>
      <c r="GX852" s="120"/>
      <c r="GY852" s="120"/>
    </row>
    <row r="853" spans="1:207" s="15" customFormat="1" ht="25.15" customHeight="1" x14ac:dyDescent="0.25">
      <c r="A853" s="191" t="s">
        <v>1393</v>
      </c>
      <c r="B853" s="45" t="s">
        <v>506</v>
      </c>
      <c r="C853" s="58">
        <v>1963</v>
      </c>
      <c r="D853" s="182" t="s">
        <v>224</v>
      </c>
      <c r="E853" s="58" t="s">
        <v>20</v>
      </c>
      <c r="F853" s="72">
        <v>3</v>
      </c>
      <c r="G853" s="72">
        <v>2</v>
      </c>
      <c r="H853" s="47">
        <f>I853+J853</f>
        <v>838.06</v>
      </c>
      <c r="I853" s="47">
        <v>0</v>
      </c>
      <c r="J853" s="47">
        <v>838.06</v>
      </c>
      <c r="K853" s="37">
        <f t="shared" si="181"/>
        <v>3036450</v>
      </c>
      <c r="L853" s="44">
        <v>0</v>
      </c>
      <c r="M853" s="44">
        <v>0</v>
      </c>
      <c r="N853" s="44">
        <v>0</v>
      </c>
      <c r="O853" s="47">
        <f>'[1]Прод. прилож'!$C$843</f>
        <v>3036450</v>
      </c>
      <c r="P853" s="44">
        <f t="shared" ref="P853:P875" si="182">K853/H853</f>
        <v>3623.1892704579627</v>
      </c>
      <c r="Q853" s="50">
        <v>9673</v>
      </c>
      <c r="R853" s="69" t="s">
        <v>95</v>
      </c>
      <c r="S853" s="57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16"/>
      <c r="AO853" s="16"/>
      <c r="AP853" s="16"/>
      <c r="AQ853" s="16"/>
      <c r="AR853" s="16"/>
      <c r="AS853" s="16"/>
      <c r="AT853" s="16"/>
      <c r="AU853" s="16"/>
      <c r="AV853" s="16"/>
      <c r="AW853" s="16"/>
      <c r="AX853" s="16"/>
      <c r="AY853" s="16"/>
      <c r="AZ853" s="16"/>
      <c r="BA853" s="16"/>
      <c r="BB853" s="16"/>
      <c r="BC853" s="16"/>
      <c r="BD853" s="16"/>
      <c r="BE853" s="16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6"/>
      <c r="BR853" s="16"/>
      <c r="BS853" s="16"/>
      <c r="BT853" s="16"/>
      <c r="BU853" s="16"/>
      <c r="BV853" s="16"/>
      <c r="BW853" s="16"/>
      <c r="BX853" s="16"/>
      <c r="BY853" s="16"/>
      <c r="BZ853" s="16"/>
      <c r="CA853" s="16"/>
      <c r="CB853" s="16"/>
      <c r="CC853" s="16"/>
      <c r="CD853" s="16"/>
      <c r="CE853" s="16"/>
      <c r="CF853" s="16"/>
      <c r="CG853" s="16"/>
      <c r="CH853" s="16"/>
      <c r="CI853" s="16"/>
      <c r="CJ853" s="16"/>
      <c r="CK853" s="16"/>
      <c r="CL853" s="16"/>
      <c r="CM853" s="16"/>
      <c r="CN853" s="16"/>
      <c r="CO853" s="16"/>
      <c r="CP853" s="16"/>
      <c r="CQ853" s="16"/>
      <c r="CR853" s="16"/>
      <c r="CS853" s="16"/>
      <c r="CT853" s="16"/>
      <c r="CU853" s="16"/>
      <c r="CV853" s="16"/>
      <c r="CW853" s="16"/>
      <c r="CX853" s="16"/>
      <c r="CY853" s="16"/>
      <c r="CZ853" s="16"/>
      <c r="DA853" s="16"/>
      <c r="DB853" s="16"/>
      <c r="DC853" s="16"/>
      <c r="DD853" s="16"/>
      <c r="DE853" s="16"/>
      <c r="DF853" s="16"/>
      <c r="DG853" s="16"/>
      <c r="DH853" s="16"/>
      <c r="DI853" s="16"/>
      <c r="DJ853" s="16"/>
      <c r="DK853" s="16"/>
      <c r="DL853" s="16"/>
      <c r="DM853" s="16"/>
      <c r="DN853" s="16"/>
      <c r="DO853" s="16"/>
      <c r="DP853" s="16"/>
      <c r="DQ853" s="16"/>
      <c r="DR853" s="16"/>
      <c r="DS853" s="16"/>
      <c r="DT853" s="16"/>
      <c r="DU853" s="16"/>
      <c r="DV853" s="16"/>
      <c r="DW853" s="16"/>
      <c r="DX853" s="16"/>
      <c r="DY853" s="16"/>
      <c r="DZ853" s="16"/>
      <c r="EA853" s="16"/>
      <c r="EB853" s="16"/>
      <c r="EC853" s="16"/>
      <c r="ED853" s="16"/>
      <c r="EE853" s="16"/>
      <c r="EF853" s="16"/>
      <c r="EG853" s="16"/>
      <c r="EH853" s="16"/>
      <c r="EI853" s="16"/>
      <c r="EJ853" s="16"/>
      <c r="EK853" s="16"/>
      <c r="EL853" s="16"/>
      <c r="EM853" s="16"/>
      <c r="EN853" s="16"/>
      <c r="EO853" s="16"/>
      <c r="EP853" s="16"/>
      <c r="EQ853" s="16"/>
      <c r="ER853" s="16"/>
      <c r="ES853" s="16"/>
      <c r="ET853" s="16"/>
      <c r="EU853" s="16"/>
      <c r="EV853" s="16"/>
      <c r="EW853" s="16"/>
      <c r="EX853" s="16"/>
      <c r="EY853" s="16"/>
      <c r="EZ853" s="16"/>
      <c r="FA853" s="16"/>
      <c r="FB853" s="16"/>
      <c r="FC853" s="16"/>
      <c r="FD853" s="16"/>
      <c r="FE853" s="16"/>
      <c r="FF853" s="16"/>
      <c r="FG853" s="16"/>
      <c r="FH853" s="16"/>
      <c r="FI853" s="16"/>
      <c r="FJ853" s="16"/>
      <c r="FK853" s="16"/>
      <c r="FL853" s="16"/>
      <c r="FM853" s="16"/>
      <c r="FN853" s="16"/>
      <c r="FO853" s="16"/>
      <c r="FP853" s="16"/>
      <c r="FQ853" s="16"/>
      <c r="FR853" s="16"/>
      <c r="FS853" s="16"/>
      <c r="FT853" s="16"/>
      <c r="FU853" s="16"/>
      <c r="FV853" s="16"/>
      <c r="FW853" s="16"/>
      <c r="FX853" s="16"/>
      <c r="FY853" s="16"/>
      <c r="FZ853" s="16"/>
      <c r="GA853" s="16"/>
      <c r="GB853" s="16"/>
      <c r="GC853" s="16"/>
      <c r="GD853" s="16"/>
      <c r="GE853" s="16"/>
      <c r="GF853" s="16"/>
      <c r="GG853" s="16"/>
      <c r="GH853" s="16"/>
      <c r="GI853" s="16"/>
      <c r="GJ853" s="16"/>
      <c r="GK853" s="16"/>
      <c r="GL853" s="16"/>
      <c r="GM853" s="16"/>
      <c r="GN853" s="16"/>
      <c r="GO853" s="16"/>
      <c r="GP853" s="16"/>
      <c r="GQ853" s="16"/>
      <c r="GR853" s="16"/>
      <c r="GS853" s="16"/>
      <c r="GT853" s="16"/>
      <c r="GU853" s="16"/>
      <c r="GV853" s="16"/>
      <c r="GW853" s="16"/>
      <c r="GX853" s="16"/>
      <c r="GY853" s="16"/>
    </row>
    <row r="854" spans="1:207" s="15" customFormat="1" ht="25.15" customHeight="1" x14ac:dyDescent="0.25">
      <c r="A854" s="191" t="s">
        <v>1394</v>
      </c>
      <c r="B854" s="45" t="s">
        <v>507</v>
      </c>
      <c r="C854" s="58">
        <v>1967</v>
      </c>
      <c r="D854" s="182" t="s">
        <v>224</v>
      </c>
      <c r="E854" s="58" t="s">
        <v>20</v>
      </c>
      <c r="F854" s="72">
        <v>5</v>
      </c>
      <c r="G854" s="72">
        <v>4</v>
      </c>
      <c r="H854" s="47">
        <f>I854+J854</f>
        <v>3178.25</v>
      </c>
      <c r="I854" s="47">
        <v>74.599999999999994</v>
      </c>
      <c r="J854" s="47">
        <v>3103.65</v>
      </c>
      <c r="K854" s="37">
        <f t="shared" si="181"/>
        <v>3828500</v>
      </c>
      <c r="L854" s="44">
        <v>0</v>
      </c>
      <c r="M854" s="44">
        <v>0</v>
      </c>
      <c r="N854" s="44">
        <v>0</v>
      </c>
      <c r="O854" s="47">
        <f>'[1]Прод. прилож'!$C$1275</f>
        <v>3828500</v>
      </c>
      <c r="P854" s="44">
        <f t="shared" si="182"/>
        <v>1204.5937229607489</v>
      </c>
      <c r="Q854" s="50">
        <v>9673</v>
      </c>
      <c r="R854" s="69" t="s">
        <v>96</v>
      </c>
      <c r="S854" s="57"/>
      <c r="T854" s="16"/>
      <c r="U854" s="16"/>
    </row>
    <row r="855" spans="1:207" s="120" customFormat="1" ht="30" customHeight="1" x14ac:dyDescent="0.25">
      <c r="A855" s="191" t="s">
        <v>1395</v>
      </c>
      <c r="B855" s="163" t="s">
        <v>2251</v>
      </c>
      <c r="C855" s="186">
        <v>1975</v>
      </c>
      <c r="D855" s="166" t="s">
        <v>224</v>
      </c>
      <c r="E855" s="186" t="s">
        <v>22</v>
      </c>
      <c r="F855" s="172">
        <v>5</v>
      </c>
      <c r="G855" s="172">
        <v>4</v>
      </c>
      <c r="H855" s="168">
        <v>2687.54</v>
      </c>
      <c r="I855" s="168">
        <v>0</v>
      </c>
      <c r="J855" s="168">
        <v>2677</v>
      </c>
      <c r="K855" s="37">
        <f t="shared" si="181"/>
        <v>6239525</v>
      </c>
      <c r="L855" s="44">
        <v>0</v>
      </c>
      <c r="M855" s="44">
        <v>0</v>
      </c>
      <c r="N855" s="44">
        <v>0</v>
      </c>
      <c r="O855" s="47">
        <f>'[1]Прод. прилож'!$C$333</f>
        <v>6239525</v>
      </c>
      <c r="P855" s="44">
        <f t="shared" si="182"/>
        <v>2321.6491661519458</v>
      </c>
      <c r="Q855" s="50">
        <v>9673</v>
      </c>
      <c r="R855" s="69" t="s">
        <v>94</v>
      </c>
      <c r="S855" s="16"/>
      <c r="T855" s="16"/>
      <c r="U855" s="16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F855" s="15"/>
      <c r="AG855" s="15"/>
      <c r="AH855" s="15"/>
      <c r="AI855" s="15"/>
      <c r="AJ855" s="15"/>
      <c r="AK855" s="15"/>
      <c r="AL855" s="15"/>
      <c r="AM855" s="15"/>
      <c r="AN855" s="15"/>
      <c r="AO855" s="15"/>
      <c r="AP855" s="15"/>
      <c r="AQ855" s="15"/>
      <c r="AR855" s="15"/>
      <c r="AS855" s="15"/>
      <c r="AT855" s="15"/>
      <c r="AU855" s="15"/>
      <c r="AV855" s="15"/>
      <c r="AW855" s="15"/>
      <c r="AX855" s="15"/>
      <c r="AY855" s="15"/>
      <c r="AZ855" s="15"/>
      <c r="BA855" s="15"/>
      <c r="BB855" s="15"/>
      <c r="BC855" s="15"/>
      <c r="BD855" s="15"/>
      <c r="BE855" s="15"/>
      <c r="BF855" s="15"/>
      <c r="BG855" s="15"/>
      <c r="BH855" s="15"/>
      <c r="BI855" s="15"/>
      <c r="BJ855" s="15"/>
      <c r="BK855" s="15"/>
      <c r="BL855" s="15"/>
      <c r="BM855" s="15"/>
      <c r="BN855" s="15"/>
      <c r="BO855" s="15"/>
      <c r="BP855" s="15"/>
      <c r="BQ855" s="15"/>
      <c r="BR855" s="15"/>
      <c r="BS855" s="15"/>
      <c r="BT855" s="15"/>
      <c r="BU855" s="15"/>
      <c r="BV855" s="15"/>
      <c r="BW855" s="15"/>
      <c r="BX855" s="15"/>
      <c r="BY855" s="15"/>
      <c r="BZ855" s="15"/>
      <c r="CA855" s="15"/>
      <c r="CB855" s="15"/>
      <c r="CC855" s="15"/>
      <c r="CD855" s="15"/>
      <c r="CE855" s="15"/>
      <c r="CF855" s="15"/>
      <c r="CG855" s="15"/>
      <c r="CH855" s="15"/>
      <c r="CI855" s="15"/>
      <c r="CJ855" s="15"/>
      <c r="CK855" s="15"/>
      <c r="CL855" s="15"/>
      <c r="CM855" s="15"/>
      <c r="CN855" s="15"/>
      <c r="CO855" s="15"/>
      <c r="CP855" s="15"/>
      <c r="CQ855" s="15"/>
      <c r="CR855" s="15"/>
      <c r="CS855" s="15"/>
      <c r="CT855" s="15"/>
      <c r="CU855" s="15"/>
      <c r="CV855" s="15"/>
      <c r="CW855" s="15"/>
      <c r="CX855" s="15"/>
      <c r="CY855" s="15"/>
      <c r="CZ855" s="15"/>
      <c r="DA855" s="15"/>
      <c r="DB855" s="15"/>
      <c r="DC855" s="15"/>
      <c r="DD855" s="15"/>
      <c r="DE855" s="15"/>
      <c r="DF855" s="15"/>
      <c r="DG855" s="15"/>
      <c r="DH855" s="15"/>
      <c r="DI855" s="15"/>
      <c r="DJ855" s="15"/>
      <c r="DK855" s="15"/>
      <c r="DL855" s="15"/>
      <c r="DM855" s="15"/>
      <c r="DN855" s="15"/>
      <c r="DO855" s="15"/>
      <c r="DP855" s="15"/>
      <c r="DQ855" s="15"/>
      <c r="DR855" s="15"/>
      <c r="DS855" s="15"/>
      <c r="DT855" s="15"/>
      <c r="DU855" s="15"/>
      <c r="DV855" s="15"/>
      <c r="DW855" s="15"/>
      <c r="DX855" s="15"/>
      <c r="DY855" s="15"/>
      <c r="DZ855" s="15"/>
      <c r="EA855" s="15"/>
      <c r="EB855" s="15"/>
      <c r="EC855" s="15"/>
      <c r="ED855" s="15"/>
      <c r="EE855" s="15"/>
      <c r="EF855" s="15"/>
      <c r="EG855" s="15"/>
      <c r="EH855" s="15"/>
      <c r="EI855" s="15"/>
      <c r="EJ855" s="15"/>
      <c r="EK855" s="15"/>
      <c r="EL855" s="15"/>
      <c r="EM855" s="15"/>
      <c r="EN855" s="15"/>
      <c r="EO855" s="15"/>
      <c r="EP855" s="15"/>
      <c r="EQ855" s="15"/>
      <c r="ER855" s="15"/>
      <c r="ES855" s="15"/>
      <c r="ET855" s="15"/>
      <c r="EU855" s="15"/>
      <c r="EV855" s="15"/>
      <c r="EW855" s="15"/>
      <c r="EX855" s="15"/>
      <c r="EY855" s="15"/>
      <c r="EZ855" s="15"/>
      <c r="FA855" s="15"/>
      <c r="FB855" s="15"/>
      <c r="FC855" s="15"/>
      <c r="FD855" s="15"/>
      <c r="FE855" s="15"/>
      <c r="FF855" s="15"/>
      <c r="FG855" s="15"/>
      <c r="FH855" s="15"/>
      <c r="FI855" s="15"/>
      <c r="FJ855" s="15"/>
      <c r="FK855" s="15"/>
      <c r="FL855" s="15"/>
      <c r="FM855" s="15"/>
      <c r="FN855" s="15"/>
      <c r="FO855" s="15"/>
      <c r="FP855" s="15"/>
      <c r="FQ855" s="15"/>
      <c r="FR855" s="15"/>
      <c r="FS855" s="15"/>
      <c r="FT855" s="15"/>
      <c r="FU855" s="15"/>
      <c r="FV855" s="15"/>
      <c r="FW855" s="15"/>
      <c r="FX855" s="15"/>
      <c r="FY855" s="15"/>
      <c r="FZ855" s="15"/>
      <c r="GA855" s="15"/>
      <c r="GB855" s="15"/>
      <c r="GC855" s="15"/>
      <c r="GD855" s="15"/>
      <c r="GE855" s="15"/>
      <c r="GF855" s="15"/>
      <c r="GG855" s="15"/>
      <c r="GH855" s="15"/>
      <c r="GI855" s="15"/>
      <c r="GJ855" s="15"/>
      <c r="GK855" s="15"/>
      <c r="GL855" s="15"/>
      <c r="GM855" s="15"/>
      <c r="GN855" s="15"/>
      <c r="GO855" s="15"/>
      <c r="GP855" s="15"/>
      <c r="GQ855" s="15"/>
      <c r="GR855" s="15"/>
      <c r="GS855" s="15"/>
      <c r="GT855" s="15"/>
      <c r="GU855" s="15"/>
      <c r="GV855" s="15"/>
      <c r="GW855" s="15"/>
      <c r="GX855" s="15"/>
      <c r="GY855" s="15"/>
    </row>
    <row r="856" spans="1:207" s="15" customFormat="1" ht="25.15" customHeight="1" x14ac:dyDescent="0.25">
      <c r="A856" s="191" t="s">
        <v>1396</v>
      </c>
      <c r="B856" s="45" t="s">
        <v>508</v>
      </c>
      <c r="C856" s="58">
        <v>1962</v>
      </c>
      <c r="D856" s="182" t="s">
        <v>224</v>
      </c>
      <c r="E856" s="182" t="s">
        <v>20</v>
      </c>
      <c r="F856" s="72">
        <v>3</v>
      </c>
      <c r="G856" s="72">
        <v>2</v>
      </c>
      <c r="H856" s="47">
        <f>I856+J856</f>
        <v>803.8</v>
      </c>
      <c r="I856" s="47">
        <v>267.2</v>
      </c>
      <c r="J856" s="47">
        <v>536.6</v>
      </c>
      <c r="K856" s="37">
        <f t="shared" si="181"/>
        <v>4053250</v>
      </c>
      <c r="L856" s="44">
        <v>0</v>
      </c>
      <c r="M856" s="44">
        <v>0</v>
      </c>
      <c r="N856" s="44">
        <v>0</v>
      </c>
      <c r="O856" s="47">
        <f>'[1]Прод. прилож'!$C$334</f>
        <v>4053250</v>
      </c>
      <c r="P856" s="44">
        <f t="shared" si="182"/>
        <v>5042.6101020154274</v>
      </c>
      <c r="Q856" s="50">
        <v>9673</v>
      </c>
      <c r="R856" s="69" t="s">
        <v>94</v>
      </c>
      <c r="S856" s="65"/>
      <c r="T856" s="17"/>
      <c r="U856" s="16"/>
    </row>
    <row r="857" spans="1:207" s="15" customFormat="1" ht="25.15" customHeight="1" x14ac:dyDescent="0.25">
      <c r="A857" s="191" t="s">
        <v>1397</v>
      </c>
      <c r="B857" s="45" t="s">
        <v>509</v>
      </c>
      <c r="C857" s="182">
        <v>1964</v>
      </c>
      <c r="D857" s="182" t="s">
        <v>224</v>
      </c>
      <c r="E857" s="182" t="s">
        <v>22</v>
      </c>
      <c r="F857" s="72">
        <v>5</v>
      </c>
      <c r="G857" s="72">
        <v>3</v>
      </c>
      <c r="H857" s="80">
        <v>3541.07</v>
      </c>
      <c r="I857" s="47">
        <v>301.3</v>
      </c>
      <c r="J857" s="47">
        <v>1156.0999999999999</v>
      </c>
      <c r="K857" s="37">
        <f t="shared" si="181"/>
        <v>3854075</v>
      </c>
      <c r="L857" s="44">
        <v>0</v>
      </c>
      <c r="M857" s="44">
        <v>0</v>
      </c>
      <c r="N857" s="44">
        <v>0</v>
      </c>
      <c r="O857" s="47">
        <f>'[1]Прод. прилож'!$C$844</f>
        <v>3854075</v>
      </c>
      <c r="P857" s="44">
        <f t="shared" si="182"/>
        <v>1088.3927739355618</v>
      </c>
      <c r="Q857" s="50">
        <v>9673</v>
      </c>
      <c r="R857" s="69" t="s">
        <v>95</v>
      </c>
      <c r="S857" s="57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6"/>
      <c r="AP857" s="16"/>
      <c r="AQ857" s="16"/>
      <c r="AR857" s="16"/>
      <c r="AS857" s="16"/>
      <c r="AT857" s="16"/>
      <c r="AU857" s="16"/>
      <c r="AV857" s="16"/>
      <c r="AW857" s="16"/>
      <c r="AX857" s="16"/>
      <c r="AY857" s="16"/>
      <c r="AZ857" s="16"/>
      <c r="BA857" s="16"/>
      <c r="BB857" s="16"/>
      <c r="BC857" s="16"/>
      <c r="BD857" s="16"/>
      <c r="BE857" s="16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6"/>
      <c r="BR857" s="16"/>
      <c r="BS857" s="16"/>
      <c r="BT857" s="16"/>
      <c r="BU857" s="16"/>
      <c r="BV857" s="16"/>
      <c r="BW857" s="16"/>
      <c r="BX857" s="16"/>
      <c r="BY857" s="16"/>
      <c r="BZ857" s="16"/>
      <c r="CA857" s="16"/>
      <c r="CB857" s="16"/>
      <c r="CC857" s="16"/>
      <c r="CD857" s="16"/>
      <c r="CE857" s="16"/>
      <c r="CF857" s="16"/>
      <c r="CG857" s="16"/>
      <c r="CH857" s="16"/>
      <c r="CI857" s="16"/>
      <c r="CJ857" s="16"/>
      <c r="CK857" s="16"/>
      <c r="CL857" s="16"/>
      <c r="CM857" s="16"/>
      <c r="CN857" s="16"/>
      <c r="CO857" s="16"/>
      <c r="CP857" s="16"/>
      <c r="CQ857" s="16"/>
      <c r="CR857" s="16"/>
      <c r="CS857" s="16"/>
      <c r="CT857" s="16"/>
      <c r="CU857" s="16"/>
      <c r="CV857" s="16"/>
      <c r="CW857" s="16"/>
      <c r="CX857" s="16"/>
      <c r="CY857" s="16"/>
      <c r="CZ857" s="16"/>
      <c r="DA857" s="16"/>
      <c r="DB857" s="16"/>
      <c r="DC857" s="16"/>
      <c r="DD857" s="16"/>
      <c r="DE857" s="16"/>
      <c r="DF857" s="16"/>
      <c r="DG857" s="16"/>
      <c r="DH857" s="16"/>
      <c r="DI857" s="16"/>
      <c r="DJ857" s="16"/>
      <c r="DK857" s="16"/>
      <c r="DL857" s="16"/>
      <c r="DM857" s="16"/>
      <c r="DN857" s="16"/>
      <c r="DO857" s="16"/>
      <c r="DP857" s="16"/>
      <c r="DQ857" s="16"/>
      <c r="DR857" s="16"/>
      <c r="DS857" s="16"/>
      <c r="DT857" s="16"/>
      <c r="DU857" s="16"/>
      <c r="DV857" s="16"/>
      <c r="DW857" s="16"/>
      <c r="DX857" s="16"/>
      <c r="DY857" s="16"/>
      <c r="DZ857" s="16"/>
      <c r="EA857" s="16"/>
      <c r="EB857" s="16"/>
      <c r="EC857" s="16"/>
      <c r="ED857" s="16"/>
      <c r="EE857" s="16"/>
      <c r="EF857" s="16"/>
      <c r="EG857" s="16"/>
      <c r="EH857" s="16"/>
      <c r="EI857" s="16"/>
      <c r="EJ857" s="16"/>
      <c r="EK857" s="16"/>
      <c r="EL857" s="16"/>
      <c r="EM857" s="16"/>
      <c r="EN857" s="16"/>
      <c r="EO857" s="16"/>
      <c r="EP857" s="16"/>
      <c r="EQ857" s="16"/>
      <c r="ER857" s="16"/>
      <c r="ES857" s="16"/>
      <c r="ET857" s="16"/>
      <c r="EU857" s="16"/>
      <c r="EV857" s="16"/>
      <c r="EW857" s="16"/>
      <c r="EX857" s="16"/>
      <c r="EY857" s="16"/>
      <c r="EZ857" s="16"/>
      <c r="FA857" s="16"/>
      <c r="FB857" s="16"/>
      <c r="FC857" s="16"/>
      <c r="FD857" s="16"/>
      <c r="FE857" s="16"/>
      <c r="FF857" s="16"/>
      <c r="FG857" s="16"/>
      <c r="FH857" s="16"/>
      <c r="FI857" s="16"/>
      <c r="FJ857" s="16"/>
      <c r="FK857" s="16"/>
      <c r="FL857" s="16"/>
      <c r="FM857" s="16"/>
      <c r="FN857" s="16"/>
      <c r="FO857" s="16"/>
      <c r="FP857" s="16"/>
      <c r="FQ857" s="16"/>
      <c r="FR857" s="16"/>
      <c r="FS857" s="16"/>
      <c r="FT857" s="16"/>
      <c r="FU857" s="16"/>
      <c r="FV857" s="16"/>
      <c r="FW857" s="16"/>
      <c r="FX857" s="16"/>
      <c r="FY857" s="16"/>
      <c r="FZ857" s="16"/>
      <c r="GA857" s="16"/>
      <c r="GB857" s="16"/>
      <c r="GC857" s="16"/>
      <c r="GD857" s="16"/>
      <c r="GE857" s="16"/>
      <c r="GF857" s="16"/>
      <c r="GG857" s="16"/>
      <c r="GH857" s="16"/>
      <c r="GI857" s="16"/>
      <c r="GJ857" s="16"/>
      <c r="GK857" s="16"/>
      <c r="GL857" s="16"/>
      <c r="GM857" s="16"/>
      <c r="GN857" s="16"/>
      <c r="GO857" s="16"/>
      <c r="GP857" s="16"/>
      <c r="GQ857" s="16"/>
      <c r="GR857" s="16"/>
      <c r="GS857" s="16"/>
      <c r="GT857" s="16"/>
      <c r="GU857" s="16"/>
      <c r="GV857" s="16"/>
      <c r="GW857" s="16"/>
      <c r="GX857" s="16"/>
      <c r="GY857" s="16"/>
    </row>
    <row r="858" spans="1:207" s="116" customFormat="1" ht="25.15" customHeight="1" x14ac:dyDescent="0.25">
      <c r="A858" s="191" t="s">
        <v>1398</v>
      </c>
      <c r="B858" s="45" t="s">
        <v>510</v>
      </c>
      <c r="C858" s="58">
        <v>1964</v>
      </c>
      <c r="D858" s="182" t="s">
        <v>224</v>
      </c>
      <c r="E858" s="182" t="s">
        <v>22</v>
      </c>
      <c r="F858" s="72">
        <v>5</v>
      </c>
      <c r="G858" s="72">
        <v>4</v>
      </c>
      <c r="H858" s="47">
        <f>I858+J858</f>
        <v>3542.5</v>
      </c>
      <c r="I858" s="47">
        <v>42.5</v>
      </c>
      <c r="J858" s="47">
        <v>3500</v>
      </c>
      <c r="K858" s="37">
        <f t="shared" si="181"/>
        <v>27771999.75</v>
      </c>
      <c r="L858" s="44">
        <v>0</v>
      </c>
      <c r="M858" s="44">
        <v>0</v>
      </c>
      <c r="N858" s="44">
        <v>0</v>
      </c>
      <c r="O858" s="47">
        <f>'[1]Прод. прилож'!$C$845</f>
        <v>27771999.75</v>
      </c>
      <c r="P858" s="44">
        <f t="shared" si="182"/>
        <v>7839.6611856033878</v>
      </c>
      <c r="Q858" s="50">
        <v>9673</v>
      </c>
      <c r="R858" s="69" t="s">
        <v>95</v>
      </c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6"/>
      <c r="AP858" s="16"/>
      <c r="AQ858" s="16"/>
      <c r="AR858" s="16"/>
      <c r="AS858" s="16"/>
      <c r="AT858" s="16"/>
      <c r="AU858" s="16"/>
      <c r="AV858" s="16"/>
      <c r="AW858" s="16"/>
      <c r="AX858" s="16"/>
      <c r="AY858" s="16"/>
      <c r="AZ858" s="16"/>
      <c r="BA858" s="16"/>
      <c r="BB858" s="16"/>
      <c r="BC858" s="16"/>
      <c r="BD858" s="16"/>
      <c r="BE858" s="16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6"/>
      <c r="BR858" s="16"/>
      <c r="BS858" s="16"/>
      <c r="BT858" s="16"/>
      <c r="BU858" s="16"/>
      <c r="BV858" s="16"/>
      <c r="BW858" s="16"/>
      <c r="BX858" s="16"/>
      <c r="BY858" s="16"/>
      <c r="BZ858" s="16"/>
      <c r="CA858" s="16"/>
      <c r="CB858" s="16"/>
      <c r="CC858" s="16"/>
      <c r="CD858" s="16"/>
      <c r="CE858" s="16"/>
      <c r="CF858" s="16"/>
      <c r="CG858" s="16"/>
      <c r="CH858" s="16"/>
      <c r="CI858" s="16"/>
      <c r="CJ858" s="16"/>
      <c r="CK858" s="16"/>
      <c r="CL858" s="16"/>
      <c r="CM858" s="16"/>
      <c r="CN858" s="16"/>
      <c r="CO858" s="16"/>
      <c r="CP858" s="16"/>
      <c r="CQ858" s="16"/>
      <c r="CR858" s="16"/>
      <c r="CS858" s="16"/>
      <c r="CT858" s="16"/>
      <c r="CU858" s="16"/>
      <c r="CV858" s="16"/>
      <c r="CW858" s="16"/>
      <c r="CX858" s="16"/>
      <c r="CY858" s="16"/>
      <c r="CZ858" s="16"/>
      <c r="DA858" s="16"/>
      <c r="DB858" s="16"/>
      <c r="DC858" s="16"/>
      <c r="DD858" s="16"/>
      <c r="DE858" s="16"/>
      <c r="DF858" s="16"/>
      <c r="DG858" s="16"/>
      <c r="DH858" s="16"/>
      <c r="DI858" s="16"/>
      <c r="DJ858" s="16"/>
      <c r="DK858" s="16"/>
      <c r="DL858" s="16"/>
      <c r="DM858" s="16"/>
      <c r="DN858" s="16"/>
      <c r="DO858" s="16"/>
      <c r="DP858" s="16"/>
      <c r="DQ858" s="16"/>
      <c r="DR858" s="16"/>
      <c r="DS858" s="16"/>
      <c r="DT858" s="16"/>
      <c r="DU858" s="16"/>
      <c r="DV858" s="16"/>
      <c r="DW858" s="16"/>
      <c r="DX858" s="16"/>
      <c r="DY858" s="16"/>
      <c r="DZ858" s="16"/>
      <c r="EA858" s="16"/>
      <c r="EB858" s="16"/>
      <c r="EC858" s="16"/>
      <c r="ED858" s="16"/>
      <c r="EE858" s="16"/>
      <c r="EF858" s="16"/>
      <c r="EG858" s="16"/>
      <c r="EH858" s="16"/>
      <c r="EI858" s="16"/>
      <c r="EJ858" s="16"/>
      <c r="EK858" s="16"/>
      <c r="EL858" s="16"/>
      <c r="EM858" s="16"/>
      <c r="EN858" s="16"/>
      <c r="EO858" s="16"/>
      <c r="EP858" s="16"/>
      <c r="EQ858" s="16"/>
      <c r="ER858" s="16"/>
      <c r="ES858" s="16"/>
      <c r="ET858" s="16"/>
      <c r="EU858" s="16"/>
      <c r="EV858" s="16"/>
      <c r="EW858" s="16"/>
      <c r="EX858" s="16"/>
      <c r="EY858" s="16"/>
      <c r="EZ858" s="16"/>
      <c r="FA858" s="16"/>
      <c r="FB858" s="16"/>
      <c r="FC858" s="16"/>
      <c r="FD858" s="16"/>
      <c r="FE858" s="16"/>
      <c r="FF858" s="16"/>
      <c r="FG858" s="16"/>
      <c r="FH858" s="16"/>
      <c r="FI858" s="16"/>
      <c r="FJ858" s="16"/>
      <c r="FK858" s="16"/>
      <c r="FL858" s="16"/>
      <c r="FM858" s="16"/>
      <c r="FN858" s="16"/>
      <c r="FO858" s="16"/>
      <c r="FP858" s="16"/>
      <c r="FQ858" s="16"/>
      <c r="FR858" s="16"/>
      <c r="FS858" s="16"/>
      <c r="FT858" s="16"/>
      <c r="FU858" s="16"/>
      <c r="FV858" s="16"/>
      <c r="FW858" s="16"/>
      <c r="FX858" s="16"/>
      <c r="FY858" s="16"/>
      <c r="FZ858" s="16"/>
      <c r="GA858" s="16"/>
      <c r="GB858" s="16"/>
      <c r="GC858" s="16"/>
      <c r="GD858" s="16"/>
      <c r="GE858" s="16"/>
      <c r="GF858" s="16"/>
      <c r="GG858" s="16"/>
      <c r="GH858" s="16"/>
      <c r="GI858" s="16"/>
      <c r="GJ858" s="16"/>
      <c r="GK858" s="16"/>
      <c r="GL858" s="16"/>
      <c r="GM858" s="16"/>
      <c r="GN858" s="16"/>
      <c r="GO858" s="16"/>
      <c r="GP858" s="16"/>
      <c r="GQ858" s="16"/>
      <c r="GR858" s="16"/>
      <c r="GS858" s="16"/>
      <c r="GT858" s="16"/>
      <c r="GU858" s="16"/>
      <c r="GV858" s="16"/>
      <c r="GW858" s="16"/>
      <c r="GX858" s="16"/>
      <c r="GY858" s="16"/>
    </row>
    <row r="859" spans="1:207" s="15" customFormat="1" ht="25.15" customHeight="1" x14ac:dyDescent="0.25">
      <c r="A859" s="191" t="s">
        <v>1399</v>
      </c>
      <c r="B859" s="45" t="s">
        <v>511</v>
      </c>
      <c r="C859" s="58">
        <v>1964</v>
      </c>
      <c r="D859" s="182" t="s">
        <v>224</v>
      </c>
      <c r="E859" s="182" t="s">
        <v>22</v>
      </c>
      <c r="F859" s="72">
        <v>5</v>
      </c>
      <c r="G859" s="72">
        <v>4</v>
      </c>
      <c r="H859" s="47">
        <f>I859+J859</f>
        <v>3559.05</v>
      </c>
      <c r="I859" s="47">
        <v>0</v>
      </c>
      <c r="J859" s="47">
        <v>3559.05</v>
      </c>
      <c r="K859" s="37">
        <f t="shared" si="181"/>
        <v>6624700</v>
      </c>
      <c r="L859" s="44">
        <v>0</v>
      </c>
      <c r="M859" s="44">
        <v>0</v>
      </c>
      <c r="N859" s="44">
        <v>0</v>
      </c>
      <c r="O859" s="47">
        <f>'[1]Прод. прилож'!$C$846</f>
        <v>6624700</v>
      </c>
      <c r="P859" s="44">
        <f t="shared" si="182"/>
        <v>1861.3674997541477</v>
      </c>
      <c r="Q859" s="50">
        <v>9673</v>
      </c>
      <c r="R859" s="69" t="s">
        <v>95</v>
      </c>
      <c r="S859" s="57"/>
      <c r="T859" s="16"/>
      <c r="U859" s="16"/>
    </row>
    <row r="860" spans="1:207" s="116" customFormat="1" ht="27" customHeight="1" x14ac:dyDescent="0.25">
      <c r="A860" s="191" t="s">
        <v>1400</v>
      </c>
      <c r="B860" s="45" t="s">
        <v>512</v>
      </c>
      <c r="C860" s="58">
        <v>1963</v>
      </c>
      <c r="D860" s="182" t="s">
        <v>224</v>
      </c>
      <c r="E860" s="58" t="s">
        <v>22</v>
      </c>
      <c r="F860" s="72">
        <v>5</v>
      </c>
      <c r="G860" s="72">
        <v>4</v>
      </c>
      <c r="H860" s="47">
        <f>I860+J860</f>
        <v>3519.05</v>
      </c>
      <c r="I860" s="47">
        <v>0</v>
      </c>
      <c r="J860" s="47">
        <v>3519.05</v>
      </c>
      <c r="K860" s="37">
        <f t="shared" si="181"/>
        <v>6666550</v>
      </c>
      <c r="L860" s="44">
        <v>0</v>
      </c>
      <c r="M860" s="44">
        <v>0</v>
      </c>
      <c r="N860" s="44">
        <v>0</v>
      </c>
      <c r="O860" s="47">
        <f>'[1]Прод. прилож'!$C$847</f>
        <v>6666550</v>
      </c>
      <c r="P860" s="44">
        <f t="shared" si="182"/>
        <v>1894.4175274576944</v>
      </c>
      <c r="Q860" s="50">
        <v>9673</v>
      </c>
      <c r="R860" s="69" t="s">
        <v>95</v>
      </c>
      <c r="S860" s="16"/>
      <c r="T860" s="16"/>
      <c r="U860" s="16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F860" s="15"/>
      <c r="AG860" s="15"/>
      <c r="AH860" s="15"/>
      <c r="AI860" s="15"/>
      <c r="AJ860" s="15"/>
      <c r="AK860" s="15"/>
      <c r="AL860" s="15"/>
      <c r="AM860" s="15"/>
      <c r="AN860" s="15"/>
      <c r="AO860" s="15"/>
      <c r="AP860" s="15"/>
      <c r="AQ860" s="15"/>
      <c r="AR860" s="15"/>
      <c r="AS860" s="15"/>
      <c r="AT860" s="15"/>
      <c r="AU860" s="15"/>
      <c r="AV860" s="15"/>
      <c r="AW860" s="15"/>
      <c r="AX860" s="15"/>
      <c r="AY860" s="15"/>
      <c r="AZ860" s="15"/>
      <c r="BA860" s="15"/>
      <c r="BB860" s="15"/>
      <c r="BC860" s="15"/>
      <c r="BD860" s="15"/>
      <c r="BE860" s="15"/>
      <c r="BF860" s="15"/>
      <c r="BG860" s="15"/>
      <c r="BH860" s="15"/>
      <c r="BI860" s="15"/>
      <c r="BJ860" s="15"/>
      <c r="BK860" s="15"/>
      <c r="BL860" s="15"/>
      <c r="BM860" s="15"/>
      <c r="BN860" s="15"/>
      <c r="BO860" s="15"/>
      <c r="BP860" s="15"/>
      <c r="BQ860" s="15"/>
      <c r="BR860" s="15"/>
      <c r="BS860" s="15"/>
      <c r="BT860" s="15"/>
      <c r="BU860" s="15"/>
      <c r="BV860" s="15"/>
      <c r="BW860" s="15"/>
      <c r="BX860" s="15"/>
      <c r="BY860" s="15"/>
      <c r="BZ860" s="15"/>
      <c r="CA860" s="15"/>
      <c r="CB860" s="15"/>
      <c r="CC860" s="15"/>
      <c r="CD860" s="15"/>
      <c r="CE860" s="15"/>
      <c r="CF860" s="15"/>
      <c r="CG860" s="15"/>
      <c r="CH860" s="15"/>
      <c r="CI860" s="15"/>
      <c r="CJ860" s="15"/>
      <c r="CK860" s="15"/>
      <c r="CL860" s="15"/>
      <c r="CM860" s="15"/>
      <c r="CN860" s="15"/>
      <c r="CO860" s="15"/>
      <c r="CP860" s="15"/>
      <c r="CQ860" s="15"/>
      <c r="CR860" s="15"/>
      <c r="CS860" s="15"/>
      <c r="CT860" s="15"/>
      <c r="CU860" s="15"/>
      <c r="CV860" s="15"/>
      <c r="CW860" s="15"/>
      <c r="CX860" s="15"/>
      <c r="CY860" s="15"/>
      <c r="CZ860" s="15"/>
      <c r="DA860" s="15"/>
      <c r="DB860" s="15"/>
      <c r="DC860" s="15"/>
      <c r="DD860" s="15"/>
      <c r="DE860" s="15"/>
      <c r="DF860" s="15"/>
      <c r="DG860" s="15"/>
      <c r="DH860" s="15"/>
      <c r="DI860" s="15"/>
      <c r="DJ860" s="15"/>
      <c r="DK860" s="15"/>
      <c r="DL860" s="15"/>
      <c r="DM860" s="15"/>
      <c r="DN860" s="15"/>
      <c r="DO860" s="15"/>
      <c r="DP860" s="15"/>
      <c r="DQ860" s="15"/>
      <c r="DR860" s="15"/>
      <c r="DS860" s="15"/>
      <c r="DT860" s="15"/>
      <c r="DU860" s="15"/>
      <c r="DV860" s="15"/>
      <c r="DW860" s="15"/>
      <c r="DX860" s="15"/>
      <c r="DY860" s="15"/>
      <c r="DZ860" s="15"/>
      <c r="EA860" s="15"/>
      <c r="EB860" s="15"/>
      <c r="EC860" s="15"/>
      <c r="ED860" s="15"/>
      <c r="EE860" s="15"/>
      <c r="EF860" s="15"/>
      <c r="EG860" s="15"/>
      <c r="EH860" s="15"/>
      <c r="EI860" s="15"/>
      <c r="EJ860" s="15"/>
      <c r="EK860" s="15"/>
      <c r="EL860" s="15"/>
      <c r="EM860" s="15"/>
      <c r="EN860" s="15"/>
      <c r="EO860" s="15"/>
      <c r="EP860" s="15"/>
      <c r="EQ860" s="15"/>
      <c r="ER860" s="15"/>
      <c r="ES860" s="15"/>
      <c r="ET860" s="15"/>
      <c r="EU860" s="15"/>
      <c r="EV860" s="15"/>
      <c r="EW860" s="15"/>
      <c r="EX860" s="15"/>
      <c r="EY860" s="15"/>
      <c r="EZ860" s="15"/>
      <c r="FA860" s="15"/>
      <c r="FB860" s="15"/>
      <c r="FC860" s="15"/>
      <c r="FD860" s="15"/>
      <c r="FE860" s="15"/>
      <c r="FF860" s="15"/>
      <c r="FG860" s="15"/>
      <c r="FH860" s="15"/>
      <c r="FI860" s="15"/>
      <c r="FJ860" s="15"/>
      <c r="FK860" s="15"/>
      <c r="FL860" s="15"/>
      <c r="FM860" s="15"/>
      <c r="FN860" s="15"/>
      <c r="FO860" s="15"/>
      <c r="FP860" s="15"/>
      <c r="FQ860" s="15"/>
      <c r="FR860" s="15"/>
      <c r="FS860" s="15"/>
      <c r="FT860" s="15"/>
      <c r="FU860" s="15"/>
      <c r="FV860" s="15"/>
      <c r="FW860" s="15"/>
      <c r="FX860" s="15"/>
      <c r="FY860" s="15"/>
      <c r="FZ860" s="15"/>
      <c r="GA860" s="15"/>
      <c r="GB860" s="15"/>
      <c r="GC860" s="15"/>
      <c r="GD860" s="15"/>
      <c r="GE860" s="15"/>
      <c r="GF860" s="15"/>
      <c r="GG860" s="15"/>
      <c r="GH860" s="15"/>
      <c r="GI860" s="15"/>
      <c r="GJ860" s="15"/>
      <c r="GK860" s="15"/>
      <c r="GL860" s="15"/>
      <c r="GM860" s="15"/>
      <c r="GN860" s="15"/>
      <c r="GO860" s="15"/>
      <c r="GP860" s="15"/>
      <c r="GQ860" s="15"/>
      <c r="GR860" s="15"/>
      <c r="GS860" s="15"/>
      <c r="GT860" s="15"/>
      <c r="GU860" s="15"/>
      <c r="GV860" s="15"/>
      <c r="GW860" s="15"/>
      <c r="GX860" s="15"/>
      <c r="GY860" s="15"/>
    </row>
    <row r="861" spans="1:207" s="15" customFormat="1" ht="25.15" customHeight="1" x14ac:dyDescent="0.25">
      <c r="A861" s="191" t="s">
        <v>1401</v>
      </c>
      <c r="B861" s="45" t="s">
        <v>513</v>
      </c>
      <c r="C861" s="182">
        <v>1964</v>
      </c>
      <c r="D861" s="182" t="s">
        <v>224</v>
      </c>
      <c r="E861" s="182" t="s">
        <v>20</v>
      </c>
      <c r="F861" s="72">
        <v>5</v>
      </c>
      <c r="G861" s="72">
        <v>3</v>
      </c>
      <c r="H861" s="80">
        <v>2538.83</v>
      </c>
      <c r="I861" s="47">
        <v>235</v>
      </c>
      <c r="J861" s="47">
        <v>923.1</v>
      </c>
      <c r="K861" s="37">
        <f t="shared" si="181"/>
        <v>6666550</v>
      </c>
      <c r="L861" s="44">
        <v>0</v>
      </c>
      <c r="M861" s="44">
        <v>0</v>
      </c>
      <c r="N861" s="44">
        <v>0</v>
      </c>
      <c r="O861" s="47">
        <f>'[1]Прод. прилож'!$C$848</f>
        <v>6666550</v>
      </c>
      <c r="P861" s="44">
        <f t="shared" si="182"/>
        <v>2625.8355226620138</v>
      </c>
      <c r="Q861" s="50">
        <v>9673</v>
      </c>
      <c r="R861" s="69" t="s">
        <v>95</v>
      </c>
      <c r="S861" s="57"/>
      <c r="T861" s="16"/>
      <c r="U861" s="17"/>
    </row>
    <row r="862" spans="1:207" s="15" customFormat="1" ht="25.15" customHeight="1" x14ac:dyDescent="0.25">
      <c r="A862" s="191" t="s">
        <v>2094</v>
      </c>
      <c r="B862" s="107" t="s">
        <v>514</v>
      </c>
      <c r="C862" s="58">
        <v>1967</v>
      </c>
      <c r="D862" s="182" t="s">
        <v>224</v>
      </c>
      <c r="E862" s="58" t="s">
        <v>20</v>
      </c>
      <c r="F862" s="72">
        <v>5</v>
      </c>
      <c r="G862" s="72">
        <v>3</v>
      </c>
      <c r="H862" s="47">
        <f t="shared" ref="H862:H868" si="183">I862+J862</f>
        <v>2347.54</v>
      </c>
      <c r="I862" s="47">
        <v>306.39999999999998</v>
      </c>
      <c r="J862" s="47">
        <v>2041.14</v>
      </c>
      <c r="K862" s="37">
        <f t="shared" si="181"/>
        <v>8913275</v>
      </c>
      <c r="L862" s="44">
        <v>0</v>
      </c>
      <c r="M862" s="44">
        <v>0</v>
      </c>
      <c r="N862" s="44">
        <v>0</v>
      </c>
      <c r="O862" s="47">
        <f>'[1]Прод. прилож'!$C$1276</f>
        <v>8913275</v>
      </c>
      <c r="P862" s="44">
        <f t="shared" si="182"/>
        <v>3796.857561532498</v>
      </c>
      <c r="Q862" s="50">
        <v>9673</v>
      </c>
      <c r="R862" s="69" t="s">
        <v>96</v>
      </c>
      <c r="S862" s="57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16"/>
      <c r="AO862" s="16"/>
      <c r="AP862" s="16"/>
      <c r="AQ862" s="16"/>
      <c r="AR862" s="16"/>
      <c r="AS862" s="16"/>
      <c r="AT862" s="16"/>
      <c r="AU862" s="16"/>
      <c r="AV862" s="16"/>
      <c r="AW862" s="16"/>
      <c r="AX862" s="16"/>
      <c r="AY862" s="16"/>
      <c r="AZ862" s="16"/>
      <c r="BA862" s="16"/>
      <c r="BB862" s="16"/>
      <c r="BC862" s="16"/>
      <c r="BD862" s="16"/>
      <c r="BE862" s="16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6"/>
      <c r="BR862" s="16"/>
      <c r="BS862" s="16"/>
      <c r="BT862" s="16"/>
      <c r="BU862" s="16"/>
      <c r="BV862" s="16"/>
      <c r="BW862" s="16"/>
      <c r="BX862" s="16"/>
      <c r="BY862" s="16"/>
      <c r="BZ862" s="16"/>
      <c r="CA862" s="16"/>
      <c r="CB862" s="16"/>
      <c r="CC862" s="16"/>
      <c r="CD862" s="16"/>
      <c r="CE862" s="16"/>
      <c r="CF862" s="16"/>
      <c r="CG862" s="16"/>
      <c r="CH862" s="16"/>
      <c r="CI862" s="16"/>
      <c r="CJ862" s="16"/>
      <c r="CK862" s="16"/>
      <c r="CL862" s="16"/>
      <c r="CM862" s="16"/>
      <c r="CN862" s="16"/>
      <c r="CO862" s="16"/>
      <c r="CP862" s="16"/>
      <c r="CQ862" s="16"/>
      <c r="CR862" s="16"/>
      <c r="CS862" s="16"/>
      <c r="CT862" s="16"/>
      <c r="CU862" s="16"/>
      <c r="CV862" s="16"/>
      <c r="CW862" s="16"/>
      <c r="CX862" s="16"/>
      <c r="CY862" s="16"/>
      <c r="CZ862" s="16"/>
      <c r="DA862" s="16"/>
      <c r="DB862" s="16"/>
      <c r="DC862" s="16"/>
      <c r="DD862" s="16"/>
      <c r="DE862" s="16"/>
      <c r="DF862" s="16"/>
      <c r="DG862" s="16"/>
      <c r="DH862" s="16"/>
      <c r="DI862" s="16"/>
      <c r="DJ862" s="16"/>
      <c r="DK862" s="16"/>
      <c r="DL862" s="16"/>
      <c r="DM862" s="16"/>
      <c r="DN862" s="16"/>
      <c r="DO862" s="16"/>
      <c r="DP862" s="16"/>
      <c r="DQ862" s="16"/>
      <c r="DR862" s="16"/>
      <c r="DS862" s="16"/>
      <c r="DT862" s="16"/>
      <c r="DU862" s="16"/>
      <c r="DV862" s="16"/>
      <c r="DW862" s="16"/>
      <c r="DX862" s="16"/>
      <c r="DY862" s="16"/>
      <c r="DZ862" s="16"/>
      <c r="EA862" s="16"/>
      <c r="EB862" s="16"/>
      <c r="EC862" s="16"/>
      <c r="ED862" s="16"/>
      <c r="EE862" s="16"/>
      <c r="EF862" s="16"/>
      <c r="EG862" s="16"/>
      <c r="EH862" s="16"/>
      <c r="EI862" s="16"/>
      <c r="EJ862" s="16"/>
      <c r="EK862" s="16"/>
      <c r="EL862" s="16"/>
      <c r="EM862" s="16"/>
      <c r="EN862" s="16"/>
      <c r="EO862" s="16"/>
      <c r="EP862" s="16"/>
      <c r="EQ862" s="16"/>
      <c r="ER862" s="16"/>
      <c r="ES862" s="16"/>
      <c r="ET862" s="16"/>
      <c r="EU862" s="16"/>
      <c r="EV862" s="16"/>
      <c r="EW862" s="16"/>
      <c r="EX862" s="16"/>
      <c r="EY862" s="16"/>
      <c r="EZ862" s="16"/>
      <c r="FA862" s="16"/>
      <c r="FB862" s="16"/>
      <c r="FC862" s="16"/>
      <c r="FD862" s="16"/>
      <c r="FE862" s="16"/>
      <c r="FF862" s="16"/>
      <c r="FG862" s="16"/>
      <c r="FH862" s="16"/>
      <c r="FI862" s="16"/>
      <c r="FJ862" s="16"/>
      <c r="FK862" s="16"/>
      <c r="FL862" s="16"/>
      <c r="FM862" s="16"/>
      <c r="FN862" s="16"/>
      <c r="FO862" s="16"/>
      <c r="FP862" s="16"/>
      <c r="FQ862" s="16"/>
      <c r="FR862" s="16"/>
      <c r="FS862" s="16"/>
      <c r="FT862" s="16"/>
      <c r="FU862" s="16"/>
      <c r="FV862" s="16"/>
      <c r="FW862" s="16"/>
      <c r="FX862" s="16"/>
      <c r="FY862" s="16"/>
      <c r="FZ862" s="16"/>
      <c r="GA862" s="16"/>
      <c r="GB862" s="16"/>
      <c r="GC862" s="16"/>
      <c r="GD862" s="16"/>
      <c r="GE862" s="16"/>
      <c r="GF862" s="16"/>
      <c r="GG862" s="16"/>
      <c r="GH862" s="16"/>
      <c r="GI862" s="16"/>
      <c r="GJ862" s="16"/>
      <c r="GK862" s="16"/>
      <c r="GL862" s="16"/>
      <c r="GM862" s="16"/>
      <c r="GN862" s="16"/>
      <c r="GO862" s="16"/>
      <c r="GP862" s="16"/>
      <c r="GQ862" s="16"/>
      <c r="GR862" s="16"/>
      <c r="GS862" s="16"/>
      <c r="GT862" s="16"/>
      <c r="GU862" s="16"/>
      <c r="GV862" s="16"/>
      <c r="GW862" s="16"/>
      <c r="GX862" s="16"/>
      <c r="GY862" s="16"/>
    </row>
    <row r="863" spans="1:207" s="15" customFormat="1" ht="25.15" customHeight="1" x14ac:dyDescent="0.25">
      <c r="A863" s="191" t="s">
        <v>1402</v>
      </c>
      <c r="B863" s="45" t="s">
        <v>515</v>
      </c>
      <c r="C863" s="59">
        <v>1967</v>
      </c>
      <c r="D863" s="182" t="s">
        <v>224</v>
      </c>
      <c r="E863" s="59" t="s">
        <v>22</v>
      </c>
      <c r="F863" s="72">
        <v>5</v>
      </c>
      <c r="G863" s="72">
        <v>8</v>
      </c>
      <c r="H863" s="47">
        <f t="shared" si="183"/>
        <v>5851.12</v>
      </c>
      <c r="I863" s="47">
        <v>146.19999999999999</v>
      </c>
      <c r="J863" s="47">
        <v>5704.92</v>
      </c>
      <c r="K863" s="37">
        <f t="shared" si="181"/>
        <v>6003925</v>
      </c>
      <c r="L863" s="44">
        <v>0</v>
      </c>
      <c r="M863" s="44">
        <v>0</v>
      </c>
      <c r="N863" s="44">
        <v>0</v>
      </c>
      <c r="O863" s="47">
        <f>'[1]Прод. прилож'!$C$1277</f>
        <v>6003925</v>
      </c>
      <c r="P863" s="44">
        <f t="shared" si="182"/>
        <v>1026.1155129274396</v>
      </c>
      <c r="Q863" s="50">
        <v>9673</v>
      </c>
      <c r="R863" s="69" t="s">
        <v>96</v>
      </c>
      <c r="S863" s="57"/>
      <c r="T863" s="16"/>
      <c r="U863" s="16"/>
    </row>
    <row r="864" spans="1:207" s="116" customFormat="1" ht="25.15" customHeight="1" x14ac:dyDescent="0.25">
      <c r="A864" s="191" t="s">
        <v>1403</v>
      </c>
      <c r="B864" s="107" t="s">
        <v>516</v>
      </c>
      <c r="C864" s="58">
        <v>1962</v>
      </c>
      <c r="D864" s="182" t="s">
        <v>224</v>
      </c>
      <c r="E864" s="182" t="s">
        <v>20</v>
      </c>
      <c r="F864" s="72">
        <v>5</v>
      </c>
      <c r="G864" s="72">
        <v>4</v>
      </c>
      <c r="H864" s="47">
        <f t="shared" si="183"/>
        <v>3694.9799999999996</v>
      </c>
      <c r="I864" s="47">
        <v>1129.8</v>
      </c>
      <c r="J864" s="47">
        <v>2565.1799999999998</v>
      </c>
      <c r="K864" s="37">
        <f t="shared" si="181"/>
        <v>9424000</v>
      </c>
      <c r="L864" s="44">
        <v>0</v>
      </c>
      <c r="M864" s="44">
        <v>0</v>
      </c>
      <c r="N864" s="44">
        <v>0</v>
      </c>
      <c r="O864" s="47">
        <f>'[1]Прод. прилож'!$C$335</f>
        <v>9424000</v>
      </c>
      <c r="P864" s="44">
        <f t="shared" si="182"/>
        <v>2550.4874180645093</v>
      </c>
      <c r="Q864" s="50">
        <v>9673</v>
      </c>
      <c r="R864" s="69" t="s">
        <v>94</v>
      </c>
      <c r="S864" s="16"/>
      <c r="T864" s="16"/>
      <c r="U864" s="16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F864" s="15"/>
      <c r="AG864" s="15"/>
      <c r="AH864" s="15"/>
      <c r="AI864" s="15"/>
      <c r="AJ864" s="15"/>
      <c r="AK864" s="15"/>
      <c r="AL864" s="15"/>
      <c r="AM864" s="15"/>
      <c r="AN864" s="15"/>
      <c r="AO864" s="15"/>
      <c r="AP864" s="15"/>
      <c r="AQ864" s="15"/>
      <c r="AR864" s="15"/>
      <c r="AS864" s="15"/>
      <c r="AT864" s="15"/>
      <c r="AU864" s="15"/>
      <c r="AV864" s="15"/>
      <c r="AW864" s="15"/>
      <c r="AX864" s="15"/>
      <c r="AY864" s="15"/>
      <c r="AZ864" s="15"/>
      <c r="BA864" s="15"/>
      <c r="BB864" s="15"/>
      <c r="BC864" s="15"/>
      <c r="BD864" s="15"/>
      <c r="BE864" s="15"/>
      <c r="BF864" s="15"/>
      <c r="BG864" s="15"/>
      <c r="BH864" s="15"/>
      <c r="BI864" s="15"/>
      <c r="BJ864" s="15"/>
      <c r="BK864" s="15"/>
      <c r="BL864" s="15"/>
      <c r="BM864" s="15"/>
      <c r="BN864" s="15"/>
      <c r="BO864" s="15"/>
      <c r="BP864" s="15"/>
      <c r="BQ864" s="15"/>
      <c r="BR864" s="15"/>
      <c r="BS864" s="15"/>
      <c r="BT864" s="15"/>
      <c r="BU864" s="15"/>
      <c r="BV864" s="15"/>
      <c r="BW864" s="15"/>
      <c r="BX864" s="15"/>
      <c r="BY864" s="15"/>
      <c r="BZ864" s="15"/>
      <c r="CA864" s="15"/>
      <c r="CB864" s="15"/>
      <c r="CC864" s="15"/>
      <c r="CD864" s="15"/>
      <c r="CE864" s="15"/>
      <c r="CF864" s="15"/>
      <c r="CG864" s="15"/>
      <c r="CH864" s="15"/>
      <c r="CI864" s="15"/>
      <c r="CJ864" s="15"/>
      <c r="CK864" s="15"/>
      <c r="CL864" s="15"/>
      <c r="CM864" s="15"/>
      <c r="CN864" s="15"/>
      <c r="CO864" s="15"/>
      <c r="CP864" s="15"/>
      <c r="CQ864" s="15"/>
      <c r="CR864" s="15"/>
      <c r="CS864" s="15"/>
      <c r="CT864" s="15"/>
      <c r="CU864" s="15"/>
      <c r="CV864" s="15"/>
      <c r="CW864" s="15"/>
      <c r="CX864" s="15"/>
      <c r="CY864" s="15"/>
      <c r="CZ864" s="15"/>
      <c r="DA864" s="15"/>
      <c r="DB864" s="15"/>
      <c r="DC864" s="15"/>
      <c r="DD864" s="15"/>
      <c r="DE864" s="15"/>
      <c r="DF864" s="15"/>
      <c r="DG864" s="15"/>
      <c r="DH864" s="15"/>
      <c r="DI864" s="15"/>
      <c r="DJ864" s="15"/>
      <c r="DK864" s="15"/>
      <c r="DL864" s="15"/>
      <c r="DM864" s="15"/>
      <c r="DN864" s="15"/>
      <c r="DO864" s="15"/>
      <c r="DP864" s="15"/>
      <c r="DQ864" s="15"/>
      <c r="DR864" s="15"/>
      <c r="DS864" s="15"/>
      <c r="DT864" s="15"/>
      <c r="DU864" s="15"/>
      <c r="DV864" s="15"/>
      <c r="DW864" s="15"/>
      <c r="DX864" s="15"/>
      <c r="DY864" s="15"/>
      <c r="DZ864" s="15"/>
      <c r="EA864" s="15"/>
      <c r="EB864" s="15"/>
      <c r="EC864" s="15"/>
      <c r="ED864" s="15"/>
      <c r="EE864" s="15"/>
      <c r="EF864" s="15"/>
      <c r="EG864" s="15"/>
      <c r="EH864" s="15"/>
      <c r="EI864" s="15"/>
      <c r="EJ864" s="15"/>
      <c r="EK864" s="15"/>
      <c r="EL864" s="15"/>
      <c r="EM864" s="15"/>
      <c r="EN864" s="15"/>
      <c r="EO864" s="15"/>
      <c r="EP864" s="15"/>
      <c r="EQ864" s="15"/>
      <c r="ER864" s="15"/>
      <c r="ES864" s="15"/>
      <c r="ET864" s="15"/>
      <c r="EU864" s="15"/>
      <c r="EV864" s="15"/>
      <c r="EW864" s="15"/>
      <c r="EX864" s="15"/>
      <c r="EY864" s="15"/>
      <c r="EZ864" s="15"/>
      <c r="FA864" s="15"/>
      <c r="FB864" s="15"/>
      <c r="FC864" s="15"/>
      <c r="FD864" s="15"/>
      <c r="FE864" s="15"/>
      <c r="FF864" s="15"/>
      <c r="FG864" s="15"/>
      <c r="FH864" s="15"/>
      <c r="FI864" s="15"/>
      <c r="FJ864" s="15"/>
      <c r="FK864" s="15"/>
      <c r="FL864" s="15"/>
      <c r="FM864" s="15"/>
      <c r="FN864" s="15"/>
      <c r="FO864" s="15"/>
      <c r="FP864" s="15"/>
      <c r="FQ864" s="15"/>
      <c r="FR864" s="15"/>
      <c r="FS864" s="15"/>
      <c r="FT864" s="15"/>
      <c r="FU864" s="15"/>
      <c r="FV864" s="15"/>
      <c r="FW864" s="15"/>
      <c r="FX864" s="15"/>
      <c r="FY864" s="15"/>
      <c r="FZ864" s="15"/>
      <c r="GA864" s="15"/>
      <c r="GB864" s="15"/>
      <c r="GC864" s="15"/>
      <c r="GD864" s="15"/>
      <c r="GE864" s="15"/>
      <c r="GF864" s="15"/>
      <c r="GG864" s="15"/>
      <c r="GH864" s="15"/>
      <c r="GI864" s="15"/>
      <c r="GJ864" s="15"/>
      <c r="GK864" s="15"/>
      <c r="GL864" s="15"/>
      <c r="GM864" s="15"/>
      <c r="GN864" s="15"/>
      <c r="GO864" s="15"/>
      <c r="GP864" s="15"/>
      <c r="GQ864" s="15"/>
      <c r="GR864" s="15"/>
      <c r="GS864" s="15"/>
      <c r="GT864" s="15"/>
      <c r="GU864" s="15"/>
      <c r="GV864" s="15"/>
      <c r="GW864" s="15"/>
      <c r="GX864" s="15"/>
      <c r="GY864" s="15"/>
    </row>
    <row r="865" spans="1:207" s="15" customFormat="1" ht="25.15" customHeight="1" x14ac:dyDescent="0.25">
      <c r="A865" s="191" t="s">
        <v>1404</v>
      </c>
      <c r="B865" s="45" t="s">
        <v>517</v>
      </c>
      <c r="C865" s="59">
        <v>1967</v>
      </c>
      <c r="D865" s="182" t="s">
        <v>224</v>
      </c>
      <c r="E865" s="59" t="s">
        <v>22</v>
      </c>
      <c r="F865" s="72">
        <v>5</v>
      </c>
      <c r="G865" s="72">
        <v>6</v>
      </c>
      <c r="H865" s="47">
        <f t="shared" si="183"/>
        <v>5433.62</v>
      </c>
      <c r="I865" s="47">
        <v>58.4</v>
      </c>
      <c r="J865" s="47">
        <v>5375.22</v>
      </c>
      <c r="K865" s="37">
        <f t="shared" si="181"/>
        <v>9300096</v>
      </c>
      <c r="L865" s="44">
        <v>0</v>
      </c>
      <c r="M865" s="44">
        <v>0</v>
      </c>
      <c r="N865" s="44">
        <v>0</v>
      </c>
      <c r="O865" s="47">
        <f>'[1]Прод. прилож'!$C$1278</f>
        <v>9300096</v>
      </c>
      <c r="P865" s="44">
        <f t="shared" si="182"/>
        <v>1711.5838060077813</v>
      </c>
      <c r="Q865" s="50">
        <v>9673</v>
      </c>
      <c r="R865" s="69" t="s">
        <v>96</v>
      </c>
      <c r="S865" s="57"/>
      <c r="T865" s="16"/>
      <c r="U865" s="16"/>
    </row>
    <row r="866" spans="1:207" s="15" customFormat="1" ht="25.15" customHeight="1" x14ac:dyDescent="0.25">
      <c r="A866" s="191" t="s">
        <v>1405</v>
      </c>
      <c r="B866" s="107" t="s">
        <v>518</v>
      </c>
      <c r="C866" s="58">
        <v>1964</v>
      </c>
      <c r="D866" s="182" t="s">
        <v>224</v>
      </c>
      <c r="E866" s="58" t="s">
        <v>20</v>
      </c>
      <c r="F866" s="72">
        <v>5</v>
      </c>
      <c r="G866" s="72">
        <v>2</v>
      </c>
      <c r="H866" s="47">
        <f t="shared" si="183"/>
        <v>1610.1299999999999</v>
      </c>
      <c r="I866" s="47">
        <v>134.1</v>
      </c>
      <c r="J866" s="47">
        <v>1476.03</v>
      </c>
      <c r="K866" s="37">
        <f t="shared" si="181"/>
        <v>23838207.75</v>
      </c>
      <c r="L866" s="44">
        <v>0</v>
      </c>
      <c r="M866" s="44">
        <v>0</v>
      </c>
      <c r="N866" s="44">
        <v>0</v>
      </c>
      <c r="O866" s="47">
        <f>'[1]Прод. прилож'!$C$849</f>
        <v>23838207.75</v>
      </c>
      <c r="P866" s="44">
        <f t="shared" si="182"/>
        <v>14805.14477091912</v>
      </c>
      <c r="Q866" s="50">
        <v>9673</v>
      </c>
      <c r="R866" s="69" t="s">
        <v>95</v>
      </c>
      <c r="S866" s="57"/>
      <c r="T866" s="16"/>
      <c r="U866" s="16"/>
    </row>
    <row r="867" spans="1:207" s="15" customFormat="1" ht="25.15" customHeight="1" x14ac:dyDescent="0.25">
      <c r="A867" s="191" t="s">
        <v>1406</v>
      </c>
      <c r="B867" s="45" t="s">
        <v>519</v>
      </c>
      <c r="C867" s="59">
        <v>1967</v>
      </c>
      <c r="D867" s="182" t="s">
        <v>224</v>
      </c>
      <c r="E867" s="59" t="s">
        <v>22</v>
      </c>
      <c r="F867" s="72">
        <v>5</v>
      </c>
      <c r="G867" s="72">
        <v>4</v>
      </c>
      <c r="H867" s="47">
        <f t="shared" si="183"/>
        <v>3582.19</v>
      </c>
      <c r="I867" s="47">
        <v>0</v>
      </c>
      <c r="J867" s="47">
        <v>3582.19</v>
      </c>
      <c r="K867" s="37">
        <f t="shared" si="181"/>
        <v>6840936</v>
      </c>
      <c r="L867" s="44">
        <v>0</v>
      </c>
      <c r="M867" s="44">
        <v>0</v>
      </c>
      <c r="N867" s="44">
        <v>0</v>
      </c>
      <c r="O867" s="47">
        <f>'[1]Прод. прилож'!$C$1279</f>
        <v>6840936</v>
      </c>
      <c r="P867" s="44">
        <f t="shared" si="182"/>
        <v>1909.7077486118826</v>
      </c>
      <c r="Q867" s="50">
        <v>9673</v>
      </c>
      <c r="R867" s="69" t="s">
        <v>96</v>
      </c>
      <c r="S867" s="65"/>
      <c r="T867" s="17"/>
      <c r="U867" s="16"/>
    </row>
    <row r="868" spans="1:207" s="15" customFormat="1" ht="25.15" customHeight="1" x14ac:dyDescent="0.25">
      <c r="A868" s="191" t="s">
        <v>1407</v>
      </c>
      <c r="B868" s="45" t="s">
        <v>520</v>
      </c>
      <c r="C868" s="59">
        <v>1965</v>
      </c>
      <c r="D868" s="182" t="s">
        <v>224</v>
      </c>
      <c r="E868" s="59" t="s">
        <v>22</v>
      </c>
      <c r="F868" s="72">
        <v>5</v>
      </c>
      <c r="G868" s="72">
        <v>4</v>
      </c>
      <c r="H868" s="47">
        <f t="shared" si="183"/>
        <v>3557.27</v>
      </c>
      <c r="I868" s="47">
        <v>0</v>
      </c>
      <c r="J868" s="47">
        <v>3557.27</v>
      </c>
      <c r="K868" s="37">
        <f t="shared" si="181"/>
        <v>4560624</v>
      </c>
      <c r="L868" s="44">
        <v>0</v>
      </c>
      <c r="M868" s="44">
        <v>0</v>
      </c>
      <c r="N868" s="44">
        <v>0</v>
      </c>
      <c r="O868" s="47">
        <f>'[1]Прод. прилож'!$C$1280</f>
        <v>4560624</v>
      </c>
      <c r="P868" s="44">
        <f t="shared" si="182"/>
        <v>1282.0573079918026</v>
      </c>
      <c r="Q868" s="50">
        <v>9673</v>
      </c>
      <c r="R868" s="69" t="s">
        <v>96</v>
      </c>
      <c r="S868" s="65"/>
      <c r="T868" s="17"/>
      <c r="U868" s="16"/>
    </row>
    <row r="869" spans="1:207" s="15" customFormat="1" ht="25.15" customHeight="1" x14ac:dyDescent="0.25">
      <c r="A869" s="191" t="s">
        <v>1408</v>
      </c>
      <c r="B869" s="45" t="s">
        <v>521</v>
      </c>
      <c r="C869" s="182">
        <v>1964</v>
      </c>
      <c r="D869" s="182" t="s">
        <v>224</v>
      </c>
      <c r="E869" s="58" t="s">
        <v>20</v>
      </c>
      <c r="F869" s="72">
        <v>5</v>
      </c>
      <c r="G869" s="72">
        <v>2</v>
      </c>
      <c r="H869" s="47">
        <v>1736.3</v>
      </c>
      <c r="I869" s="47">
        <v>174.6</v>
      </c>
      <c r="J869" s="47">
        <v>1561.7</v>
      </c>
      <c r="K869" s="37">
        <f t="shared" si="181"/>
        <v>4460125</v>
      </c>
      <c r="L869" s="44">
        <v>0</v>
      </c>
      <c r="M869" s="44">
        <v>0</v>
      </c>
      <c r="N869" s="44">
        <v>0</v>
      </c>
      <c r="O869" s="47">
        <f>'[1]Прод. прилож'!$C$850</f>
        <v>4460125</v>
      </c>
      <c r="P869" s="44">
        <f t="shared" si="182"/>
        <v>2568.7525197258537</v>
      </c>
      <c r="Q869" s="50">
        <v>9673</v>
      </c>
      <c r="R869" s="69" t="s">
        <v>95</v>
      </c>
      <c r="S869" s="57"/>
      <c r="T869" s="16"/>
      <c r="U869" s="16"/>
    </row>
    <row r="870" spans="1:207" s="15" customFormat="1" ht="25.15" customHeight="1" x14ac:dyDescent="0.25">
      <c r="A870" s="191" t="s">
        <v>1409</v>
      </c>
      <c r="B870" s="45" t="s">
        <v>522</v>
      </c>
      <c r="C870" s="59">
        <v>1965</v>
      </c>
      <c r="D870" s="182" t="s">
        <v>224</v>
      </c>
      <c r="E870" s="59" t="s">
        <v>22</v>
      </c>
      <c r="F870" s="72">
        <v>5</v>
      </c>
      <c r="G870" s="72">
        <v>4</v>
      </c>
      <c r="H870" s="47">
        <f>I870+J870</f>
        <v>3551.28</v>
      </c>
      <c r="I870" s="47">
        <v>72.5</v>
      </c>
      <c r="J870" s="47">
        <v>3478.78</v>
      </c>
      <c r="K870" s="37">
        <f t="shared" si="181"/>
        <v>4560624</v>
      </c>
      <c r="L870" s="44">
        <v>0</v>
      </c>
      <c r="M870" s="44">
        <v>0</v>
      </c>
      <c r="N870" s="44">
        <v>0</v>
      </c>
      <c r="O870" s="47">
        <f>'[1]Прод. прилож'!$C$1281</f>
        <v>4560624</v>
      </c>
      <c r="P870" s="44">
        <f t="shared" si="182"/>
        <v>1284.21977427857</v>
      </c>
      <c r="Q870" s="50">
        <v>9673</v>
      </c>
      <c r="R870" s="69" t="s">
        <v>96</v>
      </c>
      <c r="S870" s="57"/>
      <c r="T870" s="16"/>
      <c r="U870" s="16"/>
    </row>
    <row r="871" spans="1:207" s="15" customFormat="1" ht="25.15" customHeight="1" x14ac:dyDescent="0.25">
      <c r="A871" s="191" t="s">
        <v>1410</v>
      </c>
      <c r="B871" s="107" t="s">
        <v>523</v>
      </c>
      <c r="C871" s="58">
        <v>1964</v>
      </c>
      <c r="D871" s="182" t="s">
        <v>224</v>
      </c>
      <c r="E871" s="58" t="s">
        <v>20</v>
      </c>
      <c r="F871" s="72">
        <v>5</v>
      </c>
      <c r="G871" s="72">
        <v>4</v>
      </c>
      <c r="H871" s="47">
        <f>I871+J871</f>
        <v>3161.0699999999997</v>
      </c>
      <c r="I871" s="47">
        <v>631.29999999999995</v>
      </c>
      <c r="J871" s="47">
        <v>2529.77</v>
      </c>
      <c r="K871" s="37">
        <f t="shared" si="181"/>
        <v>5037500</v>
      </c>
      <c r="L871" s="44">
        <v>0</v>
      </c>
      <c r="M871" s="44">
        <v>0</v>
      </c>
      <c r="N871" s="44">
        <v>0</v>
      </c>
      <c r="O871" s="47">
        <f>'[1]Прод. прилож'!$C$851</f>
        <v>5037500</v>
      </c>
      <c r="P871" s="44">
        <f t="shared" si="182"/>
        <v>1593.6059625380014</v>
      </c>
      <c r="Q871" s="50">
        <v>9673</v>
      </c>
      <c r="R871" s="69" t="s">
        <v>95</v>
      </c>
      <c r="S871" s="57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  <c r="AN871" s="16"/>
      <c r="AO871" s="16"/>
      <c r="AP871" s="16"/>
      <c r="AQ871" s="16"/>
      <c r="AR871" s="16"/>
      <c r="AS871" s="16"/>
      <c r="AT871" s="16"/>
      <c r="AU871" s="16"/>
      <c r="AV871" s="16"/>
      <c r="AW871" s="16"/>
      <c r="AX871" s="16"/>
      <c r="AY871" s="16"/>
      <c r="AZ871" s="16"/>
      <c r="BA871" s="16"/>
      <c r="BB871" s="16"/>
      <c r="BC871" s="16"/>
      <c r="BD871" s="16"/>
      <c r="BE871" s="16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6"/>
      <c r="BR871" s="16"/>
      <c r="BS871" s="16"/>
      <c r="BT871" s="16"/>
      <c r="BU871" s="16"/>
      <c r="BV871" s="16"/>
      <c r="BW871" s="16"/>
      <c r="BX871" s="16"/>
      <c r="BY871" s="16"/>
      <c r="BZ871" s="16"/>
      <c r="CA871" s="16"/>
      <c r="CB871" s="16"/>
      <c r="CC871" s="16"/>
      <c r="CD871" s="16"/>
      <c r="CE871" s="16"/>
      <c r="CF871" s="16"/>
      <c r="CG871" s="16"/>
      <c r="CH871" s="16"/>
      <c r="CI871" s="16"/>
      <c r="CJ871" s="16"/>
      <c r="CK871" s="16"/>
      <c r="CL871" s="16"/>
      <c r="CM871" s="16"/>
      <c r="CN871" s="16"/>
      <c r="CO871" s="16"/>
      <c r="CP871" s="16"/>
      <c r="CQ871" s="16"/>
      <c r="CR871" s="16"/>
      <c r="CS871" s="16"/>
      <c r="CT871" s="16"/>
      <c r="CU871" s="16"/>
      <c r="CV871" s="16"/>
      <c r="CW871" s="16"/>
      <c r="CX871" s="16"/>
      <c r="CY871" s="16"/>
      <c r="CZ871" s="16"/>
      <c r="DA871" s="16"/>
      <c r="DB871" s="16"/>
      <c r="DC871" s="16"/>
      <c r="DD871" s="16"/>
      <c r="DE871" s="16"/>
      <c r="DF871" s="16"/>
      <c r="DG871" s="16"/>
      <c r="DH871" s="16"/>
      <c r="DI871" s="16"/>
      <c r="DJ871" s="16"/>
      <c r="DK871" s="16"/>
      <c r="DL871" s="16"/>
      <c r="DM871" s="16"/>
      <c r="DN871" s="16"/>
      <c r="DO871" s="16"/>
      <c r="DP871" s="16"/>
      <c r="DQ871" s="16"/>
      <c r="DR871" s="16"/>
      <c r="DS871" s="16"/>
      <c r="DT871" s="16"/>
      <c r="DU871" s="16"/>
      <c r="DV871" s="16"/>
      <c r="DW871" s="16"/>
      <c r="DX871" s="16"/>
      <c r="DY871" s="16"/>
      <c r="DZ871" s="16"/>
      <c r="EA871" s="16"/>
      <c r="EB871" s="16"/>
      <c r="EC871" s="16"/>
      <c r="ED871" s="16"/>
      <c r="EE871" s="16"/>
      <c r="EF871" s="16"/>
      <c r="EG871" s="16"/>
      <c r="EH871" s="16"/>
      <c r="EI871" s="16"/>
      <c r="EJ871" s="16"/>
      <c r="EK871" s="16"/>
      <c r="EL871" s="16"/>
      <c r="EM871" s="16"/>
      <c r="EN871" s="16"/>
      <c r="EO871" s="16"/>
      <c r="EP871" s="16"/>
      <c r="EQ871" s="16"/>
      <c r="ER871" s="16"/>
      <c r="ES871" s="16"/>
      <c r="ET871" s="16"/>
      <c r="EU871" s="16"/>
      <c r="EV871" s="16"/>
      <c r="EW871" s="16"/>
      <c r="EX871" s="16"/>
      <c r="EY871" s="16"/>
      <c r="EZ871" s="16"/>
      <c r="FA871" s="16"/>
      <c r="FB871" s="16"/>
      <c r="FC871" s="16"/>
      <c r="FD871" s="16"/>
      <c r="FE871" s="16"/>
      <c r="FF871" s="16"/>
      <c r="FG871" s="16"/>
      <c r="FH871" s="16"/>
      <c r="FI871" s="16"/>
      <c r="FJ871" s="16"/>
      <c r="FK871" s="16"/>
      <c r="FL871" s="16"/>
      <c r="FM871" s="16"/>
      <c r="FN871" s="16"/>
      <c r="FO871" s="16"/>
      <c r="FP871" s="16"/>
      <c r="FQ871" s="16"/>
      <c r="FR871" s="16"/>
      <c r="FS871" s="16"/>
      <c r="FT871" s="16"/>
      <c r="FU871" s="16"/>
      <c r="FV871" s="16"/>
      <c r="FW871" s="16"/>
      <c r="FX871" s="16"/>
      <c r="FY871" s="16"/>
      <c r="FZ871" s="16"/>
      <c r="GA871" s="16"/>
      <c r="GB871" s="16"/>
      <c r="GC871" s="16"/>
      <c r="GD871" s="16"/>
      <c r="GE871" s="16"/>
      <c r="GF871" s="16"/>
      <c r="GG871" s="16"/>
      <c r="GH871" s="16"/>
      <c r="GI871" s="16"/>
      <c r="GJ871" s="16"/>
      <c r="GK871" s="16"/>
      <c r="GL871" s="16"/>
      <c r="GM871" s="16"/>
      <c r="GN871" s="16"/>
      <c r="GO871" s="16"/>
      <c r="GP871" s="16"/>
      <c r="GQ871" s="16"/>
      <c r="GR871" s="16"/>
      <c r="GS871" s="16"/>
      <c r="GT871" s="16"/>
      <c r="GU871" s="16"/>
      <c r="GV871" s="16"/>
      <c r="GW871" s="16"/>
      <c r="GX871" s="16"/>
      <c r="GY871" s="16"/>
    </row>
    <row r="872" spans="1:207" s="15" customFormat="1" ht="25.15" customHeight="1" x14ac:dyDescent="0.25">
      <c r="A872" s="191" t="s">
        <v>1411</v>
      </c>
      <c r="B872" s="107" t="s">
        <v>524</v>
      </c>
      <c r="C872" s="58">
        <v>1965</v>
      </c>
      <c r="D872" s="182" t="s">
        <v>224</v>
      </c>
      <c r="E872" s="182" t="s">
        <v>20</v>
      </c>
      <c r="F872" s="72">
        <v>5</v>
      </c>
      <c r="G872" s="72">
        <v>2</v>
      </c>
      <c r="H872" s="47">
        <f>I872+J872</f>
        <v>1625.22</v>
      </c>
      <c r="I872" s="47">
        <v>0</v>
      </c>
      <c r="J872" s="47">
        <v>1625.22</v>
      </c>
      <c r="K872" s="37">
        <f t="shared" si="181"/>
        <v>4560624</v>
      </c>
      <c r="L872" s="44">
        <v>0</v>
      </c>
      <c r="M872" s="44">
        <v>0</v>
      </c>
      <c r="N872" s="44">
        <v>0</v>
      </c>
      <c r="O872" s="47">
        <f>'[1]Прод. прилож'!$C$1282</f>
        <v>4560624</v>
      </c>
      <c r="P872" s="44">
        <f t="shared" si="182"/>
        <v>2806.1579355410345</v>
      </c>
      <c r="Q872" s="50">
        <v>9673</v>
      </c>
      <c r="R872" s="69" t="s">
        <v>96</v>
      </c>
      <c r="S872" s="57"/>
      <c r="T872" s="16"/>
      <c r="U872" s="16"/>
    </row>
    <row r="873" spans="1:207" s="15" customFormat="1" ht="25.15" customHeight="1" x14ac:dyDescent="0.25">
      <c r="A873" s="191" t="s">
        <v>1412</v>
      </c>
      <c r="B873" s="107" t="s">
        <v>1862</v>
      </c>
      <c r="C873" s="182">
        <v>1972</v>
      </c>
      <c r="D873" s="182" t="s">
        <v>224</v>
      </c>
      <c r="E873" s="182" t="s">
        <v>20</v>
      </c>
      <c r="F873" s="64">
        <v>5</v>
      </c>
      <c r="G873" s="64">
        <v>6</v>
      </c>
      <c r="H873" s="44">
        <v>5674.5</v>
      </c>
      <c r="I873" s="44">
        <v>0</v>
      </c>
      <c r="J873" s="44">
        <v>4546.43</v>
      </c>
      <c r="K873" s="37">
        <f t="shared" si="181"/>
        <v>48391234.219999999</v>
      </c>
      <c r="L873" s="47">
        <v>0</v>
      </c>
      <c r="M873" s="47">
        <v>0</v>
      </c>
      <c r="N873" s="47">
        <v>0</v>
      </c>
      <c r="O873" s="44">
        <f>'[1]Прод. прилож'!$C$336</f>
        <v>48391234.219999999</v>
      </c>
      <c r="P873" s="50">
        <f t="shared" si="182"/>
        <v>8527.8410820336594</v>
      </c>
      <c r="Q873" s="37">
        <v>9673</v>
      </c>
      <c r="R873" s="69" t="s">
        <v>94</v>
      </c>
      <c r="S873" s="142"/>
      <c r="T873" s="143"/>
      <c r="U873" s="120"/>
      <c r="V873" s="120"/>
      <c r="W873" s="120"/>
      <c r="X873" s="120"/>
      <c r="Y873" s="120"/>
      <c r="Z873" s="120"/>
      <c r="AA873" s="120"/>
      <c r="AB873" s="120"/>
      <c r="AC873" s="120"/>
      <c r="AD873" s="120"/>
      <c r="AE873" s="120"/>
      <c r="AF873" s="120"/>
      <c r="AG873" s="120"/>
      <c r="AH873" s="120"/>
      <c r="AI873" s="120"/>
      <c r="AJ873" s="120"/>
      <c r="AK873" s="120"/>
      <c r="AL873" s="120"/>
      <c r="AM873" s="120"/>
      <c r="AN873" s="120"/>
      <c r="AO873" s="120"/>
      <c r="AP873" s="120"/>
      <c r="AQ873" s="120"/>
      <c r="AR873" s="120"/>
      <c r="AS873" s="120"/>
      <c r="AT873" s="120"/>
      <c r="AU873" s="120"/>
      <c r="AV873" s="120"/>
      <c r="AW873" s="120"/>
      <c r="AX873" s="120"/>
      <c r="AY873" s="120"/>
      <c r="AZ873" s="120"/>
      <c r="BA873" s="120"/>
      <c r="BB873" s="120"/>
      <c r="BC873" s="120"/>
      <c r="BD873" s="120"/>
      <c r="BE873" s="120"/>
      <c r="BF873" s="120"/>
      <c r="BG873" s="120"/>
      <c r="BH873" s="120"/>
      <c r="BI873" s="120"/>
      <c r="BJ873" s="120"/>
      <c r="BK873" s="120"/>
      <c r="BL873" s="120"/>
      <c r="BM873" s="120"/>
      <c r="BN873" s="120"/>
      <c r="BO873" s="120"/>
      <c r="BP873" s="120"/>
      <c r="BQ873" s="120"/>
      <c r="BR873" s="120"/>
      <c r="BS873" s="120"/>
      <c r="BT873" s="120"/>
      <c r="BU873" s="120"/>
      <c r="BV873" s="120"/>
      <c r="BW873" s="120"/>
      <c r="BX873" s="120"/>
      <c r="BY873" s="120"/>
      <c r="BZ873" s="120"/>
      <c r="CA873" s="120"/>
      <c r="CB873" s="120"/>
      <c r="CC873" s="120"/>
      <c r="CD873" s="120"/>
      <c r="CE873" s="120"/>
      <c r="CF873" s="120"/>
      <c r="CG873" s="120"/>
      <c r="CH873" s="120"/>
      <c r="CI873" s="120"/>
      <c r="CJ873" s="120"/>
      <c r="CK873" s="120"/>
      <c r="CL873" s="120"/>
      <c r="CM873" s="120"/>
      <c r="CN873" s="120"/>
      <c r="CO873" s="120"/>
      <c r="CP873" s="120"/>
      <c r="CQ873" s="120"/>
      <c r="CR873" s="120"/>
      <c r="CS873" s="120"/>
      <c r="CT873" s="120"/>
      <c r="CU873" s="120"/>
      <c r="CV873" s="120"/>
      <c r="CW873" s="120"/>
      <c r="CX873" s="120"/>
      <c r="CY873" s="120"/>
      <c r="CZ873" s="120"/>
      <c r="DA873" s="120"/>
      <c r="DB873" s="120"/>
      <c r="DC873" s="120"/>
      <c r="DD873" s="120"/>
      <c r="DE873" s="120"/>
      <c r="DF873" s="120"/>
      <c r="DG873" s="120"/>
      <c r="DH873" s="120"/>
      <c r="DI873" s="120"/>
      <c r="DJ873" s="120"/>
      <c r="DK873" s="120"/>
      <c r="DL873" s="120"/>
      <c r="DM873" s="120"/>
      <c r="DN873" s="120"/>
      <c r="DO873" s="120"/>
      <c r="DP873" s="120"/>
      <c r="DQ873" s="120"/>
      <c r="DR873" s="120"/>
      <c r="DS873" s="120"/>
      <c r="DT873" s="120"/>
      <c r="DU873" s="120"/>
      <c r="DV873" s="120"/>
      <c r="DW873" s="120"/>
      <c r="DX873" s="120"/>
      <c r="DY873" s="120"/>
      <c r="DZ873" s="120"/>
      <c r="EA873" s="120"/>
      <c r="EB873" s="120"/>
      <c r="EC873" s="120"/>
      <c r="ED873" s="120"/>
      <c r="EE873" s="120"/>
      <c r="EF873" s="120"/>
      <c r="EG873" s="120"/>
      <c r="EH873" s="120"/>
      <c r="EI873" s="120"/>
      <c r="EJ873" s="120"/>
      <c r="EK873" s="120"/>
      <c r="EL873" s="120"/>
      <c r="EM873" s="120"/>
      <c r="EN873" s="120"/>
      <c r="EO873" s="120"/>
      <c r="EP873" s="120"/>
      <c r="EQ873" s="120"/>
      <c r="ER873" s="120"/>
      <c r="ES873" s="120"/>
      <c r="ET873" s="120"/>
      <c r="EU873" s="120"/>
      <c r="EV873" s="120"/>
      <c r="EW873" s="120"/>
      <c r="EX873" s="120"/>
      <c r="EY873" s="120"/>
      <c r="EZ873" s="120"/>
      <c r="FA873" s="120"/>
      <c r="FB873" s="120"/>
      <c r="FC873" s="120"/>
      <c r="FD873" s="120"/>
      <c r="FE873" s="120"/>
      <c r="FF873" s="120"/>
      <c r="FG873" s="120"/>
      <c r="FH873" s="120"/>
      <c r="FI873" s="120"/>
      <c r="FJ873" s="120"/>
      <c r="FK873" s="120"/>
      <c r="FL873" s="120"/>
      <c r="FM873" s="120"/>
      <c r="FN873" s="120"/>
      <c r="FO873" s="120"/>
      <c r="FP873" s="120"/>
      <c r="FQ873" s="120"/>
      <c r="FR873" s="120"/>
      <c r="FS873" s="120"/>
      <c r="FT873" s="120"/>
      <c r="FU873" s="120"/>
      <c r="FV873" s="120"/>
      <c r="FW873" s="120"/>
      <c r="FX873" s="120"/>
      <c r="FY873" s="120"/>
      <c r="FZ873" s="120"/>
      <c r="GA873" s="120"/>
      <c r="GB873" s="120"/>
      <c r="GC873" s="120"/>
      <c r="GD873" s="120"/>
      <c r="GE873" s="120"/>
      <c r="GF873" s="120"/>
      <c r="GG873" s="120"/>
      <c r="GH873" s="120"/>
      <c r="GI873" s="120"/>
      <c r="GJ873" s="120"/>
      <c r="GK873" s="120"/>
      <c r="GL873" s="120"/>
      <c r="GM873" s="120"/>
      <c r="GN873" s="120"/>
      <c r="GO873" s="120"/>
      <c r="GP873" s="120"/>
      <c r="GQ873" s="120"/>
      <c r="GR873" s="120"/>
      <c r="GS873" s="120"/>
      <c r="GT873" s="120"/>
      <c r="GU873" s="120"/>
      <c r="GV873" s="120"/>
      <c r="GW873" s="120"/>
      <c r="GX873" s="120"/>
      <c r="GY873" s="120"/>
    </row>
    <row r="874" spans="1:207" s="15" customFormat="1" ht="25.15" customHeight="1" x14ac:dyDescent="0.25">
      <c r="A874" s="191" t="s">
        <v>1413</v>
      </c>
      <c r="B874" s="45" t="s">
        <v>525</v>
      </c>
      <c r="C874" s="58">
        <v>1954</v>
      </c>
      <c r="D874" s="182" t="s">
        <v>224</v>
      </c>
      <c r="E874" s="58" t="s">
        <v>20</v>
      </c>
      <c r="F874" s="72">
        <v>3</v>
      </c>
      <c r="G874" s="72">
        <v>4</v>
      </c>
      <c r="H874" s="47">
        <v>2122.5300000000002</v>
      </c>
      <c r="I874" s="47">
        <v>510</v>
      </c>
      <c r="J874" s="47">
        <v>1531.73</v>
      </c>
      <c r="K874" s="37">
        <f t="shared" si="181"/>
        <v>15676417.710000001</v>
      </c>
      <c r="L874" s="44">
        <v>0</v>
      </c>
      <c r="M874" s="44">
        <v>0</v>
      </c>
      <c r="N874" s="44">
        <v>0</v>
      </c>
      <c r="O874" s="47">
        <f>'[1]Прод. прилож'!$C$337</f>
        <v>15676417.710000001</v>
      </c>
      <c r="P874" s="44">
        <f t="shared" si="182"/>
        <v>7385.722562225269</v>
      </c>
      <c r="Q874" s="50">
        <v>9673</v>
      </c>
      <c r="R874" s="69" t="s">
        <v>94</v>
      </c>
      <c r="S874" s="57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  <c r="AN874" s="16"/>
      <c r="AO874" s="16"/>
      <c r="AP874" s="16"/>
      <c r="AQ874" s="16"/>
      <c r="AR874" s="16"/>
      <c r="AS874" s="16"/>
      <c r="AT874" s="16"/>
      <c r="AU874" s="16"/>
      <c r="AV874" s="16"/>
      <c r="AW874" s="16"/>
      <c r="AX874" s="16"/>
      <c r="AY874" s="16"/>
      <c r="AZ874" s="16"/>
      <c r="BA874" s="16"/>
      <c r="BB874" s="16"/>
      <c r="BC874" s="16"/>
      <c r="BD874" s="16"/>
      <c r="BE874" s="16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6"/>
      <c r="BR874" s="16"/>
      <c r="BS874" s="16"/>
      <c r="BT874" s="16"/>
      <c r="BU874" s="16"/>
      <c r="BV874" s="16"/>
      <c r="BW874" s="16"/>
      <c r="BX874" s="16"/>
      <c r="BY874" s="16"/>
      <c r="BZ874" s="16"/>
      <c r="CA874" s="16"/>
      <c r="CB874" s="16"/>
      <c r="CC874" s="16"/>
      <c r="CD874" s="16"/>
      <c r="CE874" s="16"/>
      <c r="CF874" s="16"/>
      <c r="CG874" s="16"/>
      <c r="CH874" s="16"/>
      <c r="CI874" s="16"/>
      <c r="CJ874" s="16"/>
      <c r="CK874" s="16"/>
      <c r="CL874" s="16"/>
      <c r="CM874" s="16"/>
      <c r="CN874" s="16"/>
      <c r="CO874" s="16"/>
      <c r="CP874" s="16"/>
      <c r="CQ874" s="16"/>
      <c r="CR874" s="16"/>
      <c r="CS874" s="16"/>
      <c r="CT874" s="16"/>
      <c r="CU874" s="16"/>
      <c r="CV874" s="16"/>
      <c r="CW874" s="16"/>
      <c r="CX874" s="16"/>
      <c r="CY874" s="16"/>
      <c r="CZ874" s="16"/>
      <c r="DA874" s="16"/>
      <c r="DB874" s="16"/>
      <c r="DC874" s="16"/>
      <c r="DD874" s="16"/>
      <c r="DE874" s="16"/>
      <c r="DF874" s="16"/>
      <c r="DG874" s="16"/>
      <c r="DH874" s="16"/>
      <c r="DI874" s="16"/>
      <c r="DJ874" s="16"/>
      <c r="DK874" s="16"/>
      <c r="DL874" s="16"/>
      <c r="DM874" s="16"/>
      <c r="DN874" s="16"/>
      <c r="DO874" s="16"/>
      <c r="DP874" s="16"/>
      <c r="DQ874" s="16"/>
      <c r="DR874" s="16"/>
      <c r="DS874" s="16"/>
      <c r="DT874" s="16"/>
      <c r="DU874" s="16"/>
      <c r="DV874" s="16"/>
      <c r="DW874" s="16"/>
      <c r="DX874" s="16"/>
      <c r="DY874" s="16"/>
      <c r="DZ874" s="16"/>
      <c r="EA874" s="16"/>
      <c r="EB874" s="16"/>
      <c r="EC874" s="16"/>
      <c r="ED874" s="16"/>
      <c r="EE874" s="16"/>
      <c r="EF874" s="16"/>
      <c r="EG874" s="16"/>
      <c r="EH874" s="16"/>
      <c r="EI874" s="16"/>
      <c r="EJ874" s="16"/>
      <c r="EK874" s="16"/>
      <c r="EL874" s="16"/>
      <c r="EM874" s="16"/>
      <c r="EN874" s="16"/>
      <c r="EO874" s="16"/>
      <c r="EP874" s="16"/>
      <c r="EQ874" s="16"/>
      <c r="ER874" s="16"/>
      <c r="ES874" s="16"/>
      <c r="ET874" s="16"/>
      <c r="EU874" s="16"/>
      <c r="EV874" s="16"/>
      <c r="EW874" s="16"/>
      <c r="EX874" s="16"/>
      <c r="EY874" s="16"/>
      <c r="EZ874" s="16"/>
      <c r="FA874" s="16"/>
      <c r="FB874" s="16"/>
      <c r="FC874" s="16"/>
      <c r="FD874" s="16"/>
      <c r="FE874" s="16"/>
      <c r="FF874" s="16"/>
      <c r="FG874" s="16"/>
      <c r="FH874" s="16"/>
      <c r="FI874" s="16"/>
      <c r="FJ874" s="16"/>
      <c r="FK874" s="16"/>
      <c r="FL874" s="16"/>
      <c r="FM874" s="16"/>
      <c r="FN874" s="16"/>
      <c r="FO874" s="16"/>
      <c r="FP874" s="16"/>
      <c r="FQ874" s="16"/>
      <c r="FR874" s="16"/>
      <c r="FS874" s="16"/>
      <c r="FT874" s="16"/>
      <c r="FU874" s="16"/>
      <c r="FV874" s="16"/>
      <c r="FW874" s="16"/>
      <c r="FX874" s="16"/>
      <c r="FY874" s="16"/>
      <c r="FZ874" s="16"/>
      <c r="GA874" s="16"/>
      <c r="GB874" s="16"/>
      <c r="GC874" s="16"/>
      <c r="GD874" s="16"/>
      <c r="GE874" s="16"/>
      <c r="GF874" s="16"/>
      <c r="GG874" s="16"/>
      <c r="GH874" s="16"/>
      <c r="GI874" s="16"/>
      <c r="GJ874" s="16"/>
      <c r="GK874" s="16"/>
      <c r="GL874" s="16"/>
      <c r="GM874" s="16"/>
      <c r="GN874" s="16"/>
      <c r="GO874" s="16"/>
      <c r="GP874" s="16"/>
      <c r="GQ874" s="16"/>
      <c r="GR874" s="16"/>
      <c r="GS874" s="16"/>
      <c r="GT874" s="16"/>
      <c r="GU874" s="16"/>
      <c r="GV874" s="16"/>
      <c r="GW874" s="16"/>
      <c r="GX874" s="16"/>
      <c r="GY874" s="16"/>
    </row>
    <row r="875" spans="1:207" s="15" customFormat="1" ht="25.15" customHeight="1" x14ac:dyDescent="0.25">
      <c r="A875" s="191" t="s">
        <v>1414</v>
      </c>
      <c r="B875" s="45" t="s">
        <v>526</v>
      </c>
      <c r="C875" s="182">
        <v>1962</v>
      </c>
      <c r="D875" s="182" t="s">
        <v>224</v>
      </c>
      <c r="E875" s="58" t="s">
        <v>20</v>
      </c>
      <c r="F875" s="72">
        <v>5</v>
      </c>
      <c r="G875" s="72">
        <v>2</v>
      </c>
      <c r="H875" s="47">
        <v>1744.82</v>
      </c>
      <c r="I875" s="47">
        <v>131.9</v>
      </c>
      <c r="J875" s="47">
        <v>1269.6400000000001</v>
      </c>
      <c r="K875" s="37">
        <f t="shared" si="181"/>
        <v>13803060.350000001</v>
      </c>
      <c r="L875" s="44">
        <v>0</v>
      </c>
      <c r="M875" s="44">
        <v>0</v>
      </c>
      <c r="N875" s="44">
        <v>0</v>
      </c>
      <c r="O875" s="47">
        <f>'[1]Прод. прилож'!$C$338</f>
        <v>13803060.350000001</v>
      </c>
      <c r="P875" s="44">
        <f t="shared" si="182"/>
        <v>7910.8792597517231</v>
      </c>
      <c r="Q875" s="50">
        <v>9673</v>
      </c>
      <c r="R875" s="69" t="s">
        <v>94</v>
      </c>
      <c r="S875" s="65"/>
      <c r="T875" s="17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6"/>
      <c r="AN875" s="16"/>
      <c r="AO875" s="16"/>
      <c r="AP875" s="16"/>
      <c r="AQ875" s="16"/>
      <c r="AR875" s="16"/>
      <c r="AS875" s="16"/>
      <c r="AT875" s="16"/>
      <c r="AU875" s="16"/>
      <c r="AV875" s="16"/>
      <c r="AW875" s="16"/>
      <c r="AX875" s="16"/>
      <c r="AY875" s="16"/>
      <c r="AZ875" s="16"/>
      <c r="BA875" s="16"/>
      <c r="BB875" s="16"/>
      <c r="BC875" s="16"/>
      <c r="BD875" s="16"/>
      <c r="BE875" s="16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6"/>
      <c r="BR875" s="16"/>
      <c r="BS875" s="16"/>
      <c r="BT875" s="16"/>
      <c r="BU875" s="16"/>
      <c r="BV875" s="16"/>
      <c r="BW875" s="16"/>
      <c r="BX875" s="16"/>
      <c r="BY875" s="16"/>
      <c r="BZ875" s="16"/>
      <c r="CA875" s="16"/>
      <c r="CB875" s="16"/>
      <c r="CC875" s="16"/>
      <c r="CD875" s="16"/>
      <c r="CE875" s="16"/>
      <c r="CF875" s="16"/>
      <c r="CG875" s="16"/>
      <c r="CH875" s="16"/>
      <c r="CI875" s="16"/>
      <c r="CJ875" s="16"/>
      <c r="CK875" s="16"/>
      <c r="CL875" s="16"/>
      <c r="CM875" s="16"/>
      <c r="CN875" s="16"/>
      <c r="CO875" s="16"/>
      <c r="CP875" s="16"/>
      <c r="CQ875" s="16"/>
      <c r="CR875" s="16"/>
      <c r="CS875" s="16"/>
      <c r="CT875" s="16"/>
      <c r="CU875" s="16"/>
      <c r="CV875" s="16"/>
      <c r="CW875" s="16"/>
      <c r="CX875" s="16"/>
      <c r="CY875" s="16"/>
      <c r="CZ875" s="16"/>
      <c r="DA875" s="16"/>
      <c r="DB875" s="16"/>
      <c r="DC875" s="16"/>
      <c r="DD875" s="16"/>
      <c r="DE875" s="16"/>
      <c r="DF875" s="16"/>
      <c r="DG875" s="16"/>
      <c r="DH875" s="16"/>
      <c r="DI875" s="16"/>
      <c r="DJ875" s="16"/>
      <c r="DK875" s="16"/>
      <c r="DL875" s="16"/>
      <c r="DM875" s="16"/>
      <c r="DN875" s="16"/>
      <c r="DO875" s="16"/>
      <c r="DP875" s="16"/>
      <c r="DQ875" s="16"/>
      <c r="DR875" s="16"/>
      <c r="DS875" s="16"/>
      <c r="DT875" s="16"/>
      <c r="DU875" s="16"/>
      <c r="DV875" s="16"/>
      <c r="DW875" s="16"/>
      <c r="DX875" s="16"/>
      <c r="DY875" s="16"/>
      <c r="DZ875" s="16"/>
      <c r="EA875" s="16"/>
      <c r="EB875" s="16"/>
      <c r="EC875" s="16"/>
      <c r="ED875" s="16"/>
      <c r="EE875" s="16"/>
      <c r="EF875" s="16"/>
      <c r="EG875" s="16"/>
      <c r="EH875" s="16"/>
      <c r="EI875" s="16"/>
      <c r="EJ875" s="16"/>
      <c r="EK875" s="16"/>
      <c r="EL875" s="16"/>
      <c r="EM875" s="16"/>
      <c r="EN875" s="16"/>
      <c r="EO875" s="16"/>
      <c r="EP875" s="16"/>
      <c r="EQ875" s="16"/>
      <c r="ER875" s="16"/>
      <c r="ES875" s="16"/>
      <c r="ET875" s="16"/>
      <c r="EU875" s="16"/>
      <c r="EV875" s="16"/>
      <c r="EW875" s="16"/>
      <c r="EX875" s="16"/>
      <c r="EY875" s="16"/>
      <c r="EZ875" s="16"/>
      <c r="FA875" s="16"/>
      <c r="FB875" s="16"/>
      <c r="FC875" s="16"/>
      <c r="FD875" s="16"/>
      <c r="FE875" s="16"/>
      <c r="FF875" s="16"/>
      <c r="FG875" s="16"/>
      <c r="FH875" s="16"/>
      <c r="FI875" s="16"/>
      <c r="FJ875" s="16"/>
      <c r="FK875" s="16"/>
      <c r="FL875" s="16"/>
      <c r="FM875" s="16"/>
      <c r="FN875" s="16"/>
      <c r="FO875" s="16"/>
      <c r="FP875" s="16"/>
      <c r="FQ875" s="16"/>
      <c r="FR875" s="16"/>
      <c r="FS875" s="16"/>
      <c r="FT875" s="16"/>
      <c r="FU875" s="16"/>
      <c r="FV875" s="16"/>
      <c r="FW875" s="16"/>
      <c r="FX875" s="16"/>
      <c r="FY875" s="16"/>
      <c r="FZ875" s="16"/>
      <c r="GA875" s="16"/>
      <c r="GB875" s="16"/>
      <c r="GC875" s="16"/>
      <c r="GD875" s="16"/>
      <c r="GE875" s="16"/>
      <c r="GF875" s="16"/>
      <c r="GG875" s="16"/>
      <c r="GH875" s="16"/>
      <c r="GI875" s="16"/>
      <c r="GJ875" s="16"/>
      <c r="GK875" s="16"/>
      <c r="GL875" s="16"/>
      <c r="GM875" s="16"/>
      <c r="GN875" s="16"/>
      <c r="GO875" s="16"/>
      <c r="GP875" s="16"/>
      <c r="GQ875" s="16"/>
      <c r="GR875" s="16"/>
      <c r="GS875" s="16"/>
      <c r="GT875" s="16"/>
      <c r="GU875" s="16"/>
      <c r="GV875" s="16"/>
      <c r="GW875" s="16"/>
      <c r="GX875" s="16"/>
      <c r="GY875" s="16"/>
    </row>
    <row r="876" spans="1:207" s="15" customFormat="1" ht="25.15" customHeight="1" x14ac:dyDescent="0.25">
      <c r="A876" s="191" t="s">
        <v>1415</v>
      </c>
      <c r="B876" s="45" t="s">
        <v>1919</v>
      </c>
      <c r="C876" s="182">
        <v>1948</v>
      </c>
      <c r="D876" s="182">
        <v>2015</v>
      </c>
      <c r="E876" s="182" t="s">
        <v>20</v>
      </c>
      <c r="F876" s="64">
        <v>3</v>
      </c>
      <c r="G876" s="64">
        <v>2</v>
      </c>
      <c r="H876" s="44">
        <v>914.63</v>
      </c>
      <c r="I876" s="44">
        <v>224.4</v>
      </c>
      <c r="J876" s="44">
        <v>690.23</v>
      </c>
      <c r="K876" s="37">
        <f t="shared" si="181"/>
        <v>357312</v>
      </c>
      <c r="L876" s="47">
        <v>0</v>
      </c>
      <c r="M876" s="47">
        <v>0</v>
      </c>
      <c r="N876" s="47">
        <v>0</v>
      </c>
      <c r="O876" s="44">
        <f>'[1]Прод. прилож'!$C$339</f>
        <v>357312</v>
      </c>
      <c r="P876" s="50">
        <f>K876/[3]Прилож!H550</f>
        <v>390.66289100510591</v>
      </c>
      <c r="Q876" s="37">
        <v>9673</v>
      </c>
      <c r="R876" s="70" t="s">
        <v>94</v>
      </c>
      <c r="S876" s="142"/>
      <c r="T876" s="143"/>
      <c r="U876" s="120"/>
      <c r="V876" s="120"/>
      <c r="W876" s="120"/>
      <c r="X876" s="120"/>
      <c r="Y876" s="120"/>
      <c r="Z876" s="120"/>
      <c r="AA876" s="120"/>
      <c r="AB876" s="120"/>
      <c r="AC876" s="120"/>
      <c r="AD876" s="120"/>
      <c r="AE876" s="120"/>
      <c r="AF876" s="120"/>
      <c r="AG876" s="120"/>
      <c r="AH876" s="120"/>
      <c r="AI876" s="120"/>
      <c r="AJ876" s="120"/>
      <c r="AK876" s="120"/>
      <c r="AL876" s="120"/>
      <c r="AM876" s="120"/>
      <c r="AN876" s="120"/>
      <c r="AO876" s="120"/>
      <c r="AP876" s="120"/>
      <c r="AQ876" s="120"/>
      <c r="AR876" s="120"/>
      <c r="AS876" s="120"/>
      <c r="AT876" s="120"/>
      <c r="AU876" s="120"/>
      <c r="AV876" s="120"/>
      <c r="AW876" s="120"/>
      <c r="AX876" s="120"/>
      <c r="AY876" s="120"/>
      <c r="AZ876" s="120"/>
      <c r="BA876" s="120"/>
      <c r="BB876" s="120"/>
      <c r="BC876" s="120"/>
      <c r="BD876" s="120"/>
      <c r="BE876" s="120"/>
      <c r="BF876" s="120"/>
      <c r="BG876" s="120"/>
      <c r="BH876" s="120"/>
      <c r="BI876" s="120"/>
      <c r="BJ876" s="120"/>
      <c r="BK876" s="120"/>
      <c r="BL876" s="120"/>
      <c r="BM876" s="120"/>
      <c r="BN876" s="120"/>
      <c r="BO876" s="120"/>
      <c r="BP876" s="120"/>
      <c r="BQ876" s="120"/>
      <c r="BR876" s="120"/>
      <c r="BS876" s="120"/>
      <c r="BT876" s="120"/>
      <c r="BU876" s="120"/>
      <c r="BV876" s="120"/>
      <c r="BW876" s="120"/>
      <c r="BX876" s="120"/>
      <c r="BY876" s="120"/>
      <c r="BZ876" s="120"/>
      <c r="CA876" s="120"/>
      <c r="CB876" s="120"/>
      <c r="CC876" s="120"/>
      <c r="CD876" s="120"/>
      <c r="CE876" s="120"/>
      <c r="CF876" s="120"/>
      <c r="CG876" s="120"/>
      <c r="CH876" s="120"/>
      <c r="CI876" s="120"/>
      <c r="CJ876" s="120"/>
      <c r="CK876" s="120"/>
      <c r="CL876" s="120"/>
      <c r="CM876" s="120"/>
      <c r="CN876" s="120"/>
      <c r="CO876" s="120"/>
      <c r="CP876" s="120"/>
      <c r="CQ876" s="120"/>
      <c r="CR876" s="120"/>
      <c r="CS876" s="120"/>
      <c r="CT876" s="120"/>
      <c r="CU876" s="120"/>
      <c r="CV876" s="120"/>
      <c r="CW876" s="120"/>
      <c r="CX876" s="120"/>
      <c r="CY876" s="120"/>
      <c r="CZ876" s="120"/>
      <c r="DA876" s="120"/>
      <c r="DB876" s="120"/>
      <c r="DC876" s="120"/>
      <c r="DD876" s="120"/>
      <c r="DE876" s="120"/>
      <c r="DF876" s="120"/>
      <c r="DG876" s="120"/>
      <c r="DH876" s="120"/>
      <c r="DI876" s="120"/>
      <c r="DJ876" s="120"/>
      <c r="DK876" s="120"/>
      <c r="DL876" s="120"/>
      <c r="DM876" s="120"/>
      <c r="DN876" s="120"/>
      <c r="DO876" s="120"/>
      <c r="DP876" s="120"/>
      <c r="DQ876" s="120"/>
      <c r="DR876" s="120"/>
      <c r="DS876" s="120"/>
      <c r="DT876" s="120"/>
      <c r="DU876" s="120"/>
      <c r="DV876" s="120"/>
      <c r="DW876" s="120"/>
      <c r="DX876" s="120"/>
      <c r="DY876" s="120"/>
      <c r="DZ876" s="120"/>
      <c r="EA876" s="120"/>
      <c r="EB876" s="120"/>
      <c r="EC876" s="120"/>
      <c r="ED876" s="120"/>
      <c r="EE876" s="120"/>
      <c r="EF876" s="120"/>
      <c r="EG876" s="120"/>
      <c r="EH876" s="120"/>
      <c r="EI876" s="120"/>
      <c r="EJ876" s="120"/>
      <c r="EK876" s="120"/>
      <c r="EL876" s="120"/>
      <c r="EM876" s="120"/>
      <c r="EN876" s="120"/>
      <c r="EO876" s="120"/>
      <c r="EP876" s="120"/>
      <c r="EQ876" s="120"/>
      <c r="ER876" s="120"/>
      <c r="ES876" s="120"/>
      <c r="ET876" s="120"/>
      <c r="EU876" s="120"/>
      <c r="EV876" s="120"/>
      <c r="EW876" s="120"/>
      <c r="EX876" s="120"/>
      <c r="EY876" s="120"/>
      <c r="EZ876" s="120"/>
      <c r="FA876" s="120"/>
      <c r="FB876" s="120"/>
      <c r="FC876" s="120"/>
      <c r="FD876" s="120"/>
      <c r="FE876" s="120"/>
      <c r="FF876" s="120"/>
      <c r="FG876" s="120"/>
      <c r="FH876" s="120"/>
      <c r="FI876" s="120"/>
      <c r="FJ876" s="120"/>
      <c r="FK876" s="120"/>
      <c r="FL876" s="120"/>
      <c r="FM876" s="120"/>
      <c r="FN876" s="120"/>
      <c r="FO876" s="120"/>
      <c r="FP876" s="120"/>
      <c r="FQ876" s="120"/>
      <c r="FR876" s="120"/>
      <c r="FS876" s="120"/>
      <c r="FT876" s="120"/>
      <c r="FU876" s="120"/>
      <c r="FV876" s="120"/>
      <c r="FW876" s="120"/>
      <c r="FX876" s="120"/>
      <c r="FY876" s="120"/>
      <c r="FZ876" s="120"/>
      <c r="GA876" s="120"/>
      <c r="GB876" s="120"/>
      <c r="GC876" s="120"/>
      <c r="GD876" s="120"/>
      <c r="GE876" s="120"/>
      <c r="GF876" s="120"/>
      <c r="GG876" s="120"/>
      <c r="GH876" s="120"/>
      <c r="GI876" s="120"/>
      <c r="GJ876" s="120"/>
      <c r="GK876" s="120"/>
      <c r="GL876" s="120"/>
      <c r="GM876" s="120"/>
      <c r="GN876" s="120"/>
      <c r="GO876" s="120"/>
      <c r="GP876" s="120"/>
      <c r="GQ876" s="120"/>
      <c r="GR876" s="120"/>
      <c r="GS876" s="120"/>
      <c r="GT876" s="120"/>
      <c r="GU876" s="120"/>
      <c r="GV876" s="120"/>
      <c r="GW876" s="120"/>
      <c r="GX876" s="120"/>
      <c r="GY876" s="120"/>
    </row>
    <row r="877" spans="1:207" s="16" customFormat="1" ht="25.15" customHeight="1" x14ac:dyDescent="0.25">
      <c r="A877" s="220" t="s">
        <v>1416</v>
      </c>
      <c r="B877" s="210" t="s">
        <v>1732</v>
      </c>
      <c r="C877" s="228" t="s">
        <v>1733</v>
      </c>
      <c r="D877" s="212" t="s">
        <v>224</v>
      </c>
      <c r="E877" s="212" t="s">
        <v>20</v>
      </c>
      <c r="F877" s="232">
        <v>3</v>
      </c>
      <c r="G877" s="232">
        <v>1</v>
      </c>
      <c r="H877" s="230">
        <v>621.6</v>
      </c>
      <c r="I877" s="230">
        <v>0</v>
      </c>
      <c r="J877" s="230">
        <v>474.4</v>
      </c>
      <c r="K877" s="37">
        <f t="shared" si="181"/>
        <v>850000</v>
      </c>
      <c r="L877" s="47">
        <v>0</v>
      </c>
      <c r="M877" s="47">
        <v>0</v>
      </c>
      <c r="N877" s="47">
        <v>0</v>
      </c>
      <c r="O877" s="44">
        <f>'[1]Прод. прилож'!$C$340</f>
        <v>850000</v>
      </c>
      <c r="P877" s="50">
        <f>K877/H877</f>
        <v>1367.4388674388674</v>
      </c>
      <c r="Q877" s="37">
        <v>9673</v>
      </c>
      <c r="R877" s="70" t="s">
        <v>94</v>
      </c>
      <c r="S877" s="121"/>
      <c r="T877" s="120"/>
      <c r="U877" s="120"/>
      <c r="V877" s="120"/>
      <c r="W877" s="120"/>
      <c r="X877" s="120"/>
      <c r="Y877" s="120"/>
      <c r="Z877" s="120"/>
      <c r="AA877" s="120"/>
      <c r="AB877" s="120"/>
      <c r="AC877" s="120"/>
      <c r="AD877" s="120"/>
      <c r="AE877" s="120"/>
      <c r="AF877" s="120"/>
      <c r="AG877" s="120"/>
      <c r="AH877" s="120"/>
      <c r="AI877" s="120"/>
      <c r="AJ877" s="120"/>
      <c r="AK877" s="120"/>
      <c r="AL877" s="120"/>
      <c r="AM877" s="120"/>
      <c r="AN877" s="120"/>
      <c r="AO877" s="120"/>
      <c r="AP877" s="120"/>
      <c r="AQ877" s="120"/>
      <c r="AR877" s="120"/>
      <c r="AS877" s="120"/>
      <c r="AT877" s="120"/>
      <c r="AU877" s="120"/>
      <c r="AV877" s="120"/>
      <c r="AW877" s="120"/>
      <c r="AX877" s="120"/>
      <c r="AY877" s="120"/>
      <c r="AZ877" s="120"/>
      <c r="BA877" s="120"/>
      <c r="BB877" s="120"/>
      <c r="BC877" s="120"/>
      <c r="BD877" s="120"/>
      <c r="BE877" s="120"/>
      <c r="BF877" s="120"/>
      <c r="BG877" s="120"/>
      <c r="BH877" s="120"/>
      <c r="BI877" s="120"/>
      <c r="BJ877" s="120"/>
      <c r="BK877" s="120"/>
      <c r="BL877" s="120"/>
      <c r="BM877" s="120"/>
      <c r="BN877" s="120"/>
      <c r="BO877" s="120"/>
      <c r="BP877" s="120"/>
      <c r="BQ877" s="120"/>
      <c r="BR877" s="120"/>
      <c r="BS877" s="120"/>
      <c r="BT877" s="120"/>
      <c r="BU877" s="120"/>
      <c r="BV877" s="120"/>
      <c r="BW877" s="120"/>
      <c r="BX877" s="120"/>
      <c r="BY877" s="120"/>
      <c r="BZ877" s="120"/>
      <c r="CA877" s="120"/>
      <c r="CB877" s="120"/>
      <c r="CC877" s="120"/>
      <c r="CD877" s="120"/>
      <c r="CE877" s="120"/>
      <c r="CF877" s="120"/>
      <c r="CG877" s="120"/>
      <c r="CH877" s="120"/>
      <c r="CI877" s="120"/>
      <c r="CJ877" s="120"/>
      <c r="CK877" s="120"/>
      <c r="CL877" s="120"/>
      <c r="CM877" s="120"/>
      <c r="CN877" s="120"/>
      <c r="CO877" s="120"/>
      <c r="CP877" s="120"/>
      <c r="CQ877" s="120"/>
      <c r="CR877" s="120"/>
      <c r="CS877" s="120"/>
      <c r="CT877" s="120"/>
      <c r="CU877" s="120"/>
      <c r="CV877" s="120"/>
      <c r="CW877" s="120"/>
      <c r="CX877" s="120"/>
      <c r="CY877" s="120"/>
      <c r="CZ877" s="120"/>
      <c r="DA877" s="120"/>
      <c r="DB877" s="120"/>
      <c r="DC877" s="120"/>
      <c r="DD877" s="120"/>
      <c r="DE877" s="120"/>
      <c r="DF877" s="120"/>
      <c r="DG877" s="120"/>
      <c r="DH877" s="120"/>
      <c r="DI877" s="120"/>
      <c r="DJ877" s="120"/>
      <c r="DK877" s="120"/>
      <c r="DL877" s="120"/>
      <c r="DM877" s="120"/>
      <c r="DN877" s="120"/>
      <c r="DO877" s="120"/>
      <c r="DP877" s="120"/>
      <c r="DQ877" s="120"/>
      <c r="DR877" s="120"/>
      <c r="DS877" s="120"/>
      <c r="DT877" s="120"/>
      <c r="DU877" s="120"/>
      <c r="DV877" s="120"/>
      <c r="DW877" s="120"/>
      <c r="DX877" s="120"/>
      <c r="DY877" s="120"/>
      <c r="DZ877" s="120"/>
      <c r="EA877" s="120"/>
      <c r="EB877" s="120"/>
      <c r="EC877" s="120"/>
      <c r="ED877" s="120"/>
      <c r="EE877" s="120"/>
      <c r="EF877" s="120"/>
      <c r="EG877" s="120"/>
      <c r="EH877" s="120"/>
      <c r="EI877" s="120"/>
      <c r="EJ877" s="120"/>
      <c r="EK877" s="120"/>
      <c r="EL877" s="120"/>
      <c r="EM877" s="120"/>
      <c r="EN877" s="120"/>
      <c r="EO877" s="120"/>
      <c r="EP877" s="120"/>
      <c r="EQ877" s="120"/>
      <c r="ER877" s="120"/>
      <c r="ES877" s="120"/>
      <c r="ET877" s="120"/>
      <c r="EU877" s="120"/>
      <c r="EV877" s="120"/>
      <c r="EW877" s="120"/>
      <c r="EX877" s="120"/>
      <c r="EY877" s="120"/>
      <c r="EZ877" s="120"/>
      <c r="FA877" s="120"/>
      <c r="FB877" s="120"/>
      <c r="FC877" s="120"/>
      <c r="FD877" s="120"/>
      <c r="FE877" s="120"/>
      <c r="FF877" s="120"/>
      <c r="FG877" s="120"/>
      <c r="FH877" s="120"/>
      <c r="FI877" s="120"/>
      <c r="FJ877" s="120"/>
      <c r="FK877" s="120"/>
      <c r="FL877" s="120"/>
      <c r="FM877" s="120"/>
      <c r="FN877" s="120"/>
      <c r="FO877" s="120"/>
      <c r="FP877" s="120"/>
      <c r="FQ877" s="120"/>
      <c r="FR877" s="120"/>
      <c r="FS877" s="120"/>
      <c r="FT877" s="120"/>
      <c r="FU877" s="120"/>
      <c r="FV877" s="120"/>
      <c r="FW877" s="120"/>
      <c r="FX877" s="120"/>
      <c r="FY877" s="120"/>
      <c r="FZ877" s="120"/>
      <c r="GA877" s="120"/>
      <c r="GB877" s="120"/>
      <c r="GC877" s="120"/>
      <c r="GD877" s="120"/>
      <c r="GE877" s="120"/>
      <c r="GF877" s="120"/>
      <c r="GG877" s="120"/>
      <c r="GH877" s="120"/>
      <c r="GI877" s="120"/>
      <c r="GJ877" s="120"/>
      <c r="GK877" s="120"/>
      <c r="GL877" s="120"/>
      <c r="GM877" s="120"/>
      <c r="GN877" s="120"/>
      <c r="GO877" s="120"/>
      <c r="GP877" s="120"/>
      <c r="GQ877" s="120"/>
      <c r="GR877" s="120"/>
      <c r="GS877" s="120"/>
      <c r="GT877" s="120"/>
      <c r="GU877" s="120"/>
      <c r="GV877" s="120"/>
      <c r="GW877" s="120"/>
      <c r="GX877" s="120"/>
      <c r="GY877" s="120"/>
    </row>
    <row r="878" spans="1:207" s="16" customFormat="1" ht="25.15" customHeight="1" x14ac:dyDescent="0.25">
      <c r="A878" s="221"/>
      <c r="B878" s="211"/>
      <c r="C878" s="229"/>
      <c r="D878" s="213"/>
      <c r="E878" s="213"/>
      <c r="F878" s="233"/>
      <c r="G878" s="233"/>
      <c r="H878" s="231"/>
      <c r="I878" s="231"/>
      <c r="J878" s="231"/>
      <c r="K878" s="37">
        <f t="shared" si="181"/>
        <v>7478750</v>
      </c>
      <c r="L878" s="44">
        <v>0</v>
      </c>
      <c r="M878" s="44">
        <v>0</v>
      </c>
      <c r="N878" s="44">
        <v>0</v>
      </c>
      <c r="O878" s="47">
        <f>'[1]Прод. прилож'!$C$852</f>
        <v>7478750</v>
      </c>
      <c r="P878" s="44">
        <f>K878/H877</f>
        <v>12031.451093951093</v>
      </c>
      <c r="Q878" s="50">
        <v>9673</v>
      </c>
      <c r="R878" s="69" t="s">
        <v>95</v>
      </c>
      <c r="S878" s="65"/>
      <c r="T878" s="17"/>
    </row>
    <row r="879" spans="1:207" s="16" customFormat="1" ht="25.15" customHeight="1" x14ac:dyDescent="0.25">
      <c r="A879" s="220" t="s">
        <v>1417</v>
      </c>
      <c r="B879" s="210" t="s">
        <v>1742</v>
      </c>
      <c r="C879" s="212">
        <v>1945</v>
      </c>
      <c r="D879" s="212" t="s">
        <v>224</v>
      </c>
      <c r="E879" s="212" t="s">
        <v>20</v>
      </c>
      <c r="F879" s="216">
        <v>4</v>
      </c>
      <c r="G879" s="216">
        <v>5</v>
      </c>
      <c r="H879" s="273">
        <v>3399.6</v>
      </c>
      <c r="I879" s="273">
        <v>1044.0999999999999</v>
      </c>
      <c r="J879" s="273">
        <v>1955.65</v>
      </c>
      <c r="K879" s="37">
        <f t="shared" si="181"/>
        <v>2733278.4</v>
      </c>
      <c r="L879" s="47">
        <v>0</v>
      </c>
      <c r="M879" s="47">
        <v>0</v>
      </c>
      <c r="N879" s="47">
        <v>0</v>
      </c>
      <c r="O879" s="44">
        <f>'[1]Прод. прилож'!$C$341</f>
        <v>2733278.4</v>
      </c>
      <c r="P879" s="50">
        <f>K879/H879</f>
        <v>804</v>
      </c>
      <c r="Q879" s="37">
        <v>9673</v>
      </c>
      <c r="R879" s="70" t="s">
        <v>94</v>
      </c>
      <c r="S879" s="121"/>
      <c r="T879" s="120"/>
      <c r="U879" s="120"/>
      <c r="V879" s="120"/>
      <c r="W879" s="120"/>
      <c r="X879" s="120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  <c r="AK879" s="120"/>
      <c r="AL879" s="120"/>
      <c r="AM879" s="120"/>
      <c r="AN879" s="120"/>
      <c r="AO879" s="120"/>
      <c r="AP879" s="120"/>
      <c r="AQ879" s="120"/>
      <c r="AR879" s="120"/>
      <c r="AS879" s="120"/>
      <c r="AT879" s="120"/>
      <c r="AU879" s="120"/>
      <c r="AV879" s="120"/>
      <c r="AW879" s="120"/>
      <c r="AX879" s="120"/>
      <c r="AY879" s="120"/>
      <c r="AZ879" s="120"/>
      <c r="BA879" s="120"/>
      <c r="BB879" s="120"/>
      <c r="BC879" s="120"/>
      <c r="BD879" s="120"/>
      <c r="BE879" s="120"/>
      <c r="BF879" s="120"/>
      <c r="BG879" s="120"/>
      <c r="BH879" s="120"/>
      <c r="BI879" s="120"/>
      <c r="BJ879" s="120"/>
      <c r="BK879" s="120"/>
      <c r="BL879" s="120"/>
      <c r="BM879" s="120"/>
      <c r="BN879" s="120"/>
      <c r="BO879" s="120"/>
      <c r="BP879" s="120"/>
      <c r="BQ879" s="120"/>
      <c r="BR879" s="120"/>
      <c r="BS879" s="120"/>
      <c r="BT879" s="120"/>
      <c r="BU879" s="120"/>
      <c r="BV879" s="120"/>
      <c r="BW879" s="120"/>
      <c r="BX879" s="120"/>
      <c r="BY879" s="120"/>
      <c r="BZ879" s="120"/>
      <c r="CA879" s="120"/>
      <c r="CB879" s="120"/>
      <c r="CC879" s="120"/>
      <c r="CD879" s="120"/>
      <c r="CE879" s="120"/>
      <c r="CF879" s="120"/>
      <c r="CG879" s="120"/>
      <c r="CH879" s="120"/>
      <c r="CI879" s="120"/>
      <c r="CJ879" s="120"/>
      <c r="CK879" s="120"/>
      <c r="CL879" s="120"/>
      <c r="CM879" s="120"/>
      <c r="CN879" s="120"/>
      <c r="CO879" s="120"/>
      <c r="CP879" s="120"/>
      <c r="CQ879" s="120"/>
      <c r="CR879" s="120"/>
      <c r="CS879" s="120"/>
      <c r="CT879" s="120"/>
      <c r="CU879" s="120"/>
      <c r="CV879" s="120"/>
      <c r="CW879" s="120"/>
      <c r="CX879" s="120"/>
      <c r="CY879" s="120"/>
      <c r="CZ879" s="120"/>
      <c r="DA879" s="120"/>
      <c r="DB879" s="120"/>
      <c r="DC879" s="120"/>
      <c r="DD879" s="120"/>
      <c r="DE879" s="120"/>
      <c r="DF879" s="120"/>
      <c r="DG879" s="120"/>
      <c r="DH879" s="120"/>
      <c r="DI879" s="120"/>
      <c r="DJ879" s="120"/>
      <c r="DK879" s="120"/>
      <c r="DL879" s="120"/>
      <c r="DM879" s="120"/>
      <c r="DN879" s="120"/>
      <c r="DO879" s="120"/>
      <c r="DP879" s="120"/>
      <c r="DQ879" s="120"/>
      <c r="DR879" s="120"/>
      <c r="DS879" s="120"/>
      <c r="DT879" s="120"/>
      <c r="DU879" s="120"/>
      <c r="DV879" s="120"/>
      <c r="DW879" s="120"/>
      <c r="DX879" s="120"/>
      <c r="DY879" s="120"/>
      <c r="DZ879" s="120"/>
      <c r="EA879" s="120"/>
      <c r="EB879" s="120"/>
      <c r="EC879" s="120"/>
      <c r="ED879" s="120"/>
      <c r="EE879" s="120"/>
      <c r="EF879" s="120"/>
      <c r="EG879" s="120"/>
      <c r="EH879" s="120"/>
      <c r="EI879" s="120"/>
      <c r="EJ879" s="120"/>
      <c r="EK879" s="120"/>
      <c r="EL879" s="120"/>
      <c r="EM879" s="120"/>
      <c r="EN879" s="120"/>
      <c r="EO879" s="120"/>
      <c r="EP879" s="120"/>
      <c r="EQ879" s="120"/>
      <c r="ER879" s="120"/>
      <c r="ES879" s="120"/>
      <c r="ET879" s="120"/>
      <c r="EU879" s="120"/>
      <c r="EV879" s="120"/>
      <c r="EW879" s="120"/>
      <c r="EX879" s="120"/>
      <c r="EY879" s="120"/>
      <c r="EZ879" s="120"/>
      <c r="FA879" s="120"/>
      <c r="FB879" s="120"/>
      <c r="FC879" s="120"/>
      <c r="FD879" s="120"/>
      <c r="FE879" s="120"/>
      <c r="FF879" s="120"/>
      <c r="FG879" s="120"/>
      <c r="FH879" s="120"/>
      <c r="FI879" s="120"/>
      <c r="FJ879" s="120"/>
      <c r="FK879" s="120"/>
      <c r="FL879" s="120"/>
      <c r="FM879" s="120"/>
      <c r="FN879" s="120"/>
      <c r="FO879" s="120"/>
      <c r="FP879" s="120"/>
      <c r="FQ879" s="120"/>
      <c r="FR879" s="120"/>
      <c r="FS879" s="120"/>
      <c r="FT879" s="120"/>
      <c r="FU879" s="120"/>
      <c r="FV879" s="120"/>
      <c r="FW879" s="120"/>
      <c r="FX879" s="120"/>
      <c r="FY879" s="120"/>
      <c r="FZ879" s="120"/>
      <c r="GA879" s="120"/>
      <c r="GB879" s="120"/>
      <c r="GC879" s="120"/>
      <c r="GD879" s="120"/>
      <c r="GE879" s="120"/>
      <c r="GF879" s="120"/>
      <c r="GG879" s="120"/>
      <c r="GH879" s="120"/>
      <c r="GI879" s="120"/>
      <c r="GJ879" s="120"/>
      <c r="GK879" s="120"/>
      <c r="GL879" s="120"/>
      <c r="GM879" s="120"/>
      <c r="GN879" s="120"/>
      <c r="GO879" s="120"/>
      <c r="GP879" s="120"/>
      <c r="GQ879" s="120"/>
      <c r="GR879" s="120"/>
      <c r="GS879" s="120"/>
      <c r="GT879" s="120"/>
      <c r="GU879" s="120"/>
      <c r="GV879" s="120"/>
      <c r="GW879" s="120"/>
      <c r="GX879" s="120"/>
      <c r="GY879" s="120"/>
    </row>
    <row r="880" spans="1:207" s="16" customFormat="1" ht="25.15" customHeight="1" x14ac:dyDescent="0.25">
      <c r="A880" s="221"/>
      <c r="B880" s="211"/>
      <c r="C880" s="213"/>
      <c r="D880" s="213"/>
      <c r="E880" s="213"/>
      <c r="F880" s="217"/>
      <c r="G880" s="217"/>
      <c r="H880" s="274"/>
      <c r="I880" s="274"/>
      <c r="J880" s="274"/>
      <c r="K880" s="37">
        <f>SUM(L880:O880)</f>
        <v>12203230</v>
      </c>
      <c r="L880" s="47">
        <v>0</v>
      </c>
      <c r="M880" s="47">
        <v>0</v>
      </c>
      <c r="N880" s="47">
        <v>0</v>
      </c>
      <c r="O880" s="44">
        <f>'[1]Прод. прилож'!$C$853</f>
        <v>12203230</v>
      </c>
      <c r="P880" s="50">
        <f>K880/H879</f>
        <v>3589.6076008942227</v>
      </c>
      <c r="Q880" s="37">
        <v>9673</v>
      </c>
      <c r="R880" s="70" t="s">
        <v>95</v>
      </c>
      <c r="S880" s="121"/>
      <c r="T880" s="120"/>
      <c r="U880" s="120"/>
      <c r="V880" s="120"/>
      <c r="W880" s="120"/>
      <c r="X880" s="120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  <c r="AK880" s="120"/>
      <c r="AL880" s="120"/>
      <c r="AM880" s="120"/>
      <c r="AN880" s="120"/>
      <c r="AO880" s="120"/>
      <c r="AP880" s="120"/>
      <c r="AQ880" s="120"/>
      <c r="AR880" s="120"/>
      <c r="AS880" s="120"/>
      <c r="AT880" s="120"/>
      <c r="AU880" s="120"/>
      <c r="AV880" s="120"/>
      <c r="AW880" s="120"/>
      <c r="AX880" s="120"/>
      <c r="AY880" s="120"/>
      <c r="AZ880" s="120"/>
      <c r="BA880" s="120"/>
      <c r="BB880" s="120"/>
      <c r="BC880" s="120"/>
      <c r="BD880" s="120"/>
      <c r="BE880" s="120"/>
      <c r="BF880" s="120"/>
      <c r="BG880" s="120"/>
      <c r="BH880" s="120"/>
      <c r="BI880" s="120"/>
      <c r="BJ880" s="120"/>
      <c r="BK880" s="120"/>
      <c r="BL880" s="120"/>
      <c r="BM880" s="120"/>
      <c r="BN880" s="120"/>
      <c r="BO880" s="120"/>
      <c r="BP880" s="120"/>
      <c r="BQ880" s="120"/>
      <c r="BR880" s="120"/>
      <c r="BS880" s="120"/>
      <c r="BT880" s="120"/>
      <c r="BU880" s="120"/>
      <c r="BV880" s="120"/>
      <c r="BW880" s="120"/>
      <c r="BX880" s="120"/>
      <c r="BY880" s="120"/>
      <c r="BZ880" s="120"/>
      <c r="CA880" s="120"/>
      <c r="CB880" s="120"/>
      <c r="CC880" s="120"/>
      <c r="CD880" s="120"/>
      <c r="CE880" s="120"/>
      <c r="CF880" s="120"/>
      <c r="CG880" s="120"/>
      <c r="CH880" s="120"/>
      <c r="CI880" s="120"/>
      <c r="CJ880" s="120"/>
      <c r="CK880" s="120"/>
      <c r="CL880" s="120"/>
      <c r="CM880" s="120"/>
      <c r="CN880" s="120"/>
      <c r="CO880" s="120"/>
      <c r="CP880" s="120"/>
      <c r="CQ880" s="120"/>
      <c r="CR880" s="120"/>
      <c r="CS880" s="120"/>
      <c r="CT880" s="120"/>
      <c r="CU880" s="120"/>
      <c r="CV880" s="120"/>
      <c r="CW880" s="120"/>
      <c r="CX880" s="120"/>
      <c r="CY880" s="120"/>
      <c r="CZ880" s="120"/>
      <c r="DA880" s="120"/>
      <c r="DB880" s="120"/>
      <c r="DC880" s="120"/>
      <c r="DD880" s="120"/>
      <c r="DE880" s="120"/>
      <c r="DF880" s="120"/>
      <c r="DG880" s="120"/>
      <c r="DH880" s="120"/>
      <c r="DI880" s="120"/>
      <c r="DJ880" s="120"/>
      <c r="DK880" s="120"/>
      <c r="DL880" s="120"/>
      <c r="DM880" s="120"/>
      <c r="DN880" s="120"/>
      <c r="DO880" s="120"/>
      <c r="DP880" s="120"/>
      <c r="DQ880" s="120"/>
      <c r="DR880" s="120"/>
      <c r="DS880" s="120"/>
      <c r="DT880" s="120"/>
      <c r="DU880" s="120"/>
      <c r="DV880" s="120"/>
      <c r="DW880" s="120"/>
      <c r="DX880" s="120"/>
      <c r="DY880" s="120"/>
      <c r="DZ880" s="120"/>
      <c r="EA880" s="120"/>
      <c r="EB880" s="120"/>
      <c r="EC880" s="120"/>
      <c r="ED880" s="120"/>
      <c r="EE880" s="120"/>
      <c r="EF880" s="120"/>
      <c r="EG880" s="120"/>
      <c r="EH880" s="120"/>
      <c r="EI880" s="120"/>
      <c r="EJ880" s="120"/>
      <c r="EK880" s="120"/>
      <c r="EL880" s="120"/>
      <c r="EM880" s="120"/>
      <c r="EN880" s="120"/>
      <c r="EO880" s="120"/>
      <c r="EP880" s="120"/>
      <c r="EQ880" s="120"/>
      <c r="ER880" s="120"/>
      <c r="ES880" s="120"/>
      <c r="ET880" s="120"/>
      <c r="EU880" s="120"/>
      <c r="EV880" s="120"/>
      <c r="EW880" s="120"/>
      <c r="EX880" s="120"/>
      <c r="EY880" s="120"/>
      <c r="EZ880" s="120"/>
      <c r="FA880" s="120"/>
      <c r="FB880" s="120"/>
      <c r="FC880" s="120"/>
      <c r="FD880" s="120"/>
      <c r="FE880" s="120"/>
      <c r="FF880" s="120"/>
      <c r="FG880" s="120"/>
      <c r="FH880" s="120"/>
      <c r="FI880" s="120"/>
      <c r="FJ880" s="120"/>
      <c r="FK880" s="120"/>
      <c r="FL880" s="120"/>
      <c r="FM880" s="120"/>
      <c r="FN880" s="120"/>
      <c r="FO880" s="120"/>
      <c r="FP880" s="120"/>
      <c r="FQ880" s="120"/>
      <c r="FR880" s="120"/>
      <c r="FS880" s="120"/>
      <c r="FT880" s="120"/>
      <c r="FU880" s="120"/>
      <c r="FV880" s="120"/>
      <c r="FW880" s="120"/>
      <c r="FX880" s="120"/>
      <c r="FY880" s="120"/>
      <c r="FZ880" s="120"/>
      <c r="GA880" s="120"/>
      <c r="GB880" s="120"/>
      <c r="GC880" s="120"/>
      <c r="GD880" s="120"/>
      <c r="GE880" s="120"/>
      <c r="GF880" s="120"/>
      <c r="GG880" s="120"/>
      <c r="GH880" s="120"/>
      <c r="GI880" s="120"/>
      <c r="GJ880" s="120"/>
      <c r="GK880" s="120"/>
      <c r="GL880" s="120"/>
      <c r="GM880" s="120"/>
      <c r="GN880" s="120"/>
      <c r="GO880" s="120"/>
      <c r="GP880" s="120"/>
      <c r="GQ880" s="120"/>
      <c r="GR880" s="120"/>
      <c r="GS880" s="120"/>
      <c r="GT880" s="120"/>
      <c r="GU880" s="120"/>
      <c r="GV880" s="120"/>
      <c r="GW880" s="120"/>
      <c r="GX880" s="120"/>
      <c r="GY880" s="120"/>
    </row>
    <row r="881" spans="1:207" s="16" customFormat="1" ht="25.15" customHeight="1" x14ac:dyDescent="0.25">
      <c r="A881" s="220" t="s">
        <v>1418</v>
      </c>
      <c r="B881" s="210" t="s">
        <v>527</v>
      </c>
      <c r="C881" s="212">
        <v>1989</v>
      </c>
      <c r="D881" s="212" t="s">
        <v>224</v>
      </c>
      <c r="E881" s="212" t="s">
        <v>20</v>
      </c>
      <c r="F881" s="216">
        <v>9</v>
      </c>
      <c r="G881" s="216">
        <v>4</v>
      </c>
      <c r="H881" s="218">
        <v>7533.4</v>
      </c>
      <c r="I881" s="218">
        <v>300</v>
      </c>
      <c r="J881" s="218">
        <v>4542.8</v>
      </c>
      <c r="K881" s="37">
        <f t="shared" si="181"/>
        <v>42416308</v>
      </c>
      <c r="L881" s="44">
        <v>0</v>
      </c>
      <c r="M881" s="44">
        <v>0</v>
      </c>
      <c r="N881" s="44">
        <v>0</v>
      </c>
      <c r="O881" s="47">
        <f>'[1]Прод. прилож'!$C$342</f>
        <v>42416308</v>
      </c>
      <c r="P881" s="44">
        <f>K881/H881</f>
        <v>5630.4335359864072</v>
      </c>
      <c r="Q881" s="50">
        <v>9673</v>
      </c>
      <c r="R881" s="69" t="s">
        <v>94</v>
      </c>
      <c r="S881" s="65"/>
      <c r="T881" s="17"/>
    </row>
    <row r="882" spans="1:207" s="16" customFormat="1" ht="25.15" customHeight="1" x14ac:dyDescent="0.25">
      <c r="A882" s="221"/>
      <c r="B882" s="211"/>
      <c r="C882" s="213"/>
      <c r="D882" s="213"/>
      <c r="E882" s="213"/>
      <c r="F882" s="217"/>
      <c r="G882" s="217"/>
      <c r="H882" s="219"/>
      <c r="I882" s="219"/>
      <c r="J882" s="219"/>
      <c r="K882" s="37">
        <f t="shared" si="181"/>
        <v>4453925</v>
      </c>
      <c r="L882" s="44">
        <v>0</v>
      </c>
      <c r="M882" s="44">
        <v>0</v>
      </c>
      <c r="N882" s="44">
        <v>0</v>
      </c>
      <c r="O882" s="47">
        <f>'[1]Прод. прилож'!$C$1283</f>
        <v>4453925</v>
      </c>
      <c r="P882" s="44">
        <f>K882/H881</f>
        <v>591.22375023229881</v>
      </c>
      <c r="Q882" s="50">
        <v>9673</v>
      </c>
      <c r="R882" s="69" t="s">
        <v>96</v>
      </c>
      <c r="S882" s="57"/>
      <c r="V882" s="15"/>
      <c r="W882" s="15"/>
      <c r="X882" s="15"/>
      <c r="Y882" s="15"/>
      <c r="Z882" s="15"/>
      <c r="AA882" s="15"/>
      <c r="AB882" s="15"/>
      <c r="AC882" s="15"/>
      <c r="AD882" s="15"/>
      <c r="AE882" s="15"/>
      <c r="AF882" s="15"/>
      <c r="AG882" s="15"/>
      <c r="AH882" s="15"/>
      <c r="AI882" s="15"/>
      <c r="AJ882" s="15"/>
      <c r="AK882" s="15"/>
      <c r="AL882" s="15"/>
      <c r="AM882" s="15"/>
      <c r="AN882" s="15"/>
      <c r="AO882" s="15"/>
      <c r="AP882" s="15"/>
      <c r="AQ882" s="15"/>
      <c r="AR882" s="15"/>
      <c r="AS882" s="15"/>
      <c r="AT882" s="15"/>
      <c r="AU882" s="15"/>
      <c r="AV882" s="15"/>
      <c r="AW882" s="15"/>
      <c r="AX882" s="15"/>
      <c r="AY882" s="15"/>
      <c r="AZ882" s="15"/>
      <c r="BA882" s="15"/>
      <c r="BB882" s="15"/>
      <c r="BC882" s="15"/>
      <c r="BD882" s="15"/>
      <c r="BE882" s="15"/>
      <c r="BF882" s="15"/>
      <c r="BG882" s="15"/>
      <c r="BH882" s="15"/>
      <c r="BI882" s="15"/>
      <c r="BJ882" s="15"/>
      <c r="BK882" s="15"/>
      <c r="BL882" s="15"/>
      <c r="BM882" s="15"/>
      <c r="BN882" s="15"/>
      <c r="BO882" s="15"/>
      <c r="BP882" s="15"/>
      <c r="BQ882" s="15"/>
      <c r="BR882" s="15"/>
      <c r="BS882" s="15"/>
      <c r="BT882" s="15"/>
      <c r="BU882" s="15"/>
      <c r="BV882" s="15"/>
      <c r="BW882" s="15"/>
      <c r="BX882" s="15"/>
      <c r="BY882" s="15"/>
      <c r="BZ882" s="15"/>
      <c r="CA882" s="15"/>
      <c r="CB882" s="15"/>
      <c r="CC882" s="15"/>
      <c r="CD882" s="15"/>
      <c r="CE882" s="15"/>
      <c r="CF882" s="15"/>
      <c r="CG882" s="15"/>
      <c r="CH882" s="15"/>
      <c r="CI882" s="15"/>
      <c r="CJ882" s="15"/>
      <c r="CK882" s="15"/>
      <c r="CL882" s="15"/>
      <c r="CM882" s="15"/>
      <c r="CN882" s="15"/>
      <c r="CO882" s="15"/>
      <c r="CP882" s="15"/>
      <c r="CQ882" s="15"/>
      <c r="CR882" s="15"/>
      <c r="CS882" s="15"/>
      <c r="CT882" s="15"/>
      <c r="CU882" s="15"/>
      <c r="CV882" s="15"/>
      <c r="CW882" s="15"/>
      <c r="CX882" s="15"/>
      <c r="CY882" s="15"/>
      <c r="CZ882" s="15"/>
      <c r="DA882" s="15"/>
      <c r="DB882" s="15"/>
      <c r="DC882" s="15"/>
      <c r="DD882" s="15"/>
      <c r="DE882" s="15"/>
      <c r="DF882" s="15"/>
      <c r="DG882" s="15"/>
      <c r="DH882" s="15"/>
      <c r="DI882" s="15"/>
      <c r="DJ882" s="15"/>
      <c r="DK882" s="15"/>
      <c r="DL882" s="15"/>
      <c r="DM882" s="15"/>
      <c r="DN882" s="15"/>
      <c r="DO882" s="15"/>
      <c r="DP882" s="15"/>
      <c r="DQ882" s="15"/>
      <c r="DR882" s="15"/>
      <c r="DS882" s="15"/>
      <c r="DT882" s="15"/>
      <c r="DU882" s="15"/>
      <c r="DV882" s="15"/>
      <c r="DW882" s="15"/>
      <c r="DX882" s="15"/>
      <c r="DY882" s="15"/>
      <c r="DZ882" s="15"/>
      <c r="EA882" s="15"/>
      <c r="EB882" s="15"/>
      <c r="EC882" s="15"/>
      <c r="ED882" s="15"/>
      <c r="EE882" s="15"/>
      <c r="EF882" s="15"/>
      <c r="EG882" s="15"/>
      <c r="EH882" s="15"/>
      <c r="EI882" s="15"/>
      <c r="EJ882" s="15"/>
      <c r="EK882" s="15"/>
      <c r="EL882" s="15"/>
      <c r="EM882" s="15"/>
      <c r="EN882" s="15"/>
      <c r="EO882" s="15"/>
      <c r="EP882" s="15"/>
      <c r="EQ882" s="15"/>
      <c r="ER882" s="15"/>
      <c r="ES882" s="15"/>
      <c r="ET882" s="15"/>
      <c r="EU882" s="15"/>
      <c r="EV882" s="15"/>
      <c r="EW882" s="15"/>
      <c r="EX882" s="15"/>
      <c r="EY882" s="15"/>
      <c r="EZ882" s="15"/>
      <c r="FA882" s="15"/>
      <c r="FB882" s="15"/>
      <c r="FC882" s="15"/>
      <c r="FD882" s="15"/>
      <c r="FE882" s="15"/>
      <c r="FF882" s="15"/>
      <c r="FG882" s="15"/>
      <c r="FH882" s="15"/>
      <c r="FI882" s="15"/>
      <c r="FJ882" s="15"/>
      <c r="FK882" s="15"/>
      <c r="FL882" s="15"/>
      <c r="FM882" s="15"/>
      <c r="FN882" s="15"/>
      <c r="FO882" s="15"/>
      <c r="FP882" s="15"/>
      <c r="FQ882" s="15"/>
      <c r="FR882" s="15"/>
      <c r="FS882" s="15"/>
      <c r="FT882" s="15"/>
      <c r="FU882" s="15"/>
      <c r="FV882" s="15"/>
      <c r="FW882" s="15"/>
      <c r="FX882" s="15"/>
      <c r="FY882" s="15"/>
      <c r="FZ882" s="15"/>
      <c r="GA882" s="15"/>
      <c r="GB882" s="15"/>
      <c r="GC882" s="15"/>
      <c r="GD882" s="15"/>
      <c r="GE882" s="15"/>
      <c r="GF882" s="15"/>
      <c r="GG882" s="15"/>
      <c r="GH882" s="15"/>
      <c r="GI882" s="15"/>
      <c r="GJ882" s="15"/>
      <c r="GK882" s="15"/>
      <c r="GL882" s="15"/>
      <c r="GM882" s="15"/>
      <c r="GN882" s="15"/>
      <c r="GO882" s="15"/>
      <c r="GP882" s="15"/>
      <c r="GQ882" s="15"/>
      <c r="GR882" s="15"/>
      <c r="GS882" s="15"/>
      <c r="GT882" s="15"/>
      <c r="GU882" s="15"/>
      <c r="GV882" s="15"/>
      <c r="GW882" s="15"/>
      <c r="GX882" s="15"/>
      <c r="GY882" s="15"/>
    </row>
    <row r="883" spans="1:207" s="16" customFormat="1" ht="25.15" customHeight="1" x14ac:dyDescent="0.25">
      <c r="A883" s="69" t="s">
        <v>1419</v>
      </c>
      <c r="B883" s="107" t="s">
        <v>528</v>
      </c>
      <c r="C883" s="58">
        <v>1953</v>
      </c>
      <c r="D883" s="182" t="s">
        <v>224</v>
      </c>
      <c r="E883" s="58" t="s">
        <v>20</v>
      </c>
      <c r="F883" s="72">
        <v>2</v>
      </c>
      <c r="G883" s="72">
        <v>1</v>
      </c>
      <c r="H883" s="47">
        <v>872</v>
      </c>
      <c r="I883" s="47">
        <v>0</v>
      </c>
      <c r="J883" s="47">
        <v>704</v>
      </c>
      <c r="K883" s="37">
        <f t="shared" si="181"/>
        <v>6964054.8300000001</v>
      </c>
      <c r="L883" s="44">
        <v>0</v>
      </c>
      <c r="M883" s="44">
        <v>0</v>
      </c>
      <c r="N883" s="44">
        <v>0</v>
      </c>
      <c r="O883" s="47">
        <f>'[1]Прод. прилож'!$C$343</f>
        <v>6964054.8300000001</v>
      </c>
      <c r="P883" s="44">
        <f t="shared" ref="P883:P899" si="184">K883/H883</f>
        <v>7986.301410550459</v>
      </c>
      <c r="Q883" s="50">
        <v>9673</v>
      </c>
      <c r="R883" s="69" t="s">
        <v>94</v>
      </c>
      <c r="S883" s="57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F883" s="15"/>
      <c r="AG883" s="15"/>
      <c r="AH883" s="15"/>
      <c r="AI883" s="15"/>
      <c r="AJ883" s="15"/>
      <c r="AK883" s="15"/>
      <c r="AL883" s="15"/>
      <c r="AM883" s="15"/>
      <c r="AN883" s="15"/>
      <c r="AO883" s="15"/>
      <c r="AP883" s="15"/>
      <c r="AQ883" s="15"/>
      <c r="AR883" s="15"/>
      <c r="AS883" s="15"/>
      <c r="AT883" s="15"/>
      <c r="AU883" s="15"/>
      <c r="AV883" s="15"/>
      <c r="AW883" s="15"/>
      <c r="AX883" s="15"/>
      <c r="AY883" s="15"/>
      <c r="AZ883" s="15"/>
      <c r="BA883" s="15"/>
      <c r="BB883" s="15"/>
      <c r="BC883" s="15"/>
      <c r="BD883" s="15"/>
      <c r="BE883" s="15"/>
      <c r="BF883" s="15"/>
      <c r="BG883" s="15"/>
      <c r="BH883" s="15"/>
      <c r="BI883" s="15"/>
      <c r="BJ883" s="15"/>
      <c r="BK883" s="15"/>
      <c r="BL883" s="15"/>
      <c r="BM883" s="15"/>
      <c r="BN883" s="15"/>
      <c r="BO883" s="15"/>
      <c r="BP883" s="15"/>
      <c r="BQ883" s="15"/>
      <c r="BR883" s="15"/>
      <c r="BS883" s="15"/>
      <c r="BT883" s="15"/>
      <c r="BU883" s="15"/>
      <c r="BV883" s="15"/>
      <c r="BW883" s="15"/>
      <c r="BX883" s="15"/>
      <c r="BY883" s="15"/>
      <c r="BZ883" s="15"/>
      <c r="CA883" s="15"/>
      <c r="CB883" s="15"/>
      <c r="CC883" s="15"/>
      <c r="CD883" s="15"/>
      <c r="CE883" s="15"/>
      <c r="CF883" s="15"/>
      <c r="CG883" s="15"/>
      <c r="CH883" s="15"/>
      <c r="CI883" s="15"/>
      <c r="CJ883" s="15"/>
      <c r="CK883" s="15"/>
      <c r="CL883" s="15"/>
      <c r="CM883" s="15"/>
      <c r="CN883" s="15"/>
      <c r="CO883" s="15"/>
      <c r="CP883" s="15"/>
      <c r="CQ883" s="15"/>
      <c r="CR883" s="15"/>
      <c r="CS883" s="15"/>
      <c r="CT883" s="15"/>
      <c r="CU883" s="15"/>
      <c r="CV883" s="15"/>
      <c r="CW883" s="15"/>
      <c r="CX883" s="15"/>
      <c r="CY883" s="15"/>
      <c r="CZ883" s="15"/>
      <c r="DA883" s="15"/>
      <c r="DB883" s="15"/>
      <c r="DC883" s="15"/>
      <c r="DD883" s="15"/>
      <c r="DE883" s="15"/>
      <c r="DF883" s="15"/>
      <c r="DG883" s="15"/>
      <c r="DH883" s="15"/>
      <c r="DI883" s="15"/>
      <c r="DJ883" s="15"/>
      <c r="DK883" s="15"/>
      <c r="DL883" s="15"/>
      <c r="DM883" s="15"/>
      <c r="DN883" s="15"/>
      <c r="DO883" s="15"/>
      <c r="DP883" s="15"/>
      <c r="DQ883" s="15"/>
      <c r="DR883" s="15"/>
      <c r="DS883" s="15"/>
      <c r="DT883" s="15"/>
      <c r="DU883" s="15"/>
      <c r="DV883" s="15"/>
      <c r="DW883" s="15"/>
      <c r="DX883" s="15"/>
      <c r="DY883" s="15"/>
      <c r="DZ883" s="15"/>
      <c r="EA883" s="15"/>
      <c r="EB883" s="15"/>
      <c r="EC883" s="15"/>
      <c r="ED883" s="15"/>
      <c r="EE883" s="15"/>
      <c r="EF883" s="15"/>
      <c r="EG883" s="15"/>
      <c r="EH883" s="15"/>
      <c r="EI883" s="15"/>
      <c r="EJ883" s="15"/>
      <c r="EK883" s="15"/>
      <c r="EL883" s="15"/>
      <c r="EM883" s="15"/>
      <c r="EN883" s="15"/>
      <c r="EO883" s="15"/>
      <c r="EP883" s="15"/>
      <c r="EQ883" s="15"/>
      <c r="ER883" s="15"/>
      <c r="ES883" s="15"/>
      <c r="ET883" s="15"/>
      <c r="EU883" s="15"/>
      <c r="EV883" s="15"/>
      <c r="EW883" s="15"/>
      <c r="EX883" s="15"/>
      <c r="EY883" s="15"/>
      <c r="EZ883" s="15"/>
      <c r="FA883" s="15"/>
      <c r="FB883" s="15"/>
      <c r="FC883" s="15"/>
      <c r="FD883" s="15"/>
      <c r="FE883" s="15"/>
      <c r="FF883" s="15"/>
      <c r="FG883" s="15"/>
      <c r="FH883" s="15"/>
      <c r="FI883" s="15"/>
      <c r="FJ883" s="15"/>
      <c r="FK883" s="15"/>
      <c r="FL883" s="15"/>
      <c r="FM883" s="15"/>
      <c r="FN883" s="15"/>
      <c r="FO883" s="15"/>
      <c r="FP883" s="15"/>
      <c r="FQ883" s="15"/>
      <c r="FR883" s="15"/>
      <c r="FS883" s="15"/>
      <c r="FT883" s="15"/>
      <c r="FU883" s="15"/>
      <c r="FV883" s="15"/>
      <c r="FW883" s="15"/>
      <c r="FX883" s="15"/>
      <c r="FY883" s="15"/>
      <c r="FZ883" s="15"/>
      <c r="GA883" s="15"/>
      <c r="GB883" s="15"/>
      <c r="GC883" s="15"/>
      <c r="GD883" s="15"/>
      <c r="GE883" s="15"/>
      <c r="GF883" s="15"/>
      <c r="GG883" s="15"/>
      <c r="GH883" s="15"/>
      <c r="GI883" s="15"/>
      <c r="GJ883" s="15"/>
      <c r="GK883" s="15"/>
      <c r="GL883" s="15"/>
      <c r="GM883" s="15"/>
      <c r="GN883" s="15"/>
      <c r="GO883" s="15"/>
      <c r="GP883" s="15"/>
      <c r="GQ883" s="15"/>
      <c r="GR883" s="15"/>
      <c r="GS883" s="15"/>
      <c r="GT883" s="15"/>
      <c r="GU883" s="15"/>
      <c r="GV883" s="15"/>
      <c r="GW883" s="15"/>
      <c r="GX883" s="15"/>
      <c r="GY883" s="15"/>
    </row>
    <row r="884" spans="1:207" s="15" customFormat="1" ht="25.15" customHeight="1" x14ac:dyDescent="0.25">
      <c r="A884" s="69" t="s">
        <v>1420</v>
      </c>
      <c r="B884" s="45" t="s">
        <v>529</v>
      </c>
      <c r="C884" s="58">
        <v>1962</v>
      </c>
      <c r="D884" s="182" t="s">
        <v>224</v>
      </c>
      <c r="E884" s="58" t="s">
        <v>20</v>
      </c>
      <c r="F884" s="72">
        <v>2</v>
      </c>
      <c r="G884" s="72">
        <v>2</v>
      </c>
      <c r="H884" s="47">
        <f>I884+J884</f>
        <v>398.1</v>
      </c>
      <c r="I884" s="47">
        <v>0</v>
      </c>
      <c r="J884" s="47">
        <v>398.1</v>
      </c>
      <c r="K884" s="37">
        <f t="shared" si="181"/>
        <v>2078429.1</v>
      </c>
      <c r="L884" s="44">
        <v>0</v>
      </c>
      <c r="M884" s="44">
        <v>0</v>
      </c>
      <c r="N884" s="44">
        <v>0</v>
      </c>
      <c r="O884" s="47">
        <f>'[1]Прод. прилож'!$C$344</f>
        <v>2078429.1</v>
      </c>
      <c r="P884" s="44">
        <f t="shared" si="184"/>
        <v>5220.8718914845513</v>
      </c>
      <c r="Q884" s="50">
        <v>9673</v>
      </c>
      <c r="R884" s="69" t="s">
        <v>94</v>
      </c>
      <c r="S884" s="57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  <c r="AN884" s="16"/>
      <c r="AO884" s="16"/>
      <c r="AP884" s="16"/>
      <c r="AQ884" s="16"/>
      <c r="AR884" s="16"/>
      <c r="AS884" s="16"/>
      <c r="AT884" s="16"/>
      <c r="AU884" s="16"/>
      <c r="AV884" s="16"/>
      <c r="AW884" s="16"/>
      <c r="AX884" s="16"/>
      <c r="AY884" s="16"/>
      <c r="AZ884" s="16"/>
      <c r="BA884" s="16"/>
      <c r="BB884" s="16"/>
      <c r="BC884" s="16"/>
      <c r="BD884" s="16"/>
      <c r="BE884" s="16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6"/>
      <c r="BR884" s="16"/>
      <c r="BS884" s="16"/>
      <c r="BT884" s="16"/>
      <c r="BU884" s="16"/>
      <c r="BV884" s="16"/>
      <c r="BW884" s="16"/>
      <c r="BX884" s="16"/>
      <c r="BY884" s="16"/>
      <c r="BZ884" s="16"/>
      <c r="CA884" s="16"/>
      <c r="CB884" s="16"/>
      <c r="CC884" s="16"/>
      <c r="CD884" s="16"/>
      <c r="CE884" s="16"/>
      <c r="CF884" s="16"/>
      <c r="CG884" s="16"/>
      <c r="CH884" s="16"/>
      <c r="CI884" s="16"/>
      <c r="CJ884" s="16"/>
      <c r="CK884" s="16"/>
      <c r="CL884" s="16"/>
      <c r="CM884" s="16"/>
      <c r="CN884" s="16"/>
      <c r="CO884" s="16"/>
      <c r="CP884" s="16"/>
      <c r="CQ884" s="16"/>
      <c r="CR884" s="16"/>
      <c r="CS884" s="16"/>
      <c r="CT884" s="16"/>
      <c r="CU884" s="16"/>
      <c r="CV884" s="16"/>
      <c r="CW884" s="16"/>
      <c r="CX884" s="16"/>
      <c r="CY884" s="16"/>
      <c r="CZ884" s="16"/>
      <c r="DA884" s="16"/>
      <c r="DB884" s="16"/>
      <c r="DC884" s="16"/>
      <c r="DD884" s="16"/>
      <c r="DE884" s="16"/>
      <c r="DF884" s="16"/>
      <c r="DG884" s="16"/>
      <c r="DH884" s="16"/>
      <c r="DI884" s="16"/>
      <c r="DJ884" s="16"/>
      <c r="DK884" s="16"/>
      <c r="DL884" s="16"/>
      <c r="DM884" s="16"/>
      <c r="DN884" s="16"/>
      <c r="DO884" s="16"/>
      <c r="DP884" s="16"/>
      <c r="DQ884" s="16"/>
      <c r="DR884" s="16"/>
      <c r="DS884" s="16"/>
      <c r="DT884" s="16"/>
      <c r="DU884" s="16"/>
      <c r="DV884" s="16"/>
      <c r="DW884" s="16"/>
      <c r="DX884" s="16"/>
      <c r="DY884" s="16"/>
      <c r="DZ884" s="16"/>
      <c r="EA884" s="16"/>
      <c r="EB884" s="16"/>
      <c r="EC884" s="16"/>
      <c r="ED884" s="16"/>
      <c r="EE884" s="16"/>
      <c r="EF884" s="16"/>
      <c r="EG884" s="16"/>
      <c r="EH884" s="16"/>
      <c r="EI884" s="16"/>
      <c r="EJ884" s="16"/>
      <c r="EK884" s="16"/>
      <c r="EL884" s="16"/>
      <c r="EM884" s="16"/>
      <c r="EN884" s="16"/>
      <c r="EO884" s="16"/>
      <c r="EP884" s="16"/>
      <c r="EQ884" s="16"/>
      <c r="ER884" s="16"/>
      <c r="ES884" s="16"/>
      <c r="ET884" s="16"/>
      <c r="EU884" s="16"/>
      <c r="EV884" s="16"/>
      <c r="EW884" s="16"/>
      <c r="EX884" s="16"/>
      <c r="EY884" s="16"/>
      <c r="EZ884" s="16"/>
      <c r="FA884" s="16"/>
      <c r="FB884" s="16"/>
      <c r="FC884" s="16"/>
      <c r="FD884" s="16"/>
      <c r="FE884" s="16"/>
      <c r="FF884" s="16"/>
      <c r="FG884" s="16"/>
      <c r="FH884" s="16"/>
      <c r="FI884" s="16"/>
      <c r="FJ884" s="16"/>
      <c r="FK884" s="16"/>
      <c r="FL884" s="16"/>
      <c r="FM884" s="16"/>
      <c r="FN884" s="16"/>
      <c r="FO884" s="16"/>
      <c r="FP884" s="16"/>
      <c r="FQ884" s="16"/>
      <c r="FR884" s="16"/>
      <c r="FS884" s="16"/>
      <c r="FT884" s="16"/>
      <c r="FU884" s="16"/>
      <c r="FV884" s="16"/>
      <c r="FW884" s="16"/>
      <c r="FX884" s="16"/>
      <c r="FY884" s="16"/>
      <c r="FZ884" s="16"/>
      <c r="GA884" s="16"/>
      <c r="GB884" s="16"/>
      <c r="GC884" s="16"/>
      <c r="GD884" s="16"/>
      <c r="GE884" s="16"/>
      <c r="GF884" s="16"/>
      <c r="GG884" s="16"/>
      <c r="GH884" s="16"/>
      <c r="GI884" s="16"/>
      <c r="GJ884" s="16"/>
      <c r="GK884" s="16"/>
      <c r="GL884" s="16"/>
      <c r="GM884" s="16"/>
      <c r="GN884" s="16"/>
      <c r="GO884" s="16"/>
      <c r="GP884" s="16"/>
      <c r="GQ884" s="16"/>
      <c r="GR884" s="16"/>
      <c r="GS884" s="16"/>
      <c r="GT884" s="16"/>
      <c r="GU884" s="16"/>
      <c r="GV884" s="16"/>
      <c r="GW884" s="16"/>
      <c r="GX884" s="16"/>
      <c r="GY884" s="16"/>
    </row>
    <row r="885" spans="1:207" s="15" customFormat="1" ht="25.15" customHeight="1" x14ac:dyDescent="0.25">
      <c r="A885" s="69" t="s">
        <v>1421</v>
      </c>
      <c r="B885" s="45" t="s">
        <v>1920</v>
      </c>
      <c r="C885" s="182">
        <v>1961</v>
      </c>
      <c r="D885" s="182" t="s">
        <v>224</v>
      </c>
      <c r="E885" s="182" t="s">
        <v>22</v>
      </c>
      <c r="F885" s="71">
        <v>9</v>
      </c>
      <c r="G885" s="71">
        <v>4</v>
      </c>
      <c r="H885" s="50">
        <v>7753.4</v>
      </c>
      <c r="I885" s="50">
        <v>0</v>
      </c>
      <c r="J885" s="50">
        <v>7753.4</v>
      </c>
      <c r="K885" s="37">
        <f t="shared" si="181"/>
        <v>3394500</v>
      </c>
      <c r="L885" s="47">
        <v>0</v>
      </c>
      <c r="M885" s="47">
        <v>0</v>
      </c>
      <c r="N885" s="47">
        <v>0</v>
      </c>
      <c r="O885" s="44">
        <f>'[1]Прод. прилож'!$C$345</f>
        <v>3394500</v>
      </c>
      <c r="P885" s="50">
        <f t="shared" si="184"/>
        <v>437.80792942451058</v>
      </c>
      <c r="Q885" s="37">
        <v>9673</v>
      </c>
      <c r="R885" s="69" t="s">
        <v>94</v>
      </c>
      <c r="S885" s="121"/>
      <c r="T885" s="120"/>
      <c r="U885" s="120"/>
      <c r="V885" s="120"/>
      <c r="W885" s="120"/>
      <c r="X885" s="120"/>
      <c r="Y885" s="120"/>
      <c r="Z885" s="120"/>
      <c r="AA885" s="120"/>
      <c r="AB885" s="120"/>
      <c r="AC885" s="120"/>
      <c r="AD885" s="120"/>
      <c r="AE885" s="120"/>
      <c r="AF885" s="120"/>
      <c r="AG885" s="120"/>
      <c r="AH885" s="120"/>
      <c r="AI885" s="120"/>
      <c r="AJ885" s="120"/>
      <c r="AK885" s="120"/>
      <c r="AL885" s="120"/>
      <c r="AM885" s="120"/>
      <c r="AN885" s="120"/>
      <c r="AO885" s="120"/>
      <c r="AP885" s="120"/>
      <c r="AQ885" s="120"/>
      <c r="AR885" s="120"/>
      <c r="AS885" s="120"/>
      <c r="AT885" s="120"/>
      <c r="AU885" s="120"/>
      <c r="AV885" s="120"/>
      <c r="AW885" s="120"/>
      <c r="AX885" s="120"/>
      <c r="AY885" s="120"/>
      <c r="AZ885" s="120"/>
      <c r="BA885" s="120"/>
      <c r="BB885" s="120"/>
      <c r="BC885" s="120"/>
      <c r="BD885" s="120"/>
      <c r="BE885" s="120"/>
      <c r="BF885" s="120"/>
      <c r="BG885" s="120"/>
      <c r="BH885" s="120"/>
      <c r="BI885" s="120"/>
      <c r="BJ885" s="120"/>
      <c r="BK885" s="120"/>
      <c r="BL885" s="120"/>
      <c r="BM885" s="120"/>
      <c r="BN885" s="120"/>
      <c r="BO885" s="120"/>
      <c r="BP885" s="120"/>
      <c r="BQ885" s="120"/>
      <c r="BR885" s="120"/>
      <c r="BS885" s="120"/>
      <c r="BT885" s="120"/>
      <c r="BU885" s="120"/>
      <c r="BV885" s="120"/>
      <c r="BW885" s="120"/>
      <c r="BX885" s="120"/>
      <c r="BY885" s="120"/>
      <c r="BZ885" s="120"/>
      <c r="CA885" s="120"/>
      <c r="CB885" s="120"/>
      <c r="CC885" s="120"/>
      <c r="CD885" s="120"/>
      <c r="CE885" s="120"/>
      <c r="CF885" s="120"/>
      <c r="CG885" s="120"/>
      <c r="CH885" s="120"/>
      <c r="CI885" s="120"/>
      <c r="CJ885" s="120"/>
      <c r="CK885" s="120"/>
      <c r="CL885" s="120"/>
      <c r="CM885" s="120"/>
      <c r="CN885" s="120"/>
      <c r="CO885" s="120"/>
      <c r="CP885" s="120"/>
      <c r="CQ885" s="120"/>
      <c r="CR885" s="120"/>
      <c r="CS885" s="120"/>
      <c r="CT885" s="120"/>
      <c r="CU885" s="120"/>
      <c r="CV885" s="120"/>
      <c r="CW885" s="120"/>
      <c r="CX885" s="120"/>
      <c r="CY885" s="120"/>
      <c r="CZ885" s="120"/>
      <c r="DA885" s="120"/>
      <c r="DB885" s="120"/>
      <c r="DC885" s="120"/>
      <c r="DD885" s="120"/>
      <c r="DE885" s="120"/>
      <c r="DF885" s="120"/>
      <c r="DG885" s="120"/>
      <c r="DH885" s="120"/>
      <c r="DI885" s="120"/>
      <c r="DJ885" s="120"/>
      <c r="DK885" s="120"/>
      <c r="DL885" s="120"/>
      <c r="DM885" s="120"/>
      <c r="DN885" s="120"/>
      <c r="DO885" s="120"/>
      <c r="DP885" s="120"/>
      <c r="DQ885" s="120"/>
      <c r="DR885" s="120"/>
      <c r="DS885" s="120"/>
      <c r="DT885" s="120"/>
      <c r="DU885" s="120"/>
      <c r="DV885" s="120"/>
      <c r="DW885" s="120"/>
      <c r="DX885" s="120"/>
      <c r="DY885" s="120"/>
      <c r="DZ885" s="120"/>
      <c r="EA885" s="120"/>
      <c r="EB885" s="120"/>
      <c r="EC885" s="120"/>
      <c r="ED885" s="120"/>
      <c r="EE885" s="120"/>
      <c r="EF885" s="120"/>
      <c r="EG885" s="120"/>
      <c r="EH885" s="120"/>
      <c r="EI885" s="120"/>
      <c r="EJ885" s="120"/>
      <c r="EK885" s="120"/>
      <c r="EL885" s="120"/>
      <c r="EM885" s="120"/>
      <c r="EN885" s="120"/>
      <c r="EO885" s="120"/>
      <c r="EP885" s="120"/>
      <c r="EQ885" s="120"/>
      <c r="ER885" s="120"/>
      <c r="ES885" s="120"/>
      <c r="ET885" s="120"/>
      <c r="EU885" s="120"/>
      <c r="EV885" s="120"/>
      <c r="EW885" s="120"/>
      <c r="EX885" s="120"/>
      <c r="EY885" s="120"/>
      <c r="EZ885" s="120"/>
      <c r="FA885" s="120"/>
      <c r="FB885" s="120"/>
      <c r="FC885" s="120"/>
      <c r="FD885" s="120"/>
      <c r="FE885" s="120"/>
      <c r="FF885" s="120"/>
      <c r="FG885" s="120"/>
      <c r="FH885" s="120"/>
      <c r="FI885" s="120"/>
      <c r="FJ885" s="120"/>
      <c r="FK885" s="120"/>
      <c r="FL885" s="120"/>
      <c r="FM885" s="120"/>
      <c r="FN885" s="120"/>
      <c r="FO885" s="120"/>
      <c r="FP885" s="120"/>
      <c r="FQ885" s="120"/>
      <c r="FR885" s="120"/>
      <c r="FS885" s="120"/>
      <c r="FT885" s="120"/>
      <c r="FU885" s="120"/>
      <c r="FV885" s="120"/>
      <c r="FW885" s="120"/>
      <c r="FX885" s="120"/>
      <c r="FY885" s="120"/>
      <c r="FZ885" s="120"/>
      <c r="GA885" s="120"/>
      <c r="GB885" s="120"/>
      <c r="GC885" s="120"/>
      <c r="GD885" s="120"/>
      <c r="GE885" s="120"/>
      <c r="GF885" s="120"/>
      <c r="GG885" s="120"/>
      <c r="GH885" s="120"/>
      <c r="GI885" s="120"/>
      <c r="GJ885" s="120"/>
      <c r="GK885" s="120"/>
      <c r="GL885" s="120"/>
      <c r="GM885" s="120"/>
      <c r="GN885" s="120"/>
      <c r="GO885" s="120"/>
      <c r="GP885" s="120"/>
      <c r="GQ885" s="120"/>
      <c r="GR885" s="120"/>
      <c r="GS885" s="120"/>
      <c r="GT885" s="120"/>
      <c r="GU885" s="120"/>
      <c r="GV885" s="120"/>
      <c r="GW885" s="120"/>
      <c r="GX885" s="120"/>
      <c r="GY885" s="120"/>
    </row>
    <row r="886" spans="1:207" s="16" customFormat="1" ht="25.15" customHeight="1" x14ac:dyDescent="0.25">
      <c r="A886" s="69" t="s">
        <v>2095</v>
      </c>
      <c r="B886" s="45" t="s">
        <v>530</v>
      </c>
      <c r="C886" s="58">
        <v>1966</v>
      </c>
      <c r="D886" s="182" t="s">
        <v>224</v>
      </c>
      <c r="E886" s="58" t="s">
        <v>20</v>
      </c>
      <c r="F886" s="72">
        <v>5</v>
      </c>
      <c r="G886" s="72">
        <v>4</v>
      </c>
      <c r="H886" s="47">
        <f>I886+J886</f>
        <v>3270.37</v>
      </c>
      <c r="I886" s="47">
        <v>741.9</v>
      </c>
      <c r="J886" s="47">
        <v>2528.4699999999998</v>
      </c>
      <c r="K886" s="37">
        <f t="shared" si="181"/>
        <v>75760475</v>
      </c>
      <c r="L886" s="44">
        <v>0</v>
      </c>
      <c r="M886" s="44">
        <v>0</v>
      </c>
      <c r="N886" s="44">
        <v>0</v>
      </c>
      <c r="O886" s="47">
        <f>'[1]Прод. прилож'!$C$1284</f>
        <v>75760475</v>
      </c>
      <c r="P886" s="44">
        <f t="shared" si="184"/>
        <v>23165.719780942218</v>
      </c>
      <c r="Q886" s="50">
        <v>9673</v>
      </c>
      <c r="R886" s="69" t="s">
        <v>96</v>
      </c>
      <c r="S886" s="57"/>
    </row>
    <row r="887" spans="1:207" s="16" customFormat="1" ht="25.15" customHeight="1" x14ac:dyDescent="0.25">
      <c r="A887" s="69" t="s">
        <v>1422</v>
      </c>
      <c r="B887" s="45" t="s">
        <v>730</v>
      </c>
      <c r="C887" s="58">
        <v>1960</v>
      </c>
      <c r="D887" s="182" t="s">
        <v>224</v>
      </c>
      <c r="E887" s="182" t="s">
        <v>531</v>
      </c>
      <c r="F887" s="72">
        <v>2</v>
      </c>
      <c r="G887" s="72">
        <v>2</v>
      </c>
      <c r="H887" s="47">
        <v>284.3</v>
      </c>
      <c r="I887" s="47">
        <v>0</v>
      </c>
      <c r="J887" s="47">
        <v>195.5</v>
      </c>
      <c r="K887" s="37">
        <f t="shared" si="181"/>
        <v>2123500</v>
      </c>
      <c r="L887" s="44">
        <v>0</v>
      </c>
      <c r="M887" s="44">
        <v>0</v>
      </c>
      <c r="N887" s="44">
        <v>0</v>
      </c>
      <c r="O887" s="47">
        <f>'[1]Прод. прилож'!$C$346</f>
        <v>2123500</v>
      </c>
      <c r="P887" s="44">
        <f t="shared" si="184"/>
        <v>7469.2226521280336</v>
      </c>
      <c r="Q887" s="50">
        <v>9673</v>
      </c>
      <c r="R887" s="69" t="s">
        <v>94</v>
      </c>
      <c r="S887" s="57"/>
    </row>
    <row r="888" spans="1:207" s="15" customFormat="1" ht="25.15" customHeight="1" x14ac:dyDescent="0.25">
      <c r="A888" s="69" t="s">
        <v>1423</v>
      </c>
      <c r="B888" s="45" t="s">
        <v>731</v>
      </c>
      <c r="C888" s="182">
        <v>1960</v>
      </c>
      <c r="D888" s="182" t="s">
        <v>224</v>
      </c>
      <c r="E888" s="182" t="s">
        <v>531</v>
      </c>
      <c r="F888" s="72">
        <v>2</v>
      </c>
      <c r="G888" s="72">
        <v>2</v>
      </c>
      <c r="H888" s="47">
        <v>284.3</v>
      </c>
      <c r="I888" s="47">
        <v>0</v>
      </c>
      <c r="J888" s="47">
        <v>195.5</v>
      </c>
      <c r="K888" s="37">
        <f t="shared" si="181"/>
        <v>2123500</v>
      </c>
      <c r="L888" s="44">
        <v>0</v>
      </c>
      <c r="M888" s="44">
        <v>0</v>
      </c>
      <c r="N888" s="44">
        <v>0</v>
      </c>
      <c r="O888" s="47">
        <f>'[1]Прод. прилож'!$C$347</f>
        <v>2123500</v>
      </c>
      <c r="P888" s="44">
        <f t="shared" si="184"/>
        <v>7469.2226521280336</v>
      </c>
      <c r="Q888" s="50">
        <v>9673</v>
      </c>
      <c r="R888" s="69" t="s">
        <v>94</v>
      </c>
      <c r="S888" s="65"/>
      <c r="T888" s="17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  <c r="AN888" s="16"/>
      <c r="AO888" s="16"/>
      <c r="AP888" s="16"/>
      <c r="AQ888" s="16"/>
      <c r="AR888" s="16"/>
      <c r="AS888" s="16"/>
      <c r="AT888" s="16"/>
      <c r="AU888" s="16"/>
      <c r="AV888" s="16"/>
      <c r="AW888" s="16"/>
      <c r="AX888" s="16"/>
      <c r="AY888" s="16"/>
      <c r="AZ888" s="16"/>
      <c r="BA888" s="16"/>
      <c r="BB888" s="16"/>
      <c r="BC888" s="16"/>
      <c r="BD888" s="16"/>
      <c r="BE888" s="16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6"/>
      <c r="BR888" s="16"/>
      <c r="BS888" s="16"/>
      <c r="BT888" s="16"/>
      <c r="BU888" s="16"/>
      <c r="BV888" s="16"/>
      <c r="BW888" s="16"/>
      <c r="BX888" s="16"/>
      <c r="BY888" s="16"/>
      <c r="BZ888" s="16"/>
      <c r="CA888" s="16"/>
      <c r="CB888" s="16"/>
      <c r="CC888" s="16"/>
      <c r="CD888" s="16"/>
      <c r="CE888" s="16"/>
      <c r="CF888" s="16"/>
      <c r="CG888" s="16"/>
      <c r="CH888" s="16"/>
      <c r="CI888" s="16"/>
      <c r="CJ888" s="16"/>
      <c r="CK888" s="16"/>
      <c r="CL888" s="16"/>
      <c r="CM888" s="16"/>
      <c r="CN888" s="16"/>
      <c r="CO888" s="16"/>
      <c r="CP888" s="16"/>
      <c r="CQ888" s="16"/>
      <c r="CR888" s="16"/>
      <c r="CS888" s="16"/>
      <c r="CT888" s="16"/>
      <c r="CU888" s="16"/>
      <c r="CV888" s="16"/>
      <c r="CW888" s="16"/>
      <c r="CX888" s="16"/>
      <c r="CY888" s="16"/>
      <c r="CZ888" s="16"/>
      <c r="DA888" s="16"/>
      <c r="DB888" s="16"/>
      <c r="DC888" s="16"/>
      <c r="DD888" s="16"/>
      <c r="DE888" s="16"/>
      <c r="DF888" s="16"/>
      <c r="DG888" s="16"/>
      <c r="DH888" s="16"/>
      <c r="DI888" s="16"/>
      <c r="DJ888" s="16"/>
      <c r="DK888" s="16"/>
      <c r="DL888" s="16"/>
      <c r="DM888" s="16"/>
      <c r="DN888" s="16"/>
      <c r="DO888" s="16"/>
      <c r="DP888" s="16"/>
      <c r="DQ888" s="16"/>
      <c r="DR888" s="16"/>
      <c r="DS888" s="16"/>
      <c r="DT888" s="16"/>
      <c r="DU888" s="16"/>
      <c r="DV888" s="16"/>
      <c r="DW888" s="16"/>
      <c r="DX888" s="16"/>
      <c r="DY888" s="16"/>
      <c r="DZ888" s="16"/>
      <c r="EA888" s="16"/>
      <c r="EB888" s="16"/>
      <c r="EC888" s="16"/>
      <c r="ED888" s="16"/>
      <c r="EE888" s="16"/>
      <c r="EF888" s="16"/>
      <c r="EG888" s="16"/>
      <c r="EH888" s="16"/>
      <c r="EI888" s="16"/>
      <c r="EJ888" s="16"/>
      <c r="EK888" s="16"/>
      <c r="EL888" s="16"/>
      <c r="EM888" s="16"/>
      <c r="EN888" s="16"/>
      <c r="EO888" s="16"/>
      <c r="EP888" s="16"/>
      <c r="EQ888" s="16"/>
      <c r="ER888" s="16"/>
      <c r="ES888" s="16"/>
      <c r="ET888" s="16"/>
      <c r="EU888" s="16"/>
      <c r="EV888" s="16"/>
      <c r="EW888" s="16"/>
      <c r="EX888" s="16"/>
      <c r="EY888" s="16"/>
      <c r="EZ888" s="16"/>
      <c r="FA888" s="16"/>
      <c r="FB888" s="16"/>
      <c r="FC888" s="16"/>
      <c r="FD888" s="16"/>
      <c r="FE888" s="16"/>
      <c r="FF888" s="16"/>
      <c r="FG888" s="16"/>
      <c r="FH888" s="16"/>
      <c r="FI888" s="16"/>
      <c r="FJ888" s="16"/>
      <c r="FK888" s="16"/>
      <c r="FL888" s="16"/>
      <c r="FM888" s="16"/>
      <c r="FN888" s="16"/>
      <c r="FO888" s="16"/>
      <c r="FP888" s="16"/>
      <c r="FQ888" s="16"/>
      <c r="FR888" s="16"/>
      <c r="FS888" s="16"/>
      <c r="FT888" s="16"/>
      <c r="FU888" s="16"/>
      <c r="FV888" s="16"/>
      <c r="FW888" s="16"/>
      <c r="FX888" s="16"/>
      <c r="FY888" s="16"/>
      <c r="FZ888" s="16"/>
      <c r="GA888" s="16"/>
      <c r="GB888" s="16"/>
      <c r="GC888" s="16"/>
      <c r="GD888" s="16"/>
      <c r="GE888" s="16"/>
      <c r="GF888" s="16"/>
      <c r="GG888" s="16"/>
      <c r="GH888" s="16"/>
      <c r="GI888" s="16"/>
      <c r="GJ888" s="16"/>
      <c r="GK888" s="16"/>
      <c r="GL888" s="16"/>
      <c r="GM888" s="16"/>
      <c r="GN888" s="16"/>
      <c r="GO888" s="16"/>
      <c r="GP888" s="16"/>
      <c r="GQ888" s="16"/>
      <c r="GR888" s="16"/>
      <c r="GS888" s="16"/>
      <c r="GT888" s="16"/>
      <c r="GU888" s="16"/>
      <c r="GV888" s="16"/>
      <c r="GW888" s="16"/>
      <c r="GX888" s="16"/>
      <c r="GY888" s="16"/>
    </row>
    <row r="889" spans="1:207" s="15" customFormat="1" ht="25.15" customHeight="1" x14ac:dyDescent="0.25">
      <c r="A889" s="69" t="s">
        <v>1424</v>
      </c>
      <c r="B889" s="107" t="s">
        <v>532</v>
      </c>
      <c r="C889" s="58">
        <v>1964</v>
      </c>
      <c r="D889" s="182" t="s">
        <v>224</v>
      </c>
      <c r="E889" s="58" t="s">
        <v>20</v>
      </c>
      <c r="F889" s="72">
        <v>4</v>
      </c>
      <c r="G889" s="72">
        <v>2</v>
      </c>
      <c r="H889" s="47">
        <f>I889+J889</f>
        <v>1330.5</v>
      </c>
      <c r="I889" s="47">
        <v>0</v>
      </c>
      <c r="J889" s="47">
        <v>1330.5</v>
      </c>
      <c r="K889" s="37">
        <f t="shared" si="181"/>
        <v>9982000</v>
      </c>
      <c r="L889" s="44">
        <v>0</v>
      </c>
      <c r="M889" s="44">
        <v>0</v>
      </c>
      <c r="N889" s="44">
        <v>0</v>
      </c>
      <c r="O889" s="47">
        <f>'[1]Прод. прилож'!$C$854</f>
        <v>9982000</v>
      </c>
      <c r="P889" s="44">
        <f t="shared" si="184"/>
        <v>7502.4426907177749</v>
      </c>
      <c r="Q889" s="50">
        <v>9673</v>
      </c>
      <c r="R889" s="69" t="s">
        <v>95</v>
      </c>
      <c r="S889" s="57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16"/>
      <c r="AN889" s="16"/>
      <c r="AO889" s="16"/>
      <c r="AP889" s="16"/>
      <c r="AQ889" s="16"/>
      <c r="AR889" s="16"/>
      <c r="AS889" s="16"/>
      <c r="AT889" s="16"/>
      <c r="AU889" s="16"/>
      <c r="AV889" s="16"/>
      <c r="AW889" s="16"/>
      <c r="AX889" s="16"/>
      <c r="AY889" s="16"/>
      <c r="AZ889" s="16"/>
      <c r="BA889" s="16"/>
      <c r="BB889" s="16"/>
      <c r="BC889" s="16"/>
      <c r="BD889" s="16"/>
      <c r="BE889" s="16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6"/>
      <c r="BR889" s="16"/>
      <c r="BS889" s="16"/>
      <c r="BT889" s="16"/>
      <c r="BU889" s="16"/>
      <c r="BV889" s="16"/>
      <c r="BW889" s="16"/>
      <c r="BX889" s="16"/>
      <c r="BY889" s="16"/>
      <c r="BZ889" s="16"/>
      <c r="CA889" s="16"/>
      <c r="CB889" s="16"/>
      <c r="CC889" s="16"/>
      <c r="CD889" s="16"/>
      <c r="CE889" s="16"/>
      <c r="CF889" s="16"/>
      <c r="CG889" s="16"/>
      <c r="CH889" s="16"/>
      <c r="CI889" s="16"/>
      <c r="CJ889" s="16"/>
      <c r="CK889" s="16"/>
      <c r="CL889" s="16"/>
      <c r="CM889" s="16"/>
      <c r="CN889" s="16"/>
      <c r="CO889" s="16"/>
      <c r="CP889" s="16"/>
      <c r="CQ889" s="16"/>
      <c r="CR889" s="16"/>
      <c r="CS889" s="16"/>
      <c r="CT889" s="16"/>
      <c r="CU889" s="16"/>
      <c r="CV889" s="16"/>
      <c r="CW889" s="16"/>
      <c r="CX889" s="16"/>
      <c r="CY889" s="16"/>
      <c r="CZ889" s="16"/>
      <c r="DA889" s="16"/>
      <c r="DB889" s="16"/>
      <c r="DC889" s="16"/>
      <c r="DD889" s="16"/>
      <c r="DE889" s="16"/>
      <c r="DF889" s="16"/>
      <c r="DG889" s="16"/>
      <c r="DH889" s="16"/>
      <c r="DI889" s="16"/>
      <c r="DJ889" s="16"/>
      <c r="DK889" s="16"/>
      <c r="DL889" s="16"/>
      <c r="DM889" s="16"/>
      <c r="DN889" s="16"/>
      <c r="DO889" s="16"/>
      <c r="DP889" s="16"/>
      <c r="DQ889" s="16"/>
      <c r="DR889" s="16"/>
      <c r="DS889" s="16"/>
      <c r="DT889" s="16"/>
      <c r="DU889" s="16"/>
      <c r="DV889" s="16"/>
      <c r="DW889" s="16"/>
      <c r="DX889" s="16"/>
      <c r="DY889" s="16"/>
      <c r="DZ889" s="16"/>
      <c r="EA889" s="16"/>
      <c r="EB889" s="16"/>
      <c r="EC889" s="16"/>
      <c r="ED889" s="16"/>
      <c r="EE889" s="16"/>
      <c r="EF889" s="16"/>
      <c r="EG889" s="16"/>
      <c r="EH889" s="16"/>
      <c r="EI889" s="16"/>
      <c r="EJ889" s="16"/>
      <c r="EK889" s="16"/>
      <c r="EL889" s="16"/>
      <c r="EM889" s="16"/>
      <c r="EN889" s="16"/>
      <c r="EO889" s="16"/>
      <c r="EP889" s="16"/>
      <c r="EQ889" s="16"/>
      <c r="ER889" s="16"/>
      <c r="ES889" s="16"/>
      <c r="ET889" s="16"/>
      <c r="EU889" s="16"/>
      <c r="EV889" s="16"/>
      <c r="EW889" s="16"/>
      <c r="EX889" s="16"/>
      <c r="EY889" s="16"/>
      <c r="EZ889" s="16"/>
      <c r="FA889" s="16"/>
      <c r="FB889" s="16"/>
      <c r="FC889" s="16"/>
      <c r="FD889" s="16"/>
      <c r="FE889" s="16"/>
      <c r="FF889" s="16"/>
      <c r="FG889" s="16"/>
      <c r="FH889" s="16"/>
      <c r="FI889" s="16"/>
      <c r="FJ889" s="16"/>
      <c r="FK889" s="16"/>
      <c r="FL889" s="16"/>
      <c r="FM889" s="16"/>
      <c r="FN889" s="16"/>
      <c r="FO889" s="16"/>
      <c r="FP889" s="16"/>
      <c r="FQ889" s="16"/>
      <c r="FR889" s="16"/>
      <c r="FS889" s="16"/>
      <c r="FT889" s="16"/>
      <c r="FU889" s="16"/>
      <c r="FV889" s="16"/>
      <c r="FW889" s="16"/>
      <c r="FX889" s="16"/>
      <c r="FY889" s="16"/>
      <c r="FZ889" s="16"/>
      <c r="GA889" s="16"/>
      <c r="GB889" s="16"/>
      <c r="GC889" s="16"/>
      <c r="GD889" s="16"/>
      <c r="GE889" s="16"/>
      <c r="GF889" s="16"/>
      <c r="GG889" s="16"/>
      <c r="GH889" s="16"/>
      <c r="GI889" s="16"/>
      <c r="GJ889" s="16"/>
      <c r="GK889" s="16"/>
      <c r="GL889" s="16"/>
      <c r="GM889" s="16"/>
      <c r="GN889" s="16"/>
      <c r="GO889" s="16"/>
      <c r="GP889" s="16"/>
      <c r="GQ889" s="16"/>
      <c r="GR889" s="16"/>
      <c r="GS889" s="16"/>
      <c r="GT889" s="16"/>
      <c r="GU889" s="16"/>
      <c r="GV889" s="16"/>
      <c r="GW889" s="16"/>
      <c r="GX889" s="16"/>
      <c r="GY889" s="16"/>
    </row>
    <row r="890" spans="1:207" s="15" customFormat="1" ht="25.15" customHeight="1" x14ac:dyDescent="0.25">
      <c r="A890" s="69" t="s">
        <v>1425</v>
      </c>
      <c r="B890" s="45" t="s">
        <v>1921</v>
      </c>
      <c r="C890" s="72">
        <v>1960</v>
      </c>
      <c r="D890" s="182" t="s">
        <v>224</v>
      </c>
      <c r="E890" s="182" t="s">
        <v>20</v>
      </c>
      <c r="F890" s="72">
        <v>5</v>
      </c>
      <c r="G890" s="72">
        <v>2</v>
      </c>
      <c r="H890" s="50">
        <v>1888.7</v>
      </c>
      <c r="I890" s="50">
        <v>169.9</v>
      </c>
      <c r="J890" s="50">
        <v>1274.7</v>
      </c>
      <c r="K890" s="37">
        <f t="shared" si="181"/>
        <v>7513147.5000000009</v>
      </c>
      <c r="L890" s="47">
        <v>0</v>
      </c>
      <c r="M890" s="47">
        <v>0</v>
      </c>
      <c r="N890" s="47">
        <v>0</v>
      </c>
      <c r="O890" s="47">
        <f>'[1]Прод. прилож'!$C$348</f>
        <v>7513147.5000000009</v>
      </c>
      <c r="P890" s="50">
        <f t="shared" si="184"/>
        <v>3977.9464711177002</v>
      </c>
      <c r="Q890" s="37">
        <v>9673</v>
      </c>
      <c r="R890" s="56" t="s">
        <v>94</v>
      </c>
      <c r="S890" s="121"/>
      <c r="T890" s="120"/>
      <c r="U890" s="120"/>
      <c r="V890" s="120"/>
      <c r="W890" s="120"/>
      <c r="X890" s="120"/>
      <c r="Y890" s="120"/>
      <c r="Z890" s="120"/>
      <c r="AA890" s="120"/>
      <c r="AB890" s="120"/>
      <c r="AC890" s="120"/>
      <c r="AD890" s="120"/>
      <c r="AE890" s="120"/>
      <c r="AF890" s="120"/>
      <c r="AG890" s="120"/>
      <c r="AH890" s="120"/>
      <c r="AI890" s="120"/>
      <c r="AJ890" s="120"/>
      <c r="AK890" s="120"/>
      <c r="AL890" s="120"/>
      <c r="AM890" s="120"/>
      <c r="AN890" s="120"/>
      <c r="AO890" s="120"/>
      <c r="AP890" s="120"/>
      <c r="AQ890" s="120"/>
      <c r="AR890" s="120"/>
      <c r="AS890" s="120"/>
      <c r="AT890" s="120"/>
      <c r="AU890" s="120"/>
      <c r="AV890" s="120"/>
      <c r="AW890" s="120"/>
      <c r="AX890" s="120"/>
      <c r="AY890" s="120"/>
      <c r="AZ890" s="120"/>
      <c r="BA890" s="120"/>
      <c r="BB890" s="120"/>
      <c r="BC890" s="120"/>
      <c r="BD890" s="120"/>
      <c r="BE890" s="120"/>
      <c r="BF890" s="120"/>
      <c r="BG890" s="120"/>
      <c r="BH890" s="120"/>
      <c r="BI890" s="120"/>
      <c r="BJ890" s="120"/>
      <c r="BK890" s="120"/>
      <c r="BL890" s="120"/>
      <c r="BM890" s="120"/>
      <c r="BN890" s="120"/>
      <c r="BO890" s="120"/>
      <c r="BP890" s="120"/>
      <c r="BQ890" s="120"/>
      <c r="BR890" s="120"/>
      <c r="BS890" s="120"/>
      <c r="BT890" s="120"/>
      <c r="BU890" s="120"/>
      <c r="BV890" s="120"/>
      <c r="BW890" s="120"/>
      <c r="BX890" s="120"/>
      <c r="BY890" s="120"/>
      <c r="BZ890" s="120"/>
      <c r="CA890" s="120"/>
      <c r="CB890" s="120"/>
      <c r="CC890" s="120"/>
      <c r="CD890" s="120"/>
      <c r="CE890" s="120"/>
      <c r="CF890" s="120"/>
      <c r="CG890" s="120"/>
      <c r="CH890" s="120"/>
      <c r="CI890" s="120"/>
      <c r="CJ890" s="120"/>
      <c r="CK890" s="120"/>
      <c r="CL890" s="120"/>
      <c r="CM890" s="120"/>
      <c r="CN890" s="120"/>
      <c r="CO890" s="120"/>
      <c r="CP890" s="120"/>
      <c r="CQ890" s="120"/>
      <c r="CR890" s="120"/>
      <c r="CS890" s="120"/>
      <c r="CT890" s="120"/>
      <c r="CU890" s="120"/>
      <c r="CV890" s="120"/>
      <c r="CW890" s="120"/>
      <c r="CX890" s="120"/>
      <c r="CY890" s="120"/>
      <c r="CZ890" s="120"/>
      <c r="DA890" s="120"/>
      <c r="DB890" s="120"/>
      <c r="DC890" s="120"/>
      <c r="DD890" s="120"/>
      <c r="DE890" s="120"/>
      <c r="DF890" s="120"/>
      <c r="DG890" s="120"/>
      <c r="DH890" s="120"/>
      <c r="DI890" s="120"/>
      <c r="DJ890" s="120"/>
      <c r="DK890" s="120"/>
      <c r="DL890" s="120"/>
      <c r="DM890" s="120"/>
      <c r="DN890" s="120"/>
      <c r="DO890" s="120"/>
      <c r="DP890" s="120"/>
      <c r="DQ890" s="120"/>
      <c r="DR890" s="120"/>
      <c r="DS890" s="120"/>
      <c r="DT890" s="120"/>
      <c r="DU890" s="120"/>
      <c r="DV890" s="120"/>
      <c r="DW890" s="120"/>
      <c r="DX890" s="120"/>
      <c r="DY890" s="120"/>
      <c r="DZ890" s="120"/>
      <c r="EA890" s="120"/>
      <c r="EB890" s="120"/>
      <c r="EC890" s="120"/>
      <c r="ED890" s="120"/>
      <c r="EE890" s="120"/>
      <c r="EF890" s="120"/>
      <c r="EG890" s="120"/>
      <c r="EH890" s="120"/>
      <c r="EI890" s="120"/>
      <c r="EJ890" s="120"/>
      <c r="EK890" s="120"/>
      <c r="EL890" s="120"/>
      <c r="EM890" s="120"/>
      <c r="EN890" s="120"/>
      <c r="EO890" s="120"/>
      <c r="EP890" s="120"/>
      <c r="EQ890" s="120"/>
      <c r="ER890" s="120"/>
      <c r="ES890" s="120"/>
      <c r="ET890" s="120"/>
      <c r="EU890" s="120"/>
      <c r="EV890" s="120"/>
      <c r="EW890" s="120"/>
      <c r="EX890" s="120"/>
      <c r="EY890" s="120"/>
      <c r="EZ890" s="120"/>
      <c r="FA890" s="120"/>
      <c r="FB890" s="120"/>
      <c r="FC890" s="120"/>
      <c r="FD890" s="120"/>
      <c r="FE890" s="120"/>
      <c r="FF890" s="120"/>
      <c r="FG890" s="120"/>
      <c r="FH890" s="120"/>
      <c r="FI890" s="120"/>
      <c r="FJ890" s="120"/>
      <c r="FK890" s="120"/>
      <c r="FL890" s="120"/>
      <c r="FM890" s="120"/>
      <c r="FN890" s="120"/>
      <c r="FO890" s="120"/>
      <c r="FP890" s="120"/>
      <c r="FQ890" s="120"/>
      <c r="FR890" s="120"/>
      <c r="FS890" s="120"/>
      <c r="FT890" s="120"/>
      <c r="FU890" s="120"/>
      <c r="FV890" s="120"/>
      <c r="FW890" s="120"/>
      <c r="FX890" s="120"/>
      <c r="FY890" s="120"/>
      <c r="FZ890" s="120"/>
      <c r="GA890" s="120"/>
      <c r="GB890" s="120"/>
      <c r="GC890" s="120"/>
      <c r="GD890" s="120"/>
      <c r="GE890" s="120"/>
      <c r="GF890" s="120"/>
      <c r="GG890" s="120"/>
      <c r="GH890" s="120"/>
      <c r="GI890" s="120"/>
      <c r="GJ890" s="120"/>
      <c r="GK890" s="120"/>
      <c r="GL890" s="120"/>
      <c r="GM890" s="120"/>
      <c r="GN890" s="120"/>
      <c r="GO890" s="120"/>
      <c r="GP890" s="120"/>
      <c r="GQ890" s="120"/>
      <c r="GR890" s="120"/>
      <c r="GS890" s="120"/>
      <c r="GT890" s="120"/>
      <c r="GU890" s="120"/>
      <c r="GV890" s="120"/>
      <c r="GW890" s="120"/>
      <c r="GX890" s="120"/>
      <c r="GY890" s="120"/>
    </row>
    <row r="891" spans="1:207" s="16" customFormat="1" ht="25.15" customHeight="1" x14ac:dyDescent="0.25">
      <c r="A891" s="69" t="s">
        <v>1426</v>
      </c>
      <c r="B891" s="45" t="s">
        <v>533</v>
      </c>
      <c r="C891" s="58">
        <v>1967</v>
      </c>
      <c r="D891" s="182" t="s">
        <v>224</v>
      </c>
      <c r="E891" s="58" t="s">
        <v>20</v>
      </c>
      <c r="F891" s="72">
        <v>5</v>
      </c>
      <c r="G891" s="72">
        <v>2</v>
      </c>
      <c r="H891" s="47">
        <v>2341.6999999999998</v>
      </c>
      <c r="I891" s="47">
        <v>90.5</v>
      </c>
      <c r="J891" s="47">
        <v>1716.8</v>
      </c>
      <c r="K891" s="37">
        <f t="shared" si="181"/>
        <v>8621875</v>
      </c>
      <c r="L891" s="44">
        <v>0</v>
      </c>
      <c r="M891" s="44">
        <v>0</v>
      </c>
      <c r="N891" s="44">
        <v>0</v>
      </c>
      <c r="O891" s="47">
        <f>'[1]Прод. прилож'!$C$1285</f>
        <v>8621875</v>
      </c>
      <c r="P891" s="44">
        <f t="shared" si="184"/>
        <v>3681.8870905752233</v>
      </c>
      <c r="Q891" s="50">
        <v>9673</v>
      </c>
      <c r="R891" s="69" t="s">
        <v>96</v>
      </c>
      <c r="S891" s="57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F891" s="15"/>
      <c r="AG891" s="15"/>
      <c r="AH891" s="15"/>
      <c r="AI891" s="15"/>
      <c r="AJ891" s="15"/>
      <c r="AK891" s="15"/>
      <c r="AL891" s="15"/>
      <c r="AM891" s="15"/>
      <c r="AN891" s="15"/>
      <c r="AO891" s="15"/>
      <c r="AP891" s="15"/>
      <c r="AQ891" s="15"/>
      <c r="AR891" s="15"/>
      <c r="AS891" s="15"/>
      <c r="AT891" s="15"/>
      <c r="AU891" s="15"/>
      <c r="AV891" s="15"/>
      <c r="AW891" s="15"/>
      <c r="AX891" s="15"/>
      <c r="AY891" s="15"/>
      <c r="AZ891" s="15"/>
      <c r="BA891" s="15"/>
      <c r="BB891" s="15"/>
      <c r="BC891" s="15"/>
      <c r="BD891" s="15"/>
      <c r="BE891" s="15"/>
      <c r="BF891" s="15"/>
      <c r="BG891" s="15"/>
      <c r="BH891" s="15"/>
      <c r="BI891" s="15"/>
      <c r="BJ891" s="15"/>
      <c r="BK891" s="15"/>
      <c r="BL891" s="15"/>
      <c r="BM891" s="15"/>
      <c r="BN891" s="15"/>
      <c r="BO891" s="15"/>
      <c r="BP891" s="15"/>
      <c r="BQ891" s="15"/>
      <c r="BR891" s="15"/>
      <c r="BS891" s="15"/>
      <c r="BT891" s="15"/>
      <c r="BU891" s="15"/>
      <c r="BV891" s="15"/>
      <c r="BW891" s="15"/>
      <c r="BX891" s="15"/>
      <c r="BY891" s="15"/>
      <c r="BZ891" s="15"/>
      <c r="CA891" s="15"/>
      <c r="CB891" s="15"/>
      <c r="CC891" s="15"/>
      <c r="CD891" s="15"/>
      <c r="CE891" s="15"/>
      <c r="CF891" s="15"/>
      <c r="CG891" s="15"/>
      <c r="CH891" s="15"/>
      <c r="CI891" s="15"/>
      <c r="CJ891" s="15"/>
      <c r="CK891" s="15"/>
      <c r="CL891" s="15"/>
      <c r="CM891" s="15"/>
      <c r="CN891" s="15"/>
      <c r="CO891" s="15"/>
      <c r="CP891" s="15"/>
      <c r="CQ891" s="15"/>
      <c r="CR891" s="15"/>
      <c r="CS891" s="15"/>
      <c r="CT891" s="15"/>
      <c r="CU891" s="15"/>
      <c r="CV891" s="15"/>
      <c r="CW891" s="15"/>
      <c r="CX891" s="15"/>
      <c r="CY891" s="15"/>
      <c r="CZ891" s="15"/>
      <c r="DA891" s="15"/>
      <c r="DB891" s="15"/>
      <c r="DC891" s="15"/>
      <c r="DD891" s="15"/>
      <c r="DE891" s="15"/>
      <c r="DF891" s="15"/>
      <c r="DG891" s="15"/>
      <c r="DH891" s="15"/>
      <c r="DI891" s="15"/>
      <c r="DJ891" s="15"/>
      <c r="DK891" s="15"/>
      <c r="DL891" s="15"/>
      <c r="DM891" s="15"/>
      <c r="DN891" s="15"/>
      <c r="DO891" s="15"/>
      <c r="DP891" s="15"/>
      <c r="DQ891" s="15"/>
      <c r="DR891" s="15"/>
      <c r="DS891" s="15"/>
      <c r="DT891" s="15"/>
      <c r="DU891" s="15"/>
      <c r="DV891" s="15"/>
      <c r="DW891" s="15"/>
      <c r="DX891" s="15"/>
      <c r="DY891" s="15"/>
      <c r="DZ891" s="15"/>
      <c r="EA891" s="15"/>
      <c r="EB891" s="15"/>
      <c r="EC891" s="15"/>
      <c r="ED891" s="15"/>
      <c r="EE891" s="15"/>
      <c r="EF891" s="15"/>
      <c r="EG891" s="15"/>
      <c r="EH891" s="15"/>
      <c r="EI891" s="15"/>
      <c r="EJ891" s="15"/>
      <c r="EK891" s="15"/>
      <c r="EL891" s="15"/>
      <c r="EM891" s="15"/>
      <c r="EN891" s="15"/>
      <c r="EO891" s="15"/>
      <c r="EP891" s="15"/>
      <c r="EQ891" s="15"/>
      <c r="ER891" s="15"/>
      <c r="ES891" s="15"/>
      <c r="ET891" s="15"/>
      <c r="EU891" s="15"/>
      <c r="EV891" s="15"/>
      <c r="EW891" s="15"/>
      <c r="EX891" s="15"/>
      <c r="EY891" s="15"/>
      <c r="EZ891" s="15"/>
      <c r="FA891" s="15"/>
      <c r="FB891" s="15"/>
      <c r="FC891" s="15"/>
      <c r="FD891" s="15"/>
      <c r="FE891" s="15"/>
      <c r="FF891" s="15"/>
      <c r="FG891" s="15"/>
      <c r="FH891" s="15"/>
      <c r="FI891" s="15"/>
      <c r="FJ891" s="15"/>
      <c r="FK891" s="15"/>
      <c r="FL891" s="15"/>
      <c r="FM891" s="15"/>
      <c r="FN891" s="15"/>
      <c r="FO891" s="15"/>
      <c r="FP891" s="15"/>
      <c r="FQ891" s="15"/>
      <c r="FR891" s="15"/>
      <c r="FS891" s="15"/>
      <c r="FT891" s="15"/>
      <c r="FU891" s="15"/>
      <c r="FV891" s="15"/>
      <c r="FW891" s="15"/>
      <c r="FX891" s="15"/>
      <c r="FY891" s="15"/>
      <c r="FZ891" s="15"/>
      <c r="GA891" s="15"/>
      <c r="GB891" s="15"/>
      <c r="GC891" s="15"/>
      <c r="GD891" s="15"/>
      <c r="GE891" s="15"/>
      <c r="GF891" s="15"/>
      <c r="GG891" s="15"/>
      <c r="GH891" s="15"/>
      <c r="GI891" s="15"/>
      <c r="GJ891" s="15"/>
      <c r="GK891" s="15"/>
      <c r="GL891" s="15"/>
      <c r="GM891" s="15"/>
      <c r="GN891" s="15"/>
      <c r="GO891" s="15"/>
      <c r="GP891" s="15"/>
      <c r="GQ891" s="15"/>
      <c r="GR891" s="15"/>
      <c r="GS891" s="15"/>
      <c r="GT891" s="15"/>
      <c r="GU891" s="15"/>
      <c r="GV891" s="15"/>
      <c r="GW891" s="15"/>
      <c r="GX891" s="15"/>
      <c r="GY891" s="15"/>
    </row>
    <row r="892" spans="1:207" s="15" customFormat="1" ht="25.15" customHeight="1" x14ac:dyDescent="0.25">
      <c r="A892" s="69" t="s">
        <v>1427</v>
      </c>
      <c r="B892" s="45" t="s">
        <v>534</v>
      </c>
      <c r="C892" s="58">
        <v>1962</v>
      </c>
      <c r="D892" s="182" t="s">
        <v>224</v>
      </c>
      <c r="E892" s="58" t="s">
        <v>20</v>
      </c>
      <c r="F892" s="72">
        <v>4</v>
      </c>
      <c r="G892" s="72">
        <v>3</v>
      </c>
      <c r="H892" s="47">
        <f>I892+J892</f>
        <v>2207.7600000000002</v>
      </c>
      <c r="I892" s="47">
        <v>356.3</v>
      </c>
      <c r="J892" s="47">
        <v>1851.46</v>
      </c>
      <c r="K892" s="37">
        <f t="shared" si="181"/>
        <v>6184500</v>
      </c>
      <c r="L892" s="44">
        <v>0</v>
      </c>
      <c r="M892" s="44">
        <v>0</v>
      </c>
      <c r="N892" s="44">
        <v>0</v>
      </c>
      <c r="O892" s="47">
        <f>'[1]Прод. прилож'!$C$349</f>
        <v>6184500</v>
      </c>
      <c r="P892" s="44">
        <f t="shared" si="184"/>
        <v>2801.255571257745</v>
      </c>
      <c r="Q892" s="50">
        <v>9673</v>
      </c>
      <c r="R892" s="69" t="s">
        <v>94</v>
      </c>
      <c r="S892" s="65"/>
      <c r="T892" s="17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16"/>
      <c r="AN892" s="16"/>
      <c r="AO892" s="16"/>
      <c r="AP892" s="16"/>
      <c r="AQ892" s="16"/>
      <c r="AR892" s="16"/>
      <c r="AS892" s="16"/>
      <c r="AT892" s="16"/>
      <c r="AU892" s="16"/>
      <c r="AV892" s="16"/>
      <c r="AW892" s="16"/>
      <c r="AX892" s="16"/>
      <c r="AY892" s="16"/>
      <c r="AZ892" s="16"/>
      <c r="BA892" s="16"/>
      <c r="BB892" s="16"/>
      <c r="BC892" s="16"/>
      <c r="BD892" s="16"/>
      <c r="BE892" s="16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6"/>
      <c r="BR892" s="16"/>
      <c r="BS892" s="16"/>
      <c r="BT892" s="16"/>
      <c r="BU892" s="16"/>
      <c r="BV892" s="16"/>
      <c r="BW892" s="16"/>
      <c r="BX892" s="16"/>
      <c r="BY892" s="16"/>
      <c r="BZ892" s="16"/>
      <c r="CA892" s="16"/>
      <c r="CB892" s="16"/>
      <c r="CC892" s="16"/>
      <c r="CD892" s="16"/>
      <c r="CE892" s="16"/>
      <c r="CF892" s="16"/>
      <c r="CG892" s="16"/>
      <c r="CH892" s="16"/>
      <c r="CI892" s="16"/>
      <c r="CJ892" s="16"/>
      <c r="CK892" s="16"/>
      <c r="CL892" s="16"/>
      <c r="CM892" s="16"/>
      <c r="CN892" s="16"/>
      <c r="CO892" s="16"/>
      <c r="CP892" s="16"/>
      <c r="CQ892" s="16"/>
      <c r="CR892" s="16"/>
      <c r="CS892" s="16"/>
      <c r="CT892" s="16"/>
      <c r="CU892" s="16"/>
      <c r="CV892" s="16"/>
      <c r="CW892" s="16"/>
      <c r="CX892" s="16"/>
      <c r="CY892" s="16"/>
      <c r="CZ892" s="16"/>
      <c r="DA892" s="16"/>
      <c r="DB892" s="16"/>
      <c r="DC892" s="16"/>
      <c r="DD892" s="16"/>
      <c r="DE892" s="16"/>
      <c r="DF892" s="16"/>
      <c r="DG892" s="16"/>
      <c r="DH892" s="16"/>
      <c r="DI892" s="16"/>
      <c r="DJ892" s="16"/>
      <c r="DK892" s="16"/>
      <c r="DL892" s="16"/>
      <c r="DM892" s="16"/>
      <c r="DN892" s="16"/>
      <c r="DO892" s="16"/>
      <c r="DP892" s="16"/>
      <c r="DQ892" s="16"/>
      <c r="DR892" s="16"/>
      <c r="DS892" s="16"/>
      <c r="DT892" s="16"/>
      <c r="DU892" s="16"/>
      <c r="DV892" s="16"/>
      <c r="DW892" s="16"/>
      <c r="DX892" s="16"/>
      <c r="DY892" s="16"/>
      <c r="DZ892" s="16"/>
      <c r="EA892" s="16"/>
      <c r="EB892" s="16"/>
      <c r="EC892" s="16"/>
      <c r="ED892" s="16"/>
      <c r="EE892" s="16"/>
      <c r="EF892" s="16"/>
      <c r="EG892" s="16"/>
      <c r="EH892" s="16"/>
      <c r="EI892" s="16"/>
      <c r="EJ892" s="16"/>
      <c r="EK892" s="16"/>
      <c r="EL892" s="16"/>
      <c r="EM892" s="16"/>
      <c r="EN892" s="16"/>
      <c r="EO892" s="16"/>
      <c r="EP892" s="16"/>
      <c r="EQ892" s="16"/>
      <c r="ER892" s="16"/>
      <c r="ES892" s="16"/>
      <c r="ET892" s="16"/>
      <c r="EU892" s="16"/>
      <c r="EV892" s="16"/>
      <c r="EW892" s="16"/>
      <c r="EX892" s="16"/>
      <c r="EY892" s="16"/>
      <c r="EZ892" s="16"/>
      <c r="FA892" s="16"/>
      <c r="FB892" s="16"/>
      <c r="FC892" s="16"/>
      <c r="FD892" s="16"/>
      <c r="FE892" s="16"/>
      <c r="FF892" s="16"/>
      <c r="FG892" s="16"/>
      <c r="FH892" s="16"/>
      <c r="FI892" s="16"/>
      <c r="FJ892" s="16"/>
      <c r="FK892" s="16"/>
      <c r="FL892" s="16"/>
      <c r="FM892" s="16"/>
      <c r="FN892" s="16"/>
      <c r="FO892" s="16"/>
      <c r="FP892" s="16"/>
      <c r="FQ892" s="16"/>
      <c r="FR892" s="16"/>
      <c r="FS892" s="16"/>
      <c r="FT892" s="16"/>
      <c r="FU892" s="16"/>
      <c r="FV892" s="16"/>
      <c r="FW892" s="16"/>
      <c r="FX892" s="16"/>
      <c r="FY892" s="16"/>
      <c r="FZ892" s="16"/>
      <c r="GA892" s="16"/>
      <c r="GB892" s="16"/>
      <c r="GC892" s="16"/>
      <c r="GD892" s="16"/>
      <c r="GE892" s="16"/>
      <c r="GF892" s="16"/>
      <c r="GG892" s="16"/>
      <c r="GH892" s="16"/>
      <c r="GI892" s="16"/>
      <c r="GJ892" s="16"/>
      <c r="GK892" s="16"/>
      <c r="GL892" s="16"/>
      <c r="GM892" s="16"/>
      <c r="GN892" s="16"/>
      <c r="GO892" s="16"/>
      <c r="GP892" s="16"/>
      <c r="GQ892" s="16"/>
      <c r="GR892" s="16"/>
      <c r="GS892" s="16"/>
      <c r="GT892" s="16"/>
      <c r="GU892" s="16"/>
      <c r="GV892" s="16"/>
      <c r="GW892" s="16"/>
      <c r="GX892" s="16"/>
      <c r="GY892" s="16"/>
    </row>
    <row r="893" spans="1:207" s="15" customFormat="1" ht="25.15" customHeight="1" x14ac:dyDescent="0.25">
      <c r="A893" s="69" t="s">
        <v>1428</v>
      </c>
      <c r="B893" s="45" t="s">
        <v>535</v>
      </c>
      <c r="C893" s="182">
        <v>1967</v>
      </c>
      <c r="D893" s="182" t="s">
        <v>224</v>
      </c>
      <c r="E893" s="58" t="s">
        <v>20</v>
      </c>
      <c r="F893" s="72">
        <v>5</v>
      </c>
      <c r="G893" s="72">
        <v>4</v>
      </c>
      <c r="H893" s="47">
        <v>2669.36</v>
      </c>
      <c r="I893" s="47">
        <v>893.75</v>
      </c>
      <c r="J893" s="47">
        <v>1775.61</v>
      </c>
      <c r="K893" s="37">
        <f t="shared" si="181"/>
        <v>2424384</v>
      </c>
      <c r="L893" s="44">
        <v>0</v>
      </c>
      <c r="M893" s="44">
        <v>0</v>
      </c>
      <c r="N893" s="44">
        <v>0</v>
      </c>
      <c r="O893" s="47">
        <f>'[1]Прод. прилож'!$C$1286</f>
        <v>2424384</v>
      </c>
      <c r="P893" s="44">
        <f t="shared" si="184"/>
        <v>908.22669104204749</v>
      </c>
      <c r="Q893" s="50">
        <v>9673</v>
      </c>
      <c r="R893" s="69" t="s">
        <v>96</v>
      </c>
      <c r="S893" s="57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16"/>
      <c r="AN893" s="16"/>
      <c r="AO893" s="16"/>
      <c r="AP893" s="16"/>
      <c r="AQ893" s="16"/>
      <c r="AR893" s="16"/>
      <c r="AS893" s="16"/>
      <c r="AT893" s="16"/>
      <c r="AU893" s="16"/>
      <c r="AV893" s="16"/>
      <c r="AW893" s="16"/>
      <c r="AX893" s="16"/>
      <c r="AY893" s="16"/>
      <c r="AZ893" s="16"/>
      <c r="BA893" s="16"/>
      <c r="BB893" s="16"/>
      <c r="BC893" s="16"/>
      <c r="BD893" s="16"/>
      <c r="BE893" s="16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6"/>
      <c r="BR893" s="16"/>
      <c r="BS893" s="16"/>
      <c r="BT893" s="16"/>
      <c r="BU893" s="16"/>
      <c r="BV893" s="16"/>
      <c r="BW893" s="16"/>
      <c r="BX893" s="16"/>
      <c r="BY893" s="16"/>
      <c r="BZ893" s="16"/>
      <c r="CA893" s="16"/>
      <c r="CB893" s="16"/>
      <c r="CC893" s="16"/>
      <c r="CD893" s="16"/>
      <c r="CE893" s="16"/>
      <c r="CF893" s="16"/>
      <c r="CG893" s="16"/>
      <c r="CH893" s="16"/>
      <c r="CI893" s="16"/>
      <c r="CJ893" s="16"/>
      <c r="CK893" s="16"/>
      <c r="CL893" s="16"/>
      <c r="CM893" s="16"/>
      <c r="CN893" s="16"/>
      <c r="CO893" s="16"/>
      <c r="CP893" s="16"/>
      <c r="CQ893" s="16"/>
      <c r="CR893" s="16"/>
      <c r="CS893" s="16"/>
      <c r="CT893" s="16"/>
      <c r="CU893" s="16"/>
      <c r="CV893" s="16"/>
      <c r="CW893" s="16"/>
      <c r="CX893" s="16"/>
      <c r="CY893" s="16"/>
      <c r="CZ893" s="16"/>
      <c r="DA893" s="16"/>
      <c r="DB893" s="16"/>
      <c r="DC893" s="16"/>
      <c r="DD893" s="16"/>
      <c r="DE893" s="16"/>
      <c r="DF893" s="16"/>
      <c r="DG893" s="16"/>
      <c r="DH893" s="16"/>
      <c r="DI893" s="16"/>
      <c r="DJ893" s="16"/>
      <c r="DK893" s="16"/>
      <c r="DL893" s="16"/>
      <c r="DM893" s="16"/>
      <c r="DN893" s="16"/>
      <c r="DO893" s="16"/>
      <c r="DP893" s="16"/>
      <c r="DQ893" s="16"/>
      <c r="DR893" s="16"/>
      <c r="DS893" s="16"/>
      <c r="DT893" s="16"/>
      <c r="DU893" s="16"/>
      <c r="DV893" s="16"/>
      <c r="DW893" s="16"/>
      <c r="DX893" s="16"/>
      <c r="DY893" s="16"/>
      <c r="DZ893" s="16"/>
      <c r="EA893" s="16"/>
      <c r="EB893" s="16"/>
      <c r="EC893" s="16"/>
      <c r="ED893" s="16"/>
      <c r="EE893" s="16"/>
      <c r="EF893" s="16"/>
      <c r="EG893" s="16"/>
      <c r="EH893" s="16"/>
      <c r="EI893" s="16"/>
      <c r="EJ893" s="16"/>
      <c r="EK893" s="16"/>
      <c r="EL893" s="16"/>
      <c r="EM893" s="16"/>
      <c r="EN893" s="16"/>
      <c r="EO893" s="16"/>
      <c r="EP893" s="16"/>
      <c r="EQ893" s="16"/>
      <c r="ER893" s="16"/>
      <c r="ES893" s="16"/>
      <c r="ET893" s="16"/>
      <c r="EU893" s="16"/>
      <c r="EV893" s="16"/>
      <c r="EW893" s="16"/>
      <c r="EX893" s="16"/>
      <c r="EY893" s="16"/>
      <c r="EZ893" s="16"/>
      <c r="FA893" s="16"/>
      <c r="FB893" s="16"/>
      <c r="FC893" s="16"/>
      <c r="FD893" s="16"/>
      <c r="FE893" s="16"/>
      <c r="FF893" s="16"/>
      <c r="FG893" s="16"/>
      <c r="FH893" s="16"/>
      <c r="FI893" s="16"/>
      <c r="FJ893" s="16"/>
      <c r="FK893" s="16"/>
      <c r="FL893" s="16"/>
      <c r="FM893" s="16"/>
      <c r="FN893" s="16"/>
      <c r="FO893" s="16"/>
      <c r="FP893" s="16"/>
      <c r="FQ893" s="16"/>
      <c r="FR893" s="16"/>
      <c r="FS893" s="16"/>
      <c r="FT893" s="16"/>
      <c r="FU893" s="16"/>
      <c r="FV893" s="16"/>
      <c r="FW893" s="16"/>
      <c r="FX893" s="16"/>
      <c r="FY893" s="16"/>
      <c r="FZ893" s="16"/>
      <c r="GA893" s="16"/>
      <c r="GB893" s="16"/>
      <c r="GC893" s="16"/>
      <c r="GD893" s="16"/>
      <c r="GE893" s="16"/>
      <c r="GF893" s="16"/>
      <c r="GG893" s="16"/>
      <c r="GH893" s="16"/>
      <c r="GI893" s="16"/>
      <c r="GJ893" s="16"/>
      <c r="GK893" s="16"/>
      <c r="GL893" s="16"/>
      <c r="GM893" s="16"/>
      <c r="GN893" s="16"/>
      <c r="GO893" s="16"/>
      <c r="GP893" s="16"/>
      <c r="GQ893" s="16"/>
      <c r="GR893" s="16"/>
      <c r="GS893" s="16"/>
      <c r="GT893" s="16"/>
      <c r="GU893" s="16"/>
      <c r="GV893" s="16"/>
      <c r="GW893" s="16"/>
      <c r="GX893" s="16"/>
      <c r="GY893" s="16"/>
    </row>
    <row r="894" spans="1:207" s="15" customFormat="1" ht="25.15" customHeight="1" x14ac:dyDescent="0.25">
      <c r="A894" s="69" t="s">
        <v>1429</v>
      </c>
      <c r="B894" s="45" t="s">
        <v>536</v>
      </c>
      <c r="C894" s="182">
        <v>1967</v>
      </c>
      <c r="D894" s="182" t="s">
        <v>224</v>
      </c>
      <c r="E894" s="58" t="s">
        <v>20</v>
      </c>
      <c r="F894" s="72">
        <v>5</v>
      </c>
      <c r="G894" s="72">
        <v>4</v>
      </c>
      <c r="H894" s="47">
        <v>3051.1</v>
      </c>
      <c r="I894" s="47">
        <v>0</v>
      </c>
      <c r="J894" s="47">
        <v>2662.1</v>
      </c>
      <c r="K894" s="37">
        <f t="shared" si="181"/>
        <v>7440000</v>
      </c>
      <c r="L894" s="44">
        <v>0</v>
      </c>
      <c r="M894" s="44">
        <v>0</v>
      </c>
      <c r="N894" s="44">
        <v>0</v>
      </c>
      <c r="O894" s="47">
        <f>'[1]Прод. прилож'!$C$1287</f>
        <v>7440000</v>
      </c>
      <c r="P894" s="44">
        <f t="shared" si="184"/>
        <v>2438.4648159680114</v>
      </c>
      <c r="Q894" s="50">
        <v>9673</v>
      </c>
      <c r="R894" s="69" t="s">
        <v>96</v>
      </c>
      <c r="S894" s="65"/>
      <c r="T894" s="17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16"/>
      <c r="AN894" s="16"/>
      <c r="AO894" s="16"/>
      <c r="AP894" s="16"/>
      <c r="AQ894" s="16"/>
      <c r="AR894" s="16"/>
      <c r="AS894" s="16"/>
      <c r="AT894" s="16"/>
      <c r="AU894" s="16"/>
      <c r="AV894" s="16"/>
      <c r="AW894" s="16"/>
      <c r="AX894" s="16"/>
      <c r="AY894" s="16"/>
      <c r="AZ894" s="16"/>
      <c r="BA894" s="16"/>
      <c r="BB894" s="16"/>
      <c r="BC894" s="16"/>
      <c r="BD894" s="16"/>
      <c r="BE894" s="16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6"/>
      <c r="BR894" s="16"/>
      <c r="BS894" s="16"/>
      <c r="BT894" s="16"/>
      <c r="BU894" s="16"/>
      <c r="BV894" s="16"/>
      <c r="BW894" s="16"/>
      <c r="BX894" s="16"/>
      <c r="BY894" s="16"/>
      <c r="BZ894" s="16"/>
      <c r="CA894" s="16"/>
      <c r="CB894" s="16"/>
      <c r="CC894" s="16"/>
      <c r="CD894" s="16"/>
      <c r="CE894" s="16"/>
      <c r="CF894" s="16"/>
      <c r="CG894" s="16"/>
      <c r="CH894" s="16"/>
      <c r="CI894" s="16"/>
      <c r="CJ894" s="16"/>
      <c r="CK894" s="16"/>
      <c r="CL894" s="16"/>
      <c r="CM894" s="16"/>
      <c r="CN894" s="16"/>
      <c r="CO894" s="16"/>
      <c r="CP894" s="16"/>
      <c r="CQ894" s="16"/>
      <c r="CR894" s="16"/>
      <c r="CS894" s="16"/>
      <c r="CT894" s="16"/>
      <c r="CU894" s="16"/>
      <c r="CV894" s="16"/>
      <c r="CW894" s="16"/>
      <c r="CX894" s="16"/>
      <c r="CY894" s="16"/>
      <c r="CZ894" s="16"/>
      <c r="DA894" s="16"/>
      <c r="DB894" s="16"/>
      <c r="DC894" s="16"/>
      <c r="DD894" s="16"/>
      <c r="DE894" s="16"/>
      <c r="DF894" s="16"/>
      <c r="DG894" s="16"/>
      <c r="DH894" s="16"/>
      <c r="DI894" s="16"/>
      <c r="DJ894" s="16"/>
      <c r="DK894" s="16"/>
      <c r="DL894" s="16"/>
      <c r="DM894" s="16"/>
      <c r="DN894" s="16"/>
      <c r="DO894" s="16"/>
      <c r="DP894" s="16"/>
      <c r="DQ894" s="16"/>
      <c r="DR894" s="16"/>
      <c r="DS894" s="16"/>
      <c r="DT894" s="16"/>
      <c r="DU894" s="16"/>
      <c r="DV894" s="16"/>
      <c r="DW894" s="16"/>
      <c r="DX894" s="16"/>
      <c r="DY894" s="16"/>
      <c r="DZ894" s="16"/>
      <c r="EA894" s="16"/>
      <c r="EB894" s="16"/>
      <c r="EC894" s="16"/>
      <c r="ED894" s="16"/>
      <c r="EE894" s="16"/>
      <c r="EF894" s="16"/>
      <c r="EG894" s="16"/>
      <c r="EH894" s="16"/>
      <c r="EI894" s="16"/>
      <c r="EJ894" s="16"/>
      <c r="EK894" s="16"/>
      <c r="EL894" s="16"/>
      <c r="EM894" s="16"/>
      <c r="EN894" s="16"/>
      <c r="EO894" s="16"/>
      <c r="EP894" s="16"/>
      <c r="EQ894" s="16"/>
      <c r="ER894" s="16"/>
      <c r="ES894" s="16"/>
      <c r="ET894" s="16"/>
      <c r="EU894" s="16"/>
      <c r="EV894" s="16"/>
      <c r="EW894" s="16"/>
      <c r="EX894" s="16"/>
      <c r="EY894" s="16"/>
      <c r="EZ894" s="16"/>
      <c r="FA894" s="16"/>
      <c r="FB894" s="16"/>
      <c r="FC894" s="16"/>
      <c r="FD894" s="16"/>
      <c r="FE894" s="16"/>
      <c r="FF894" s="16"/>
      <c r="FG894" s="16"/>
      <c r="FH894" s="16"/>
      <c r="FI894" s="16"/>
      <c r="FJ894" s="16"/>
      <c r="FK894" s="16"/>
      <c r="FL894" s="16"/>
      <c r="FM894" s="16"/>
      <c r="FN894" s="16"/>
      <c r="FO894" s="16"/>
      <c r="FP894" s="16"/>
      <c r="FQ894" s="16"/>
      <c r="FR894" s="16"/>
      <c r="FS894" s="16"/>
      <c r="FT894" s="16"/>
      <c r="FU894" s="16"/>
      <c r="FV894" s="16"/>
      <c r="FW894" s="16"/>
      <c r="FX894" s="16"/>
      <c r="FY894" s="16"/>
      <c r="FZ894" s="16"/>
      <c r="GA894" s="16"/>
      <c r="GB894" s="16"/>
      <c r="GC894" s="16"/>
      <c r="GD894" s="16"/>
      <c r="GE894" s="16"/>
      <c r="GF894" s="16"/>
      <c r="GG894" s="16"/>
      <c r="GH894" s="16"/>
      <c r="GI894" s="16"/>
      <c r="GJ894" s="16"/>
      <c r="GK894" s="16"/>
      <c r="GL894" s="16"/>
      <c r="GM894" s="16"/>
      <c r="GN894" s="16"/>
      <c r="GO894" s="16"/>
      <c r="GP894" s="16"/>
      <c r="GQ894" s="16"/>
      <c r="GR894" s="16"/>
      <c r="GS894" s="16"/>
      <c r="GT894" s="16"/>
      <c r="GU894" s="16"/>
      <c r="GV894" s="16"/>
      <c r="GW894" s="16"/>
      <c r="GX894" s="16"/>
      <c r="GY894" s="16"/>
    </row>
    <row r="895" spans="1:207" s="15" customFormat="1" ht="25.15" customHeight="1" x14ac:dyDescent="0.25">
      <c r="A895" s="69" t="s">
        <v>1430</v>
      </c>
      <c r="B895" s="45" t="s">
        <v>2013</v>
      </c>
      <c r="C895" s="182">
        <v>1961</v>
      </c>
      <c r="D895" s="182" t="s">
        <v>224</v>
      </c>
      <c r="E895" s="58" t="s">
        <v>20</v>
      </c>
      <c r="F895" s="72">
        <v>5</v>
      </c>
      <c r="G895" s="72">
        <v>2</v>
      </c>
      <c r="H895" s="47">
        <v>2692.6</v>
      </c>
      <c r="I895" s="47">
        <v>343.91</v>
      </c>
      <c r="J895" s="47">
        <v>1342.28</v>
      </c>
      <c r="K895" s="37">
        <f t="shared" ref="K895" si="185">SUM(L895:O895)</f>
        <v>3828500</v>
      </c>
      <c r="L895" s="44">
        <v>0</v>
      </c>
      <c r="M895" s="44">
        <v>0</v>
      </c>
      <c r="N895" s="44">
        <v>0</v>
      </c>
      <c r="O895" s="47">
        <f>'[1]Прод. прилож'!$C$855</f>
        <v>3828500</v>
      </c>
      <c r="P895" s="44">
        <f>K895/H895</f>
        <v>1421.8599123523732</v>
      </c>
      <c r="Q895" s="50">
        <v>9673</v>
      </c>
      <c r="R895" s="69" t="s">
        <v>95</v>
      </c>
      <c r="S895" s="65"/>
      <c r="T895" s="17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16"/>
      <c r="AN895" s="16"/>
      <c r="AO895" s="16"/>
      <c r="AP895" s="16"/>
      <c r="AQ895" s="16"/>
      <c r="AR895" s="16"/>
      <c r="AS895" s="16"/>
      <c r="AT895" s="16"/>
      <c r="AU895" s="16"/>
      <c r="AV895" s="16"/>
      <c r="AW895" s="16"/>
      <c r="AX895" s="16"/>
      <c r="AY895" s="16"/>
      <c r="AZ895" s="16"/>
      <c r="BA895" s="16"/>
      <c r="BB895" s="16"/>
      <c r="BC895" s="16"/>
      <c r="BD895" s="16"/>
      <c r="BE895" s="16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6"/>
      <c r="BR895" s="16"/>
      <c r="BS895" s="16"/>
      <c r="BT895" s="16"/>
      <c r="BU895" s="16"/>
      <c r="BV895" s="16"/>
      <c r="BW895" s="16"/>
      <c r="BX895" s="16"/>
      <c r="BY895" s="16"/>
      <c r="BZ895" s="16"/>
      <c r="CA895" s="16"/>
      <c r="CB895" s="16"/>
      <c r="CC895" s="16"/>
      <c r="CD895" s="16"/>
      <c r="CE895" s="16"/>
      <c r="CF895" s="16"/>
      <c r="CG895" s="16"/>
      <c r="CH895" s="16"/>
      <c r="CI895" s="16"/>
      <c r="CJ895" s="16"/>
      <c r="CK895" s="16"/>
      <c r="CL895" s="16"/>
      <c r="CM895" s="16"/>
      <c r="CN895" s="16"/>
      <c r="CO895" s="16"/>
      <c r="CP895" s="16"/>
      <c r="CQ895" s="16"/>
      <c r="CR895" s="16"/>
      <c r="CS895" s="16"/>
      <c r="CT895" s="16"/>
      <c r="CU895" s="16"/>
      <c r="CV895" s="16"/>
      <c r="CW895" s="16"/>
      <c r="CX895" s="16"/>
      <c r="CY895" s="16"/>
      <c r="CZ895" s="16"/>
      <c r="DA895" s="16"/>
      <c r="DB895" s="16"/>
      <c r="DC895" s="16"/>
      <c r="DD895" s="16"/>
      <c r="DE895" s="16"/>
      <c r="DF895" s="16"/>
      <c r="DG895" s="16"/>
      <c r="DH895" s="16"/>
      <c r="DI895" s="16"/>
      <c r="DJ895" s="16"/>
      <c r="DK895" s="16"/>
      <c r="DL895" s="16"/>
      <c r="DM895" s="16"/>
      <c r="DN895" s="16"/>
      <c r="DO895" s="16"/>
      <c r="DP895" s="16"/>
      <c r="DQ895" s="16"/>
      <c r="DR895" s="16"/>
      <c r="DS895" s="16"/>
      <c r="DT895" s="16"/>
      <c r="DU895" s="16"/>
      <c r="DV895" s="16"/>
      <c r="DW895" s="16"/>
      <c r="DX895" s="16"/>
      <c r="DY895" s="16"/>
      <c r="DZ895" s="16"/>
      <c r="EA895" s="16"/>
      <c r="EB895" s="16"/>
      <c r="EC895" s="16"/>
      <c r="ED895" s="16"/>
      <c r="EE895" s="16"/>
      <c r="EF895" s="16"/>
      <c r="EG895" s="16"/>
      <c r="EH895" s="16"/>
      <c r="EI895" s="16"/>
      <c r="EJ895" s="16"/>
      <c r="EK895" s="16"/>
      <c r="EL895" s="16"/>
      <c r="EM895" s="16"/>
      <c r="EN895" s="16"/>
      <c r="EO895" s="16"/>
      <c r="EP895" s="16"/>
      <c r="EQ895" s="16"/>
      <c r="ER895" s="16"/>
      <c r="ES895" s="16"/>
      <c r="ET895" s="16"/>
      <c r="EU895" s="16"/>
      <c r="EV895" s="16"/>
      <c r="EW895" s="16"/>
      <c r="EX895" s="16"/>
      <c r="EY895" s="16"/>
      <c r="EZ895" s="16"/>
      <c r="FA895" s="16"/>
      <c r="FB895" s="16"/>
      <c r="FC895" s="16"/>
      <c r="FD895" s="16"/>
      <c r="FE895" s="16"/>
      <c r="FF895" s="16"/>
      <c r="FG895" s="16"/>
      <c r="FH895" s="16"/>
      <c r="FI895" s="16"/>
      <c r="FJ895" s="16"/>
      <c r="FK895" s="16"/>
      <c r="FL895" s="16"/>
      <c r="FM895" s="16"/>
      <c r="FN895" s="16"/>
      <c r="FO895" s="16"/>
      <c r="FP895" s="16"/>
      <c r="FQ895" s="16"/>
      <c r="FR895" s="16"/>
      <c r="FS895" s="16"/>
      <c r="FT895" s="16"/>
      <c r="FU895" s="16"/>
      <c r="FV895" s="16"/>
      <c r="FW895" s="16"/>
      <c r="FX895" s="16"/>
      <c r="FY895" s="16"/>
      <c r="FZ895" s="16"/>
      <c r="GA895" s="16"/>
      <c r="GB895" s="16"/>
      <c r="GC895" s="16"/>
      <c r="GD895" s="16"/>
      <c r="GE895" s="16"/>
      <c r="GF895" s="16"/>
      <c r="GG895" s="16"/>
      <c r="GH895" s="16"/>
      <c r="GI895" s="16"/>
      <c r="GJ895" s="16"/>
      <c r="GK895" s="16"/>
      <c r="GL895" s="16"/>
      <c r="GM895" s="16"/>
      <c r="GN895" s="16"/>
      <c r="GO895" s="16"/>
      <c r="GP895" s="16"/>
      <c r="GQ895" s="16"/>
      <c r="GR895" s="16"/>
      <c r="GS895" s="16"/>
      <c r="GT895" s="16"/>
      <c r="GU895" s="16"/>
      <c r="GV895" s="16"/>
      <c r="GW895" s="16"/>
      <c r="GX895" s="16"/>
      <c r="GY895" s="16"/>
    </row>
    <row r="896" spans="1:207" s="15" customFormat="1" ht="25.15" customHeight="1" x14ac:dyDescent="0.25">
      <c r="A896" s="69" t="s">
        <v>1431</v>
      </c>
      <c r="B896" s="45" t="s">
        <v>1722</v>
      </c>
      <c r="C896" s="72">
        <v>1959</v>
      </c>
      <c r="D896" s="182" t="s">
        <v>224</v>
      </c>
      <c r="E896" s="182" t="s">
        <v>20</v>
      </c>
      <c r="F896" s="71">
        <v>4</v>
      </c>
      <c r="G896" s="71">
        <v>2</v>
      </c>
      <c r="H896" s="50">
        <v>1290.8</v>
      </c>
      <c r="I896" s="50">
        <v>36.6</v>
      </c>
      <c r="J896" s="50">
        <v>995.9</v>
      </c>
      <c r="K896" s="37">
        <f t="shared" si="181"/>
        <v>1037803.2</v>
      </c>
      <c r="L896" s="47">
        <v>0</v>
      </c>
      <c r="M896" s="47">
        <v>0</v>
      </c>
      <c r="N896" s="47">
        <v>0</v>
      </c>
      <c r="O896" s="44">
        <f>'[1]Прод. прилож'!$C$350</f>
        <v>1037803.2</v>
      </c>
      <c r="P896" s="50">
        <f t="shared" si="184"/>
        <v>804</v>
      </c>
      <c r="Q896" s="37">
        <v>9673</v>
      </c>
      <c r="R896" s="70" t="s">
        <v>94</v>
      </c>
      <c r="S896" s="121"/>
      <c r="T896" s="120"/>
      <c r="U896" s="120"/>
      <c r="V896" s="120"/>
      <c r="W896" s="120"/>
      <c r="X896" s="120"/>
      <c r="Y896" s="120"/>
      <c r="Z896" s="120"/>
      <c r="AA896" s="120"/>
      <c r="AB896" s="120"/>
      <c r="AC896" s="120"/>
      <c r="AD896" s="120"/>
      <c r="AE896" s="120"/>
      <c r="AF896" s="120"/>
      <c r="AG896" s="120"/>
      <c r="AH896" s="120"/>
      <c r="AI896" s="120"/>
      <c r="AJ896" s="120"/>
      <c r="AK896" s="120"/>
      <c r="AL896" s="120"/>
      <c r="AM896" s="120"/>
      <c r="AN896" s="120"/>
      <c r="AO896" s="120"/>
      <c r="AP896" s="120"/>
      <c r="AQ896" s="120"/>
      <c r="AR896" s="120"/>
      <c r="AS896" s="120"/>
      <c r="AT896" s="120"/>
      <c r="AU896" s="120"/>
      <c r="AV896" s="120"/>
      <c r="AW896" s="120"/>
      <c r="AX896" s="120"/>
      <c r="AY896" s="120"/>
      <c r="AZ896" s="120"/>
      <c r="BA896" s="120"/>
      <c r="BB896" s="120"/>
      <c r="BC896" s="120"/>
      <c r="BD896" s="120"/>
      <c r="BE896" s="120"/>
      <c r="BF896" s="120"/>
      <c r="BG896" s="120"/>
      <c r="BH896" s="120"/>
      <c r="BI896" s="120"/>
      <c r="BJ896" s="120"/>
      <c r="BK896" s="120"/>
      <c r="BL896" s="120"/>
      <c r="BM896" s="120"/>
      <c r="BN896" s="120"/>
      <c r="BO896" s="120"/>
      <c r="BP896" s="120"/>
      <c r="BQ896" s="120"/>
      <c r="BR896" s="120"/>
      <c r="BS896" s="120"/>
      <c r="BT896" s="120"/>
      <c r="BU896" s="120"/>
      <c r="BV896" s="120"/>
      <c r="BW896" s="120"/>
      <c r="BX896" s="120"/>
      <c r="BY896" s="120"/>
      <c r="BZ896" s="120"/>
      <c r="CA896" s="120"/>
      <c r="CB896" s="120"/>
      <c r="CC896" s="120"/>
      <c r="CD896" s="120"/>
      <c r="CE896" s="120"/>
      <c r="CF896" s="120"/>
      <c r="CG896" s="120"/>
      <c r="CH896" s="120"/>
      <c r="CI896" s="120"/>
      <c r="CJ896" s="120"/>
      <c r="CK896" s="120"/>
      <c r="CL896" s="120"/>
      <c r="CM896" s="120"/>
      <c r="CN896" s="120"/>
      <c r="CO896" s="120"/>
      <c r="CP896" s="120"/>
      <c r="CQ896" s="120"/>
      <c r="CR896" s="120"/>
      <c r="CS896" s="120"/>
      <c r="CT896" s="120"/>
      <c r="CU896" s="120"/>
      <c r="CV896" s="120"/>
      <c r="CW896" s="120"/>
      <c r="CX896" s="120"/>
      <c r="CY896" s="120"/>
      <c r="CZ896" s="120"/>
      <c r="DA896" s="120"/>
      <c r="DB896" s="120"/>
      <c r="DC896" s="120"/>
      <c r="DD896" s="120"/>
      <c r="DE896" s="120"/>
      <c r="DF896" s="120"/>
      <c r="DG896" s="120"/>
      <c r="DH896" s="120"/>
      <c r="DI896" s="120"/>
      <c r="DJ896" s="120"/>
      <c r="DK896" s="120"/>
      <c r="DL896" s="120"/>
      <c r="DM896" s="120"/>
      <c r="DN896" s="120"/>
      <c r="DO896" s="120"/>
      <c r="DP896" s="120"/>
      <c r="DQ896" s="120"/>
      <c r="DR896" s="120"/>
      <c r="DS896" s="120"/>
      <c r="DT896" s="120"/>
      <c r="DU896" s="120"/>
      <c r="DV896" s="120"/>
      <c r="DW896" s="120"/>
      <c r="DX896" s="120"/>
      <c r="DY896" s="120"/>
      <c r="DZ896" s="120"/>
      <c r="EA896" s="120"/>
      <c r="EB896" s="120"/>
      <c r="EC896" s="120"/>
      <c r="ED896" s="120"/>
      <c r="EE896" s="120"/>
      <c r="EF896" s="120"/>
      <c r="EG896" s="120"/>
      <c r="EH896" s="120"/>
      <c r="EI896" s="120"/>
      <c r="EJ896" s="120"/>
      <c r="EK896" s="120"/>
      <c r="EL896" s="120"/>
      <c r="EM896" s="120"/>
      <c r="EN896" s="120"/>
      <c r="EO896" s="120"/>
      <c r="EP896" s="120"/>
      <c r="EQ896" s="120"/>
      <c r="ER896" s="120"/>
      <c r="ES896" s="120"/>
      <c r="ET896" s="120"/>
      <c r="EU896" s="120"/>
      <c r="EV896" s="120"/>
      <c r="EW896" s="120"/>
      <c r="EX896" s="120"/>
      <c r="EY896" s="120"/>
      <c r="EZ896" s="120"/>
      <c r="FA896" s="120"/>
      <c r="FB896" s="120"/>
      <c r="FC896" s="120"/>
      <c r="FD896" s="120"/>
      <c r="FE896" s="120"/>
      <c r="FF896" s="120"/>
      <c r="FG896" s="120"/>
      <c r="FH896" s="120"/>
      <c r="FI896" s="120"/>
      <c r="FJ896" s="120"/>
      <c r="FK896" s="120"/>
      <c r="FL896" s="120"/>
      <c r="FM896" s="120"/>
      <c r="FN896" s="120"/>
      <c r="FO896" s="120"/>
      <c r="FP896" s="120"/>
      <c r="FQ896" s="120"/>
      <c r="FR896" s="120"/>
      <c r="FS896" s="120"/>
      <c r="FT896" s="120"/>
      <c r="FU896" s="120"/>
      <c r="FV896" s="120"/>
      <c r="FW896" s="120"/>
      <c r="FX896" s="120"/>
      <c r="FY896" s="120"/>
      <c r="FZ896" s="120"/>
      <c r="GA896" s="120"/>
      <c r="GB896" s="120"/>
      <c r="GC896" s="120"/>
      <c r="GD896" s="120"/>
      <c r="GE896" s="120"/>
      <c r="GF896" s="120"/>
      <c r="GG896" s="120"/>
      <c r="GH896" s="120"/>
      <c r="GI896" s="120"/>
      <c r="GJ896" s="120"/>
      <c r="GK896" s="120"/>
      <c r="GL896" s="120"/>
      <c r="GM896" s="120"/>
      <c r="GN896" s="120"/>
      <c r="GO896" s="120"/>
      <c r="GP896" s="120"/>
      <c r="GQ896" s="120"/>
      <c r="GR896" s="120"/>
      <c r="GS896" s="120"/>
      <c r="GT896" s="120"/>
      <c r="GU896" s="120"/>
      <c r="GV896" s="120"/>
      <c r="GW896" s="120"/>
      <c r="GX896" s="120"/>
      <c r="GY896" s="120"/>
    </row>
    <row r="897" spans="1:207" s="15" customFormat="1" ht="25.15" customHeight="1" x14ac:dyDescent="0.25">
      <c r="A897" s="69" t="s">
        <v>1432</v>
      </c>
      <c r="B897" s="45" t="s">
        <v>537</v>
      </c>
      <c r="C897" s="58">
        <v>1950</v>
      </c>
      <c r="D897" s="182" t="s">
        <v>224</v>
      </c>
      <c r="E897" s="58" t="s">
        <v>20</v>
      </c>
      <c r="F897" s="72">
        <v>2</v>
      </c>
      <c r="G897" s="72">
        <v>1</v>
      </c>
      <c r="H897" s="47">
        <f>I897+J897</f>
        <v>451.7</v>
      </c>
      <c r="I897" s="47">
        <v>0</v>
      </c>
      <c r="J897" s="47">
        <v>451.7</v>
      </c>
      <c r="K897" s="37">
        <f t="shared" si="181"/>
        <v>1872922.4999999998</v>
      </c>
      <c r="L897" s="44">
        <v>0</v>
      </c>
      <c r="M897" s="44">
        <v>0</v>
      </c>
      <c r="N897" s="44">
        <v>0</v>
      </c>
      <c r="O897" s="47">
        <f>'[1]Прод. прилож'!$C$351</f>
        <v>1872922.4999999998</v>
      </c>
      <c r="P897" s="44">
        <f t="shared" si="184"/>
        <v>4146.385875581138</v>
      </c>
      <c r="Q897" s="50">
        <v>9673</v>
      </c>
      <c r="R897" s="69" t="s">
        <v>94</v>
      </c>
      <c r="S897" s="57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16"/>
      <c r="AN897" s="16"/>
      <c r="AO897" s="16"/>
      <c r="AP897" s="16"/>
      <c r="AQ897" s="16"/>
      <c r="AR897" s="16"/>
      <c r="AS897" s="16"/>
      <c r="AT897" s="16"/>
      <c r="AU897" s="16"/>
      <c r="AV897" s="16"/>
      <c r="AW897" s="16"/>
      <c r="AX897" s="16"/>
      <c r="AY897" s="16"/>
      <c r="AZ897" s="16"/>
      <c r="BA897" s="16"/>
      <c r="BB897" s="16"/>
      <c r="BC897" s="16"/>
      <c r="BD897" s="16"/>
      <c r="BE897" s="16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6"/>
      <c r="BR897" s="16"/>
      <c r="BS897" s="16"/>
      <c r="BT897" s="16"/>
      <c r="BU897" s="16"/>
      <c r="BV897" s="16"/>
      <c r="BW897" s="16"/>
      <c r="BX897" s="16"/>
      <c r="BY897" s="16"/>
      <c r="BZ897" s="16"/>
      <c r="CA897" s="16"/>
      <c r="CB897" s="16"/>
      <c r="CC897" s="16"/>
      <c r="CD897" s="16"/>
      <c r="CE897" s="16"/>
      <c r="CF897" s="16"/>
      <c r="CG897" s="16"/>
      <c r="CH897" s="16"/>
      <c r="CI897" s="16"/>
      <c r="CJ897" s="16"/>
      <c r="CK897" s="16"/>
      <c r="CL897" s="16"/>
      <c r="CM897" s="16"/>
      <c r="CN897" s="16"/>
      <c r="CO897" s="16"/>
      <c r="CP897" s="16"/>
      <c r="CQ897" s="16"/>
      <c r="CR897" s="16"/>
      <c r="CS897" s="16"/>
      <c r="CT897" s="16"/>
      <c r="CU897" s="16"/>
      <c r="CV897" s="16"/>
      <c r="CW897" s="16"/>
      <c r="CX897" s="16"/>
      <c r="CY897" s="16"/>
      <c r="CZ897" s="16"/>
      <c r="DA897" s="16"/>
      <c r="DB897" s="16"/>
      <c r="DC897" s="16"/>
      <c r="DD897" s="16"/>
      <c r="DE897" s="16"/>
      <c r="DF897" s="16"/>
      <c r="DG897" s="16"/>
      <c r="DH897" s="16"/>
      <c r="DI897" s="16"/>
      <c r="DJ897" s="16"/>
      <c r="DK897" s="16"/>
      <c r="DL897" s="16"/>
      <c r="DM897" s="16"/>
      <c r="DN897" s="16"/>
      <c r="DO897" s="16"/>
      <c r="DP897" s="16"/>
      <c r="DQ897" s="16"/>
      <c r="DR897" s="16"/>
      <c r="DS897" s="16"/>
      <c r="DT897" s="16"/>
      <c r="DU897" s="16"/>
      <c r="DV897" s="16"/>
      <c r="DW897" s="16"/>
      <c r="DX897" s="16"/>
      <c r="DY897" s="16"/>
      <c r="DZ897" s="16"/>
      <c r="EA897" s="16"/>
      <c r="EB897" s="16"/>
      <c r="EC897" s="16"/>
      <c r="ED897" s="16"/>
      <c r="EE897" s="16"/>
      <c r="EF897" s="16"/>
      <c r="EG897" s="16"/>
      <c r="EH897" s="16"/>
      <c r="EI897" s="16"/>
      <c r="EJ897" s="16"/>
      <c r="EK897" s="16"/>
      <c r="EL897" s="16"/>
      <c r="EM897" s="16"/>
      <c r="EN897" s="16"/>
      <c r="EO897" s="16"/>
      <c r="EP897" s="16"/>
      <c r="EQ897" s="16"/>
      <c r="ER897" s="16"/>
      <c r="ES897" s="16"/>
      <c r="ET897" s="16"/>
      <c r="EU897" s="16"/>
      <c r="EV897" s="16"/>
      <c r="EW897" s="16"/>
      <c r="EX897" s="16"/>
      <c r="EY897" s="16"/>
      <c r="EZ897" s="16"/>
      <c r="FA897" s="16"/>
      <c r="FB897" s="16"/>
      <c r="FC897" s="16"/>
      <c r="FD897" s="16"/>
      <c r="FE897" s="16"/>
      <c r="FF897" s="16"/>
      <c r="FG897" s="16"/>
      <c r="FH897" s="16"/>
      <c r="FI897" s="16"/>
      <c r="FJ897" s="16"/>
      <c r="FK897" s="16"/>
      <c r="FL897" s="16"/>
      <c r="FM897" s="16"/>
      <c r="FN897" s="16"/>
      <c r="FO897" s="16"/>
      <c r="FP897" s="16"/>
      <c r="FQ897" s="16"/>
      <c r="FR897" s="16"/>
      <c r="FS897" s="16"/>
      <c r="FT897" s="16"/>
      <c r="FU897" s="16"/>
      <c r="FV897" s="16"/>
      <c r="FW897" s="16"/>
      <c r="FX897" s="16"/>
      <c r="FY897" s="16"/>
      <c r="FZ897" s="16"/>
      <c r="GA897" s="16"/>
      <c r="GB897" s="16"/>
      <c r="GC897" s="16"/>
      <c r="GD897" s="16"/>
      <c r="GE897" s="16"/>
      <c r="GF897" s="16"/>
      <c r="GG897" s="16"/>
      <c r="GH897" s="16"/>
      <c r="GI897" s="16"/>
      <c r="GJ897" s="16"/>
      <c r="GK897" s="16"/>
      <c r="GL897" s="16"/>
      <c r="GM897" s="16"/>
      <c r="GN897" s="16"/>
      <c r="GO897" s="16"/>
      <c r="GP897" s="16"/>
      <c r="GQ897" s="16"/>
      <c r="GR897" s="16"/>
      <c r="GS897" s="16"/>
      <c r="GT897" s="16"/>
      <c r="GU897" s="16"/>
      <c r="GV897" s="16"/>
      <c r="GW897" s="16"/>
      <c r="GX897" s="16"/>
      <c r="GY897" s="16"/>
    </row>
    <row r="898" spans="1:207" s="15" customFormat="1" ht="25.15" customHeight="1" x14ac:dyDescent="0.25">
      <c r="A898" s="69" t="s">
        <v>1433</v>
      </c>
      <c r="B898" s="45" t="s">
        <v>538</v>
      </c>
      <c r="C898" s="61">
        <v>1959</v>
      </c>
      <c r="D898" s="182" t="s">
        <v>224</v>
      </c>
      <c r="E898" s="58" t="s">
        <v>20</v>
      </c>
      <c r="F898" s="72">
        <v>5</v>
      </c>
      <c r="G898" s="72">
        <v>2</v>
      </c>
      <c r="H898" s="47">
        <v>1962.5</v>
      </c>
      <c r="I898" s="47">
        <v>228.9</v>
      </c>
      <c r="J898" s="47">
        <v>1357.85</v>
      </c>
      <c r="K898" s="37">
        <f t="shared" si="181"/>
        <v>7996531.7000000002</v>
      </c>
      <c r="L898" s="44">
        <v>0</v>
      </c>
      <c r="M898" s="44">
        <v>0</v>
      </c>
      <c r="N898" s="44">
        <v>0</v>
      </c>
      <c r="O898" s="47">
        <f>'[1]Прод. прилож'!$C$352</f>
        <v>7996531.7000000002</v>
      </c>
      <c r="P898" s="44">
        <f t="shared" si="184"/>
        <v>4074.6658343949048</v>
      </c>
      <c r="Q898" s="50">
        <v>9673</v>
      </c>
      <c r="R898" s="69" t="s">
        <v>94</v>
      </c>
      <c r="S898" s="57"/>
      <c r="T898" s="16"/>
      <c r="U898" s="16"/>
    </row>
    <row r="899" spans="1:207" s="15" customFormat="1" ht="25.15" customHeight="1" x14ac:dyDescent="0.25">
      <c r="A899" s="69" t="s">
        <v>1434</v>
      </c>
      <c r="B899" s="45" t="s">
        <v>539</v>
      </c>
      <c r="C899" s="182">
        <v>1962</v>
      </c>
      <c r="D899" s="182" t="s">
        <v>224</v>
      </c>
      <c r="E899" s="182" t="s">
        <v>20</v>
      </c>
      <c r="F899" s="72">
        <v>5</v>
      </c>
      <c r="G899" s="72">
        <v>2</v>
      </c>
      <c r="H899" s="47">
        <v>2293.1999999999998</v>
      </c>
      <c r="I899" s="47">
        <v>232.4</v>
      </c>
      <c r="J899" s="47">
        <v>1409.14</v>
      </c>
      <c r="K899" s="37">
        <f t="shared" si="181"/>
        <v>20385922.129999999</v>
      </c>
      <c r="L899" s="44">
        <v>0</v>
      </c>
      <c r="M899" s="44">
        <v>0</v>
      </c>
      <c r="N899" s="44">
        <v>0</v>
      </c>
      <c r="O899" s="47">
        <f>'[1]Прод. прилож'!$C$353</f>
        <v>20385922.129999999</v>
      </c>
      <c r="P899" s="44">
        <f t="shared" si="184"/>
        <v>8889.727075702076</v>
      </c>
      <c r="Q899" s="50">
        <v>9673</v>
      </c>
      <c r="R899" s="69" t="s">
        <v>94</v>
      </c>
      <c r="S899" s="57"/>
      <c r="T899" s="16"/>
      <c r="U899" s="16"/>
    </row>
    <row r="900" spans="1:207" s="120" customFormat="1" ht="25.15" customHeight="1" x14ac:dyDescent="0.25">
      <c r="A900" s="69" t="s">
        <v>2609</v>
      </c>
      <c r="B900" s="140" t="s">
        <v>1922</v>
      </c>
      <c r="C900" s="72">
        <v>1941</v>
      </c>
      <c r="D900" s="72" t="s">
        <v>224</v>
      </c>
      <c r="E900" s="72" t="s">
        <v>20</v>
      </c>
      <c r="F900" s="71">
        <v>4</v>
      </c>
      <c r="G900" s="71">
        <v>1</v>
      </c>
      <c r="H900" s="53">
        <v>1796.3</v>
      </c>
      <c r="I900" s="53">
        <v>1175.5</v>
      </c>
      <c r="J900" s="53">
        <v>615.1</v>
      </c>
      <c r="K900" s="50">
        <f t="shared" si="181"/>
        <v>9540172.5</v>
      </c>
      <c r="L900" s="50">
        <v>0</v>
      </c>
      <c r="M900" s="50">
        <v>0</v>
      </c>
      <c r="N900" s="50">
        <v>0</v>
      </c>
      <c r="O900" s="44">
        <f>'[1]Прод. прилож'!$C$354</f>
        <v>9540172.5</v>
      </c>
      <c r="P900" s="50">
        <f>K900/[3]Прилож!H637</f>
        <v>5311.012915437288</v>
      </c>
      <c r="Q900" s="50">
        <v>9673</v>
      </c>
      <c r="R900" s="70" t="s">
        <v>94</v>
      </c>
    </row>
    <row r="901" spans="1:207" s="15" customFormat="1" ht="25.15" customHeight="1" x14ac:dyDescent="0.25">
      <c r="A901" s="69" t="s">
        <v>2610</v>
      </c>
      <c r="B901" s="107" t="s">
        <v>540</v>
      </c>
      <c r="C901" s="58">
        <v>1963</v>
      </c>
      <c r="D901" s="182" t="s">
        <v>224</v>
      </c>
      <c r="E901" s="58" t="s">
        <v>20</v>
      </c>
      <c r="F901" s="72">
        <v>4</v>
      </c>
      <c r="G901" s="72">
        <v>2</v>
      </c>
      <c r="H901" s="47">
        <f>I901+J901</f>
        <v>1291.9699999999998</v>
      </c>
      <c r="I901" s="47">
        <v>176.1</v>
      </c>
      <c r="J901" s="47">
        <v>1115.8699999999999</v>
      </c>
      <c r="K901" s="37">
        <f t="shared" si="181"/>
        <v>6189150</v>
      </c>
      <c r="L901" s="44">
        <v>0</v>
      </c>
      <c r="M901" s="44">
        <v>0</v>
      </c>
      <c r="N901" s="44">
        <v>0</v>
      </c>
      <c r="O901" s="47">
        <f>'[1]Прод. прилож'!$C$856</f>
        <v>6189150</v>
      </c>
      <c r="P901" s="44">
        <f>K901/H901</f>
        <v>4790.4750110296682</v>
      </c>
      <c r="Q901" s="50">
        <v>9673</v>
      </c>
      <c r="R901" s="69" t="s">
        <v>95</v>
      </c>
      <c r="S901" s="57"/>
      <c r="T901" s="16"/>
      <c r="U901" s="17"/>
    </row>
    <row r="902" spans="1:207" s="16" customFormat="1" ht="25.15" customHeight="1" x14ac:dyDescent="0.25">
      <c r="A902" s="69" t="s">
        <v>1435</v>
      </c>
      <c r="B902" s="107" t="s">
        <v>541</v>
      </c>
      <c r="C902" s="58">
        <v>1962</v>
      </c>
      <c r="D902" s="182" t="s">
        <v>224</v>
      </c>
      <c r="E902" s="58" t="s">
        <v>20</v>
      </c>
      <c r="F902" s="72">
        <v>4</v>
      </c>
      <c r="G902" s="72">
        <v>2</v>
      </c>
      <c r="H902" s="47">
        <f>I902+J902</f>
        <v>1242.1600000000001</v>
      </c>
      <c r="I902" s="47">
        <v>0</v>
      </c>
      <c r="J902" s="47">
        <v>1242.1600000000001</v>
      </c>
      <c r="K902" s="37">
        <f t="shared" si="181"/>
        <v>4730600</v>
      </c>
      <c r="L902" s="44">
        <v>0</v>
      </c>
      <c r="M902" s="44">
        <v>0</v>
      </c>
      <c r="N902" s="44">
        <v>0</v>
      </c>
      <c r="O902" s="47">
        <f>'[1]Прод. прилож'!$C$355</f>
        <v>4730600</v>
      </c>
      <c r="P902" s="44">
        <f>K902/H902</f>
        <v>3808.3660720036064</v>
      </c>
      <c r="Q902" s="50">
        <v>9673</v>
      </c>
      <c r="R902" s="69" t="s">
        <v>94</v>
      </c>
      <c r="S902" s="65"/>
      <c r="T902" s="17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F902" s="15"/>
      <c r="AG902" s="15"/>
      <c r="AH902" s="15"/>
      <c r="AI902" s="15"/>
      <c r="AJ902" s="15"/>
      <c r="AK902" s="15"/>
      <c r="AL902" s="15"/>
      <c r="AM902" s="15"/>
      <c r="AN902" s="15"/>
      <c r="AO902" s="15"/>
      <c r="AP902" s="15"/>
      <c r="AQ902" s="15"/>
      <c r="AR902" s="15"/>
      <c r="AS902" s="15"/>
      <c r="AT902" s="15"/>
      <c r="AU902" s="15"/>
      <c r="AV902" s="15"/>
      <c r="AW902" s="15"/>
      <c r="AX902" s="15"/>
      <c r="AY902" s="15"/>
      <c r="AZ902" s="15"/>
      <c r="BA902" s="15"/>
      <c r="BB902" s="15"/>
      <c r="BC902" s="15"/>
      <c r="BD902" s="15"/>
      <c r="BE902" s="15"/>
      <c r="BF902" s="15"/>
      <c r="BG902" s="15"/>
      <c r="BH902" s="15"/>
      <c r="BI902" s="15"/>
      <c r="BJ902" s="15"/>
      <c r="BK902" s="15"/>
      <c r="BL902" s="15"/>
      <c r="BM902" s="15"/>
      <c r="BN902" s="15"/>
      <c r="BO902" s="15"/>
      <c r="BP902" s="15"/>
      <c r="BQ902" s="15"/>
      <c r="BR902" s="15"/>
      <c r="BS902" s="15"/>
      <c r="BT902" s="15"/>
      <c r="BU902" s="15"/>
      <c r="BV902" s="15"/>
      <c r="BW902" s="15"/>
      <c r="BX902" s="15"/>
      <c r="BY902" s="15"/>
      <c r="BZ902" s="15"/>
      <c r="CA902" s="15"/>
      <c r="CB902" s="15"/>
      <c r="CC902" s="15"/>
      <c r="CD902" s="15"/>
      <c r="CE902" s="15"/>
      <c r="CF902" s="15"/>
      <c r="CG902" s="15"/>
      <c r="CH902" s="15"/>
      <c r="CI902" s="15"/>
      <c r="CJ902" s="15"/>
      <c r="CK902" s="15"/>
      <c r="CL902" s="15"/>
      <c r="CM902" s="15"/>
      <c r="CN902" s="15"/>
      <c r="CO902" s="15"/>
      <c r="CP902" s="15"/>
      <c r="CQ902" s="15"/>
      <c r="CR902" s="15"/>
      <c r="CS902" s="15"/>
      <c r="CT902" s="15"/>
      <c r="CU902" s="15"/>
      <c r="CV902" s="15"/>
      <c r="CW902" s="15"/>
      <c r="CX902" s="15"/>
      <c r="CY902" s="15"/>
      <c r="CZ902" s="15"/>
      <c r="DA902" s="15"/>
      <c r="DB902" s="15"/>
      <c r="DC902" s="15"/>
      <c r="DD902" s="15"/>
      <c r="DE902" s="15"/>
      <c r="DF902" s="15"/>
      <c r="DG902" s="15"/>
      <c r="DH902" s="15"/>
      <c r="DI902" s="15"/>
      <c r="DJ902" s="15"/>
      <c r="DK902" s="15"/>
      <c r="DL902" s="15"/>
      <c r="DM902" s="15"/>
      <c r="DN902" s="15"/>
      <c r="DO902" s="15"/>
      <c r="DP902" s="15"/>
      <c r="DQ902" s="15"/>
      <c r="DR902" s="15"/>
      <c r="DS902" s="15"/>
      <c r="DT902" s="15"/>
      <c r="DU902" s="15"/>
      <c r="DV902" s="15"/>
      <c r="DW902" s="15"/>
      <c r="DX902" s="15"/>
      <c r="DY902" s="15"/>
      <c r="DZ902" s="15"/>
      <c r="EA902" s="15"/>
      <c r="EB902" s="15"/>
      <c r="EC902" s="15"/>
      <c r="ED902" s="15"/>
      <c r="EE902" s="15"/>
      <c r="EF902" s="15"/>
      <c r="EG902" s="15"/>
      <c r="EH902" s="15"/>
      <c r="EI902" s="15"/>
      <c r="EJ902" s="15"/>
      <c r="EK902" s="15"/>
      <c r="EL902" s="15"/>
      <c r="EM902" s="15"/>
      <c r="EN902" s="15"/>
      <c r="EO902" s="15"/>
      <c r="EP902" s="15"/>
      <c r="EQ902" s="15"/>
      <c r="ER902" s="15"/>
      <c r="ES902" s="15"/>
      <c r="ET902" s="15"/>
      <c r="EU902" s="15"/>
      <c r="EV902" s="15"/>
      <c r="EW902" s="15"/>
      <c r="EX902" s="15"/>
      <c r="EY902" s="15"/>
      <c r="EZ902" s="15"/>
      <c r="FA902" s="15"/>
      <c r="FB902" s="15"/>
      <c r="FC902" s="15"/>
      <c r="FD902" s="15"/>
      <c r="FE902" s="15"/>
      <c r="FF902" s="15"/>
      <c r="FG902" s="15"/>
      <c r="FH902" s="15"/>
      <c r="FI902" s="15"/>
      <c r="FJ902" s="15"/>
      <c r="FK902" s="15"/>
      <c r="FL902" s="15"/>
      <c r="FM902" s="15"/>
      <c r="FN902" s="15"/>
      <c r="FO902" s="15"/>
      <c r="FP902" s="15"/>
      <c r="FQ902" s="15"/>
      <c r="FR902" s="15"/>
      <c r="FS902" s="15"/>
      <c r="FT902" s="15"/>
      <c r="FU902" s="15"/>
      <c r="FV902" s="15"/>
      <c r="FW902" s="15"/>
      <c r="FX902" s="15"/>
      <c r="FY902" s="15"/>
      <c r="FZ902" s="15"/>
      <c r="GA902" s="15"/>
      <c r="GB902" s="15"/>
      <c r="GC902" s="15"/>
      <c r="GD902" s="15"/>
      <c r="GE902" s="15"/>
      <c r="GF902" s="15"/>
      <c r="GG902" s="15"/>
      <c r="GH902" s="15"/>
      <c r="GI902" s="15"/>
      <c r="GJ902" s="15"/>
      <c r="GK902" s="15"/>
      <c r="GL902" s="15"/>
      <c r="GM902" s="15"/>
      <c r="GN902" s="15"/>
      <c r="GO902" s="15"/>
      <c r="GP902" s="15"/>
      <c r="GQ902" s="15"/>
      <c r="GR902" s="15"/>
      <c r="GS902" s="15"/>
      <c r="GT902" s="15"/>
      <c r="GU902" s="15"/>
      <c r="GV902" s="15"/>
      <c r="GW902" s="15"/>
      <c r="GX902" s="15"/>
      <c r="GY902" s="15"/>
    </row>
    <row r="903" spans="1:207" s="15" customFormat="1" ht="25.15" customHeight="1" x14ac:dyDescent="0.25">
      <c r="A903" s="69" t="s">
        <v>1436</v>
      </c>
      <c r="B903" s="45" t="s">
        <v>1948</v>
      </c>
      <c r="C903" s="72">
        <v>1958</v>
      </c>
      <c r="D903" s="182" t="s">
        <v>224</v>
      </c>
      <c r="E903" s="182" t="s">
        <v>20</v>
      </c>
      <c r="F903" s="71">
        <v>2</v>
      </c>
      <c r="G903" s="71">
        <v>1</v>
      </c>
      <c r="H903" s="50">
        <v>642.6</v>
      </c>
      <c r="I903" s="50">
        <v>0</v>
      </c>
      <c r="J903" s="50">
        <v>520.70000000000005</v>
      </c>
      <c r="K903" s="37">
        <f t="shared" si="181"/>
        <v>516650.4</v>
      </c>
      <c r="L903" s="47">
        <v>0</v>
      </c>
      <c r="M903" s="47">
        <v>0</v>
      </c>
      <c r="N903" s="47">
        <v>0</v>
      </c>
      <c r="O903" s="44">
        <f>'[1]Прод. прилож'!$C$356</f>
        <v>516650.4</v>
      </c>
      <c r="P903" s="50">
        <f>K903/H903</f>
        <v>804</v>
      </c>
      <c r="Q903" s="37">
        <v>9673</v>
      </c>
      <c r="R903" s="69" t="s">
        <v>94</v>
      </c>
      <c r="S903" s="142"/>
      <c r="T903" s="143"/>
      <c r="U903" s="120"/>
      <c r="V903" s="120"/>
      <c r="W903" s="120"/>
      <c r="X903" s="120"/>
      <c r="Y903" s="120"/>
      <c r="Z903" s="120"/>
      <c r="AA903" s="120"/>
      <c r="AB903" s="120"/>
      <c r="AC903" s="120"/>
      <c r="AD903" s="120"/>
      <c r="AE903" s="120"/>
      <c r="AF903" s="120"/>
      <c r="AG903" s="120"/>
      <c r="AH903" s="120"/>
      <c r="AI903" s="120"/>
      <c r="AJ903" s="120"/>
      <c r="AK903" s="120"/>
      <c r="AL903" s="120"/>
      <c r="AM903" s="120"/>
      <c r="AN903" s="120"/>
      <c r="AO903" s="120"/>
      <c r="AP903" s="120"/>
      <c r="AQ903" s="120"/>
      <c r="AR903" s="120"/>
      <c r="AS903" s="120"/>
      <c r="AT903" s="120"/>
      <c r="AU903" s="120"/>
      <c r="AV903" s="120"/>
      <c r="AW903" s="120"/>
      <c r="AX903" s="120"/>
      <c r="AY903" s="120"/>
      <c r="AZ903" s="120"/>
      <c r="BA903" s="120"/>
      <c r="BB903" s="120"/>
      <c r="BC903" s="120"/>
      <c r="BD903" s="120"/>
      <c r="BE903" s="120"/>
      <c r="BF903" s="120"/>
      <c r="BG903" s="120"/>
      <c r="BH903" s="120"/>
      <c r="BI903" s="120"/>
      <c r="BJ903" s="120"/>
      <c r="BK903" s="120"/>
      <c r="BL903" s="120"/>
      <c r="BM903" s="120"/>
      <c r="BN903" s="120"/>
      <c r="BO903" s="120"/>
      <c r="BP903" s="120"/>
      <c r="BQ903" s="120"/>
      <c r="BR903" s="120"/>
      <c r="BS903" s="120"/>
      <c r="BT903" s="120"/>
      <c r="BU903" s="120"/>
      <c r="BV903" s="120"/>
      <c r="BW903" s="120"/>
      <c r="BX903" s="120"/>
      <c r="BY903" s="120"/>
      <c r="BZ903" s="120"/>
      <c r="CA903" s="120"/>
      <c r="CB903" s="120"/>
      <c r="CC903" s="120"/>
      <c r="CD903" s="120"/>
      <c r="CE903" s="120"/>
      <c r="CF903" s="120"/>
      <c r="CG903" s="120"/>
      <c r="CH903" s="120"/>
      <c r="CI903" s="120"/>
      <c r="CJ903" s="120"/>
      <c r="CK903" s="120"/>
      <c r="CL903" s="120"/>
      <c r="CM903" s="120"/>
      <c r="CN903" s="120"/>
      <c r="CO903" s="120"/>
      <c r="CP903" s="120"/>
      <c r="CQ903" s="120"/>
      <c r="CR903" s="120"/>
      <c r="CS903" s="120"/>
      <c r="CT903" s="120"/>
      <c r="CU903" s="120"/>
      <c r="CV903" s="120"/>
      <c r="CW903" s="120"/>
      <c r="CX903" s="120"/>
      <c r="CY903" s="120"/>
      <c r="CZ903" s="120"/>
      <c r="DA903" s="120"/>
      <c r="DB903" s="120"/>
      <c r="DC903" s="120"/>
      <c r="DD903" s="120"/>
      <c r="DE903" s="120"/>
      <c r="DF903" s="120"/>
      <c r="DG903" s="120"/>
      <c r="DH903" s="120"/>
      <c r="DI903" s="120"/>
      <c r="DJ903" s="120"/>
      <c r="DK903" s="120"/>
      <c r="DL903" s="120"/>
      <c r="DM903" s="120"/>
      <c r="DN903" s="120"/>
      <c r="DO903" s="120"/>
      <c r="DP903" s="120"/>
      <c r="DQ903" s="120"/>
      <c r="DR903" s="120"/>
      <c r="DS903" s="120"/>
      <c r="DT903" s="120"/>
      <c r="DU903" s="120"/>
      <c r="DV903" s="120"/>
      <c r="DW903" s="120"/>
      <c r="DX903" s="120"/>
      <c r="DY903" s="120"/>
      <c r="DZ903" s="120"/>
      <c r="EA903" s="120"/>
      <c r="EB903" s="120"/>
      <c r="EC903" s="120"/>
      <c r="ED903" s="120"/>
      <c r="EE903" s="120"/>
      <c r="EF903" s="120"/>
      <c r="EG903" s="120"/>
      <c r="EH903" s="120"/>
      <c r="EI903" s="120"/>
      <c r="EJ903" s="120"/>
      <c r="EK903" s="120"/>
      <c r="EL903" s="120"/>
      <c r="EM903" s="120"/>
      <c r="EN903" s="120"/>
      <c r="EO903" s="120"/>
      <c r="EP903" s="120"/>
      <c r="EQ903" s="120"/>
      <c r="ER903" s="120"/>
      <c r="ES903" s="120"/>
      <c r="ET903" s="120"/>
      <c r="EU903" s="120"/>
      <c r="EV903" s="120"/>
      <c r="EW903" s="120"/>
      <c r="EX903" s="120"/>
      <c r="EY903" s="120"/>
      <c r="EZ903" s="120"/>
      <c r="FA903" s="120"/>
      <c r="FB903" s="120"/>
      <c r="FC903" s="120"/>
      <c r="FD903" s="120"/>
      <c r="FE903" s="120"/>
      <c r="FF903" s="120"/>
      <c r="FG903" s="120"/>
      <c r="FH903" s="120"/>
      <c r="FI903" s="120"/>
      <c r="FJ903" s="120"/>
      <c r="FK903" s="120"/>
      <c r="FL903" s="120"/>
      <c r="FM903" s="120"/>
      <c r="FN903" s="120"/>
      <c r="FO903" s="120"/>
      <c r="FP903" s="120"/>
      <c r="FQ903" s="120"/>
      <c r="FR903" s="120"/>
      <c r="FS903" s="120"/>
      <c r="FT903" s="120"/>
      <c r="FU903" s="120"/>
      <c r="FV903" s="120"/>
      <c r="FW903" s="120"/>
      <c r="FX903" s="120"/>
      <c r="FY903" s="120"/>
      <c r="FZ903" s="120"/>
      <c r="GA903" s="120"/>
      <c r="GB903" s="120"/>
      <c r="GC903" s="120"/>
      <c r="GD903" s="120"/>
      <c r="GE903" s="120"/>
      <c r="GF903" s="120"/>
      <c r="GG903" s="120"/>
      <c r="GH903" s="120"/>
      <c r="GI903" s="120"/>
      <c r="GJ903" s="120"/>
      <c r="GK903" s="120"/>
      <c r="GL903" s="120"/>
      <c r="GM903" s="120"/>
      <c r="GN903" s="120"/>
      <c r="GO903" s="120"/>
      <c r="GP903" s="120"/>
      <c r="GQ903" s="120"/>
      <c r="GR903" s="120"/>
      <c r="GS903" s="120"/>
      <c r="GT903" s="120"/>
      <c r="GU903" s="120"/>
      <c r="GV903" s="120"/>
      <c r="GW903" s="120"/>
      <c r="GX903" s="120"/>
      <c r="GY903" s="120"/>
    </row>
    <row r="904" spans="1:207" s="120" customFormat="1" ht="27" customHeight="1" x14ac:dyDescent="0.25">
      <c r="A904" s="69" t="s">
        <v>1437</v>
      </c>
      <c r="B904" s="45" t="s">
        <v>542</v>
      </c>
      <c r="C904" s="58">
        <v>1966</v>
      </c>
      <c r="D904" s="182" t="s">
        <v>224</v>
      </c>
      <c r="E904" s="58" t="s">
        <v>20</v>
      </c>
      <c r="F904" s="72">
        <v>2</v>
      </c>
      <c r="G904" s="72">
        <v>2</v>
      </c>
      <c r="H904" s="47">
        <v>734.2</v>
      </c>
      <c r="I904" s="47">
        <v>0</v>
      </c>
      <c r="J904" s="47">
        <v>474.5</v>
      </c>
      <c r="K904" s="37">
        <f t="shared" si="181"/>
        <v>6511550</v>
      </c>
      <c r="L904" s="44">
        <v>0</v>
      </c>
      <c r="M904" s="44">
        <v>0</v>
      </c>
      <c r="N904" s="44">
        <v>0</v>
      </c>
      <c r="O904" s="47">
        <f>'[1]Прод. прилож'!$C$1288</f>
        <v>6511550</v>
      </c>
      <c r="P904" s="44">
        <f>K904/H904</f>
        <v>8868.9049305366389</v>
      </c>
      <c r="Q904" s="50">
        <v>9673</v>
      </c>
      <c r="R904" s="69" t="s">
        <v>96</v>
      </c>
      <c r="S904" s="17"/>
      <c r="T904" s="17"/>
      <c r="U904" s="16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F904" s="15"/>
      <c r="AG904" s="15"/>
      <c r="AH904" s="15"/>
      <c r="AI904" s="15"/>
      <c r="AJ904" s="15"/>
      <c r="AK904" s="15"/>
      <c r="AL904" s="15"/>
      <c r="AM904" s="15"/>
      <c r="AN904" s="15"/>
      <c r="AO904" s="15"/>
      <c r="AP904" s="15"/>
      <c r="AQ904" s="15"/>
      <c r="AR904" s="15"/>
      <c r="AS904" s="15"/>
      <c r="AT904" s="15"/>
      <c r="AU904" s="15"/>
      <c r="AV904" s="15"/>
      <c r="AW904" s="15"/>
      <c r="AX904" s="15"/>
      <c r="AY904" s="15"/>
      <c r="AZ904" s="15"/>
      <c r="BA904" s="15"/>
      <c r="BB904" s="15"/>
      <c r="BC904" s="15"/>
      <c r="BD904" s="15"/>
      <c r="BE904" s="15"/>
      <c r="BF904" s="15"/>
      <c r="BG904" s="15"/>
      <c r="BH904" s="15"/>
      <c r="BI904" s="15"/>
      <c r="BJ904" s="15"/>
      <c r="BK904" s="15"/>
      <c r="BL904" s="15"/>
      <c r="BM904" s="15"/>
      <c r="BN904" s="15"/>
      <c r="BO904" s="15"/>
      <c r="BP904" s="15"/>
      <c r="BQ904" s="15"/>
      <c r="BR904" s="15"/>
      <c r="BS904" s="15"/>
      <c r="BT904" s="15"/>
      <c r="BU904" s="15"/>
      <c r="BV904" s="15"/>
      <c r="BW904" s="15"/>
      <c r="BX904" s="15"/>
      <c r="BY904" s="15"/>
      <c r="BZ904" s="15"/>
      <c r="CA904" s="15"/>
      <c r="CB904" s="15"/>
      <c r="CC904" s="15"/>
      <c r="CD904" s="15"/>
      <c r="CE904" s="15"/>
      <c r="CF904" s="15"/>
      <c r="CG904" s="15"/>
      <c r="CH904" s="15"/>
      <c r="CI904" s="15"/>
      <c r="CJ904" s="15"/>
      <c r="CK904" s="15"/>
      <c r="CL904" s="15"/>
      <c r="CM904" s="15"/>
      <c r="CN904" s="15"/>
      <c r="CO904" s="15"/>
      <c r="CP904" s="15"/>
      <c r="CQ904" s="15"/>
      <c r="CR904" s="15"/>
      <c r="CS904" s="15"/>
      <c r="CT904" s="15"/>
      <c r="CU904" s="15"/>
      <c r="CV904" s="15"/>
      <c r="CW904" s="15"/>
      <c r="CX904" s="15"/>
      <c r="CY904" s="15"/>
      <c r="CZ904" s="15"/>
      <c r="DA904" s="15"/>
      <c r="DB904" s="15"/>
      <c r="DC904" s="15"/>
      <c r="DD904" s="15"/>
      <c r="DE904" s="15"/>
      <c r="DF904" s="15"/>
      <c r="DG904" s="15"/>
      <c r="DH904" s="15"/>
      <c r="DI904" s="15"/>
      <c r="DJ904" s="15"/>
      <c r="DK904" s="15"/>
      <c r="DL904" s="15"/>
      <c r="DM904" s="15"/>
      <c r="DN904" s="15"/>
      <c r="DO904" s="15"/>
      <c r="DP904" s="15"/>
      <c r="DQ904" s="15"/>
      <c r="DR904" s="15"/>
      <c r="DS904" s="15"/>
      <c r="DT904" s="15"/>
      <c r="DU904" s="15"/>
      <c r="DV904" s="15"/>
      <c r="DW904" s="15"/>
      <c r="DX904" s="15"/>
      <c r="DY904" s="15"/>
      <c r="DZ904" s="15"/>
      <c r="EA904" s="15"/>
      <c r="EB904" s="15"/>
      <c r="EC904" s="15"/>
      <c r="ED904" s="15"/>
      <c r="EE904" s="15"/>
      <c r="EF904" s="15"/>
      <c r="EG904" s="15"/>
      <c r="EH904" s="15"/>
      <c r="EI904" s="15"/>
      <c r="EJ904" s="15"/>
      <c r="EK904" s="15"/>
      <c r="EL904" s="15"/>
      <c r="EM904" s="15"/>
      <c r="EN904" s="15"/>
      <c r="EO904" s="15"/>
      <c r="EP904" s="15"/>
      <c r="EQ904" s="15"/>
      <c r="ER904" s="15"/>
      <c r="ES904" s="15"/>
      <c r="ET904" s="15"/>
      <c r="EU904" s="15"/>
      <c r="EV904" s="15"/>
      <c r="EW904" s="15"/>
      <c r="EX904" s="15"/>
      <c r="EY904" s="15"/>
      <c r="EZ904" s="15"/>
      <c r="FA904" s="15"/>
      <c r="FB904" s="15"/>
      <c r="FC904" s="15"/>
      <c r="FD904" s="15"/>
      <c r="FE904" s="15"/>
      <c r="FF904" s="15"/>
      <c r="FG904" s="15"/>
      <c r="FH904" s="15"/>
      <c r="FI904" s="15"/>
      <c r="FJ904" s="15"/>
      <c r="FK904" s="15"/>
      <c r="FL904" s="15"/>
      <c r="FM904" s="15"/>
      <c r="FN904" s="15"/>
      <c r="FO904" s="15"/>
      <c r="FP904" s="15"/>
      <c r="FQ904" s="15"/>
      <c r="FR904" s="15"/>
      <c r="FS904" s="15"/>
      <c r="FT904" s="15"/>
      <c r="FU904" s="15"/>
      <c r="FV904" s="15"/>
      <c r="FW904" s="15"/>
      <c r="FX904" s="15"/>
      <c r="FY904" s="15"/>
      <c r="FZ904" s="15"/>
      <c r="GA904" s="15"/>
      <c r="GB904" s="15"/>
      <c r="GC904" s="15"/>
      <c r="GD904" s="15"/>
      <c r="GE904" s="15"/>
      <c r="GF904" s="15"/>
      <c r="GG904" s="15"/>
      <c r="GH904" s="15"/>
      <c r="GI904" s="15"/>
      <c r="GJ904" s="15"/>
      <c r="GK904" s="15"/>
      <c r="GL904" s="15"/>
      <c r="GM904" s="15"/>
      <c r="GN904" s="15"/>
      <c r="GO904" s="15"/>
      <c r="GP904" s="15"/>
      <c r="GQ904" s="15"/>
      <c r="GR904" s="15"/>
      <c r="GS904" s="15"/>
      <c r="GT904" s="15"/>
      <c r="GU904" s="15"/>
      <c r="GV904" s="15"/>
      <c r="GW904" s="15"/>
      <c r="GX904" s="15"/>
      <c r="GY904" s="15"/>
    </row>
    <row r="905" spans="1:207" s="120" customFormat="1" ht="27" customHeight="1" x14ac:dyDescent="0.25">
      <c r="A905" s="69" t="s">
        <v>1438</v>
      </c>
      <c r="B905" s="144" t="s">
        <v>1923</v>
      </c>
      <c r="C905" s="172">
        <v>1952</v>
      </c>
      <c r="D905" s="172" t="s">
        <v>224</v>
      </c>
      <c r="E905" s="172" t="s">
        <v>20</v>
      </c>
      <c r="F905" s="176">
        <v>4</v>
      </c>
      <c r="G905" s="176">
        <v>1</v>
      </c>
      <c r="H905" s="122">
        <v>1328.1</v>
      </c>
      <c r="I905" s="122">
        <v>35.299999999999997</v>
      </c>
      <c r="J905" s="122">
        <v>1124.5999999999999</v>
      </c>
      <c r="K905" s="50">
        <f t="shared" ref="K905:K971" si="186">SUM(L905:O905)</f>
        <v>4293500</v>
      </c>
      <c r="L905" s="50">
        <v>0</v>
      </c>
      <c r="M905" s="50">
        <v>0</v>
      </c>
      <c r="N905" s="50">
        <v>0</v>
      </c>
      <c r="O905" s="44">
        <f>'[1]Прод. прилож'!$C$357</f>
        <v>4293500</v>
      </c>
      <c r="P905" s="50">
        <f>K905/[3]Прилож!H643</f>
        <v>3232.8137941420077</v>
      </c>
      <c r="Q905" s="50">
        <v>9673</v>
      </c>
      <c r="R905" s="70" t="s">
        <v>94</v>
      </c>
      <c r="S905" s="121"/>
    </row>
    <row r="906" spans="1:207" s="120" customFormat="1" ht="27" customHeight="1" x14ac:dyDescent="0.25">
      <c r="A906" s="69" t="s">
        <v>1439</v>
      </c>
      <c r="B906" s="144" t="s">
        <v>2258</v>
      </c>
      <c r="C906" s="172">
        <v>1947</v>
      </c>
      <c r="D906" s="172" t="s">
        <v>224</v>
      </c>
      <c r="E906" s="172" t="s">
        <v>20</v>
      </c>
      <c r="F906" s="176">
        <v>3</v>
      </c>
      <c r="G906" s="176">
        <v>3</v>
      </c>
      <c r="H906" s="122">
        <v>2101</v>
      </c>
      <c r="I906" s="122">
        <v>104.6</v>
      </c>
      <c r="J906" s="122">
        <v>1092.5</v>
      </c>
      <c r="K906" s="50">
        <f>SUM(L906:O906)</f>
        <v>7153250</v>
      </c>
      <c r="L906" s="50">
        <v>0</v>
      </c>
      <c r="M906" s="50">
        <v>0</v>
      </c>
      <c r="N906" s="50">
        <v>0</v>
      </c>
      <c r="O906" s="44">
        <f>'[1]Прод. прилож'!$C$1290</f>
        <v>7153250</v>
      </c>
      <c r="P906" s="50">
        <f>K906/H906</f>
        <v>3404.6882436934793</v>
      </c>
      <c r="Q906" s="50">
        <v>9673</v>
      </c>
      <c r="R906" s="70" t="s">
        <v>96</v>
      </c>
      <c r="S906" s="121"/>
    </row>
    <row r="907" spans="1:207" s="15" customFormat="1" ht="26.45" customHeight="1" x14ac:dyDescent="0.25">
      <c r="A907" s="69" t="s">
        <v>1440</v>
      </c>
      <c r="B907" s="163" t="s">
        <v>543</v>
      </c>
      <c r="C907" s="166">
        <v>1962</v>
      </c>
      <c r="D907" s="166" t="s">
        <v>224</v>
      </c>
      <c r="E907" s="166" t="s">
        <v>20</v>
      </c>
      <c r="F907" s="172">
        <v>5</v>
      </c>
      <c r="G907" s="172">
        <v>2</v>
      </c>
      <c r="H907" s="133">
        <v>1966</v>
      </c>
      <c r="I907" s="168">
        <v>133.4</v>
      </c>
      <c r="J907" s="168">
        <v>576.44000000000005</v>
      </c>
      <c r="K907" s="37">
        <f t="shared" si="186"/>
        <v>18104174.16</v>
      </c>
      <c r="L907" s="44">
        <v>0</v>
      </c>
      <c r="M907" s="44">
        <v>0</v>
      </c>
      <c r="N907" s="44">
        <v>0</v>
      </c>
      <c r="O907" s="47">
        <f>'[1]Прод. прилож'!$C$358</f>
        <v>18104174.16</v>
      </c>
      <c r="P907" s="44">
        <f t="shared" ref="P907:P954" si="187">K907/H907</f>
        <v>9208.6338555442526</v>
      </c>
      <c r="Q907" s="50">
        <v>9673</v>
      </c>
      <c r="R907" s="69" t="s">
        <v>94</v>
      </c>
      <c r="S907" s="65"/>
      <c r="T907" s="17"/>
      <c r="U907" s="16"/>
    </row>
    <row r="908" spans="1:207" s="15" customFormat="1" ht="26.45" customHeight="1" x14ac:dyDescent="0.25">
      <c r="A908" s="69" t="s">
        <v>1441</v>
      </c>
      <c r="B908" s="163" t="s">
        <v>544</v>
      </c>
      <c r="C908" s="166">
        <v>1966</v>
      </c>
      <c r="D908" s="166" t="s">
        <v>224</v>
      </c>
      <c r="E908" s="186" t="s">
        <v>20</v>
      </c>
      <c r="F908" s="172">
        <v>5</v>
      </c>
      <c r="G908" s="172">
        <v>2</v>
      </c>
      <c r="H908" s="168">
        <f>I908+J908</f>
        <v>1561.97</v>
      </c>
      <c r="I908" s="168">
        <v>157.19999999999999</v>
      </c>
      <c r="J908" s="168">
        <v>1404.77</v>
      </c>
      <c r="K908" s="37">
        <f t="shared" si="186"/>
        <v>3117420</v>
      </c>
      <c r="L908" s="44">
        <v>0</v>
      </c>
      <c r="M908" s="44">
        <v>0</v>
      </c>
      <c r="N908" s="44">
        <v>0</v>
      </c>
      <c r="O908" s="47">
        <f>'[1]Прод. прилож'!$C$1289</f>
        <v>3117420</v>
      </c>
      <c r="P908" s="44">
        <f t="shared" si="187"/>
        <v>1995.8257841059688</v>
      </c>
      <c r="Q908" s="50">
        <v>9673</v>
      </c>
      <c r="R908" s="69" t="s">
        <v>96</v>
      </c>
      <c r="S908" s="57"/>
      <c r="T908" s="16"/>
      <c r="U908" s="16"/>
    </row>
    <row r="909" spans="1:207" s="16" customFormat="1" ht="25.15" customHeight="1" x14ac:dyDescent="0.25">
      <c r="A909" s="69" t="s">
        <v>1442</v>
      </c>
      <c r="B909" s="163" t="s">
        <v>545</v>
      </c>
      <c r="C909" s="166">
        <v>1962</v>
      </c>
      <c r="D909" s="166" t="s">
        <v>224</v>
      </c>
      <c r="E909" s="166" t="s">
        <v>20</v>
      </c>
      <c r="F909" s="172">
        <v>5</v>
      </c>
      <c r="G909" s="172">
        <v>2</v>
      </c>
      <c r="H909" s="168">
        <v>1994</v>
      </c>
      <c r="I909" s="168">
        <v>110</v>
      </c>
      <c r="J909" s="168">
        <v>1559.5</v>
      </c>
      <c r="K909" s="37">
        <f t="shared" si="186"/>
        <v>18244549.379999999</v>
      </c>
      <c r="L909" s="44">
        <v>0</v>
      </c>
      <c r="M909" s="44">
        <v>0</v>
      </c>
      <c r="N909" s="44">
        <v>0</v>
      </c>
      <c r="O909" s="47">
        <f>'[1]Прод. прилож'!$C$359</f>
        <v>18244549.379999999</v>
      </c>
      <c r="P909" s="44">
        <f t="shared" si="187"/>
        <v>9149.7238615847546</v>
      </c>
      <c r="Q909" s="50">
        <v>9673</v>
      </c>
      <c r="R909" s="69" t="s">
        <v>94</v>
      </c>
      <c r="S909" s="57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F909" s="15"/>
      <c r="AG909" s="15"/>
      <c r="AH909" s="15"/>
      <c r="AI909" s="15"/>
      <c r="AJ909" s="15"/>
      <c r="AK909" s="15"/>
      <c r="AL909" s="15"/>
      <c r="AM909" s="15"/>
      <c r="AN909" s="15"/>
      <c r="AO909" s="15"/>
      <c r="AP909" s="15"/>
      <c r="AQ909" s="15"/>
      <c r="AR909" s="15"/>
      <c r="AS909" s="15"/>
      <c r="AT909" s="15"/>
      <c r="AU909" s="15"/>
      <c r="AV909" s="15"/>
      <c r="AW909" s="15"/>
      <c r="AX909" s="15"/>
      <c r="AY909" s="15"/>
      <c r="AZ909" s="15"/>
      <c r="BA909" s="15"/>
      <c r="BB909" s="15"/>
      <c r="BC909" s="15"/>
      <c r="BD909" s="15"/>
      <c r="BE909" s="15"/>
      <c r="BF909" s="15"/>
      <c r="BG909" s="15"/>
      <c r="BH909" s="15"/>
      <c r="BI909" s="15"/>
      <c r="BJ909" s="15"/>
      <c r="BK909" s="15"/>
      <c r="BL909" s="15"/>
      <c r="BM909" s="15"/>
      <c r="BN909" s="15"/>
      <c r="BO909" s="15"/>
      <c r="BP909" s="15"/>
      <c r="BQ909" s="15"/>
      <c r="BR909" s="15"/>
      <c r="BS909" s="15"/>
      <c r="BT909" s="15"/>
      <c r="BU909" s="15"/>
      <c r="BV909" s="15"/>
      <c r="BW909" s="15"/>
      <c r="BX909" s="15"/>
      <c r="BY909" s="15"/>
      <c r="BZ909" s="15"/>
      <c r="CA909" s="15"/>
      <c r="CB909" s="15"/>
      <c r="CC909" s="15"/>
      <c r="CD909" s="15"/>
      <c r="CE909" s="15"/>
      <c r="CF909" s="15"/>
      <c r="CG909" s="15"/>
      <c r="CH909" s="15"/>
      <c r="CI909" s="15"/>
      <c r="CJ909" s="15"/>
      <c r="CK909" s="15"/>
      <c r="CL909" s="15"/>
      <c r="CM909" s="15"/>
      <c r="CN909" s="15"/>
      <c r="CO909" s="15"/>
      <c r="CP909" s="15"/>
      <c r="CQ909" s="15"/>
      <c r="CR909" s="15"/>
      <c r="CS909" s="15"/>
      <c r="CT909" s="15"/>
      <c r="CU909" s="15"/>
      <c r="CV909" s="15"/>
      <c r="CW909" s="15"/>
      <c r="CX909" s="15"/>
      <c r="CY909" s="15"/>
      <c r="CZ909" s="15"/>
      <c r="DA909" s="15"/>
      <c r="DB909" s="15"/>
      <c r="DC909" s="15"/>
      <c r="DD909" s="15"/>
      <c r="DE909" s="15"/>
      <c r="DF909" s="15"/>
      <c r="DG909" s="15"/>
      <c r="DH909" s="15"/>
      <c r="DI909" s="15"/>
      <c r="DJ909" s="15"/>
      <c r="DK909" s="15"/>
      <c r="DL909" s="15"/>
      <c r="DM909" s="15"/>
      <c r="DN909" s="15"/>
      <c r="DO909" s="15"/>
      <c r="DP909" s="15"/>
      <c r="DQ909" s="15"/>
      <c r="DR909" s="15"/>
      <c r="DS909" s="15"/>
      <c r="DT909" s="15"/>
      <c r="DU909" s="15"/>
      <c r="DV909" s="15"/>
      <c r="DW909" s="15"/>
      <c r="DX909" s="15"/>
      <c r="DY909" s="15"/>
      <c r="DZ909" s="15"/>
      <c r="EA909" s="15"/>
      <c r="EB909" s="15"/>
      <c r="EC909" s="15"/>
      <c r="ED909" s="15"/>
      <c r="EE909" s="15"/>
      <c r="EF909" s="15"/>
      <c r="EG909" s="15"/>
      <c r="EH909" s="15"/>
      <c r="EI909" s="15"/>
      <c r="EJ909" s="15"/>
      <c r="EK909" s="15"/>
      <c r="EL909" s="15"/>
      <c r="EM909" s="15"/>
      <c r="EN909" s="15"/>
      <c r="EO909" s="15"/>
      <c r="EP909" s="15"/>
      <c r="EQ909" s="15"/>
      <c r="ER909" s="15"/>
      <c r="ES909" s="15"/>
      <c r="ET909" s="15"/>
      <c r="EU909" s="15"/>
      <c r="EV909" s="15"/>
      <c r="EW909" s="15"/>
      <c r="EX909" s="15"/>
      <c r="EY909" s="15"/>
      <c r="EZ909" s="15"/>
      <c r="FA909" s="15"/>
      <c r="FB909" s="15"/>
      <c r="FC909" s="15"/>
      <c r="FD909" s="15"/>
      <c r="FE909" s="15"/>
      <c r="FF909" s="15"/>
      <c r="FG909" s="15"/>
      <c r="FH909" s="15"/>
      <c r="FI909" s="15"/>
      <c r="FJ909" s="15"/>
      <c r="FK909" s="15"/>
      <c r="FL909" s="15"/>
      <c r="FM909" s="15"/>
      <c r="FN909" s="15"/>
      <c r="FO909" s="15"/>
      <c r="FP909" s="15"/>
      <c r="FQ909" s="15"/>
      <c r="FR909" s="15"/>
      <c r="FS909" s="15"/>
      <c r="FT909" s="15"/>
      <c r="FU909" s="15"/>
      <c r="FV909" s="15"/>
      <c r="FW909" s="15"/>
      <c r="FX909" s="15"/>
      <c r="FY909" s="15"/>
      <c r="FZ909" s="15"/>
      <c r="GA909" s="15"/>
      <c r="GB909" s="15"/>
      <c r="GC909" s="15"/>
      <c r="GD909" s="15"/>
      <c r="GE909" s="15"/>
      <c r="GF909" s="15"/>
      <c r="GG909" s="15"/>
      <c r="GH909" s="15"/>
      <c r="GI909" s="15"/>
      <c r="GJ909" s="15"/>
      <c r="GK909" s="15"/>
      <c r="GL909" s="15"/>
      <c r="GM909" s="15"/>
      <c r="GN909" s="15"/>
      <c r="GO909" s="15"/>
      <c r="GP909" s="15"/>
      <c r="GQ909" s="15"/>
      <c r="GR909" s="15"/>
      <c r="GS909" s="15"/>
      <c r="GT909" s="15"/>
      <c r="GU909" s="15"/>
      <c r="GV909" s="15"/>
      <c r="GW909" s="15"/>
      <c r="GX909" s="15"/>
      <c r="GY909" s="15"/>
    </row>
    <row r="910" spans="1:207" s="16" customFormat="1" ht="25.15" customHeight="1" x14ac:dyDescent="0.25">
      <c r="A910" s="69" t="s">
        <v>1443</v>
      </c>
      <c r="B910" s="45" t="s">
        <v>546</v>
      </c>
      <c r="C910" s="58">
        <v>1966</v>
      </c>
      <c r="D910" s="182" t="s">
        <v>224</v>
      </c>
      <c r="E910" s="58" t="s">
        <v>20</v>
      </c>
      <c r="F910" s="72">
        <v>5</v>
      </c>
      <c r="G910" s="72">
        <v>2</v>
      </c>
      <c r="H910" s="47">
        <f>I910+J910</f>
        <v>1549.36</v>
      </c>
      <c r="I910" s="47">
        <v>32</v>
      </c>
      <c r="J910" s="47">
        <v>1517.36</v>
      </c>
      <c r="K910" s="37">
        <f t="shared" si="186"/>
        <v>2198836.8000000003</v>
      </c>
      <c r="L910" s="44">
        <v>0</v>
      </c>
      <c r="M910" s="44">
        <v>0</v>
      </c>
      <c r="N910" s="44">
        <v>0</v>
      </c>
      <c r="O910" s="47">
        <f>'[1]Прод. прилож'!$C$1291</f>
        <v>2198836.8000000003</v>
      </c>
      <c r="P910" s="44">
        <f t="shared" si="187"/>
        <v>1419.1903753808026</v>
      </c>
      <c r="Q910" s="50">
        <v>9673</v>
      </c>
      <c r="R910" s="69" t="s">
        <v>96</v>
      </c>
      <c r="S910" s="57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F910" s="15"/>
      <c r="AG910" s="15"/>
      <c r="AH910" s="15"/>
      <c r="AI910" s="15"/>
      <c r="AJ910" s="15"/>
      <c r="AK910" s="15"/>
      <c r="AL910" s="15"/>
      <c r="AM910" s="15"/>
      <c r="AN910" s="15"/>
      <c r="AO910" s="15"/>
      <c r="AP910" s="15"/>
      <c r="AQ910" s="15"/>
      <c r="AR910" s="15"/>
      <c r="AS910" s="15"/>
      <c r="AT910" s="15"/>
      <c r="AU910" s="15"/>
      <c r="AV910" s="15"/>
      <c r="AW910" s="15"/>
      <c r="AX910" s="15"/>
      <c r="AY910" s="15"/>
      <c r="AZ910" s="15"/>
      <c r="BA910" s="15"/>
      <c r="BB910" s="15"/>
      <c r="BC910" s="15"/>
      <c r="BD910" s="15"/>
      <c r="BE910" s="15"/>
      <c r="BF910" s="15"/>
      <c r="BG910" s="15"/>
      <c r="BH910" s="15"/>
      <c r="BI910" s="15"/>
      <c r="BJ910" s="15"/>
      <c r="BK910" s="15"/>
      <c r="BL910" s="15"/>
      <c r="BM910" s="15"/>
      <c r="BN910" s="15"/>
      <c r="BO910" s="15"/>
      <c r="BP910" s="15"/>
      <c r="BQ910" s="15"/>
      <c r="BR910" s="15"/>
      <c r="BS910" s="15"/>
      <c r="BT910" s="15"/>
      <c r="BU910" s="15"/>
      <c r="BV910" s="15"/>
      <c r="BW910" s="15"/>
      <c r="BX910" s="15"/>
      <c r="BY910" s="15"/>
      <c r="BZ910" s="15"/>
      <c r="CA910" s="15"/>
      <c r="CB910" s="15"/>
      <c r="CC910" s="15"/>
      <c r="CD910" s="15"/>
      <c r="CE910" s="15"/>
      <c r="CF910" s="15"/>
      <c r="CG910" s="15"/>
      <c r="CH910" s="15"/>
      <c r="CI910" s="15"/>
      <c r="CJ910" s="15"/>
      <c r="CK910" s="15"/>
      <c r="CL910" s="15"/>
      <c r="CM910" s="15"/>
      <c r="CN910" s="15"/>
      <c r="CO910" s="15"/>
      <c r="CP910" s="15"/>
      <c r="CQ910" s="15"/>
      <c r="CR910" s="15"/>
      <c r="CS910" s="15"/>
      <c r="CT910" s="15"/>
      <c r="CU910" s="15"/>
      <c r="CV910" s="15"/>
      <c r="CW910" s="15"/>
      <c r="CX910" s="15"/>
      <c r="CY910" s="15"/>
      <c r="CZ910" s="15"/>
      <c r="DA910" s="15"/>
      <c r="DB910" s="15"/>
      <c r="DC910" s="15"/>
      <c r="DD910" s="15"/>
      <c r="DE910" s="15"/>
      <c r="DF910" s="15"/>
      <c r="DG910" s="15"/>
      <c r="DH910" s="15"/>
      <c r="DI910" s="15"/>
      <c r="DJ910" s="15"/>
      <c r="DK910" s="15"/>
      <c r="DL910" s="15"/>
      <c r="DM910" s="15"/>
      <c r="DN910" s="15"/>
      <c r="DO910" s="15"/>
      <c r="DP910" s="15"/>
      <c r="DQ910" s="15"/>
      <c r="DR910" s="15"/>
      <c r="DS910" s="15"/>
      <c r="DT910" s="15"/>
      <c r="DU910" s="15"/>
      <c r="DV910" s="15"/>
      <c r="DW910" s="15"/>
      <c r="DX910" s="15"/>
      <c r="DY910" s="15"/>
      <c r="DZ910" s="15"/>
      <c r="EA910" s="15"/>
      <c r="EB910" s="15"/>
      <c r="EC910" s="15"/>
      <c r="ED910" s="15"/>
      <c r="EE910" s="15"/>
      <c r="EF910" s="15"/>
      <c r="EG910" s="15"/>
      <c r="EH910" s="15"/>
      <c r="EI910" s="15"/>
      <c r="EJ910" s="15"/>
      <c r="EK910" s="15"/>
      <c r="EL910" s="15"/>
      <c r="EM910" s="15"/>
      <c r="EN910" s="15"/>
      <c r="EO910" s="15"/>
      <c r="EP910" s="15"/>
      <c r="EQ910" s="15"/>
      <c r="ER910" s="15"/>
      <c r="ES910" s="15"/>
      <c r="ET910" s="15"/>
      <c r="EU910" s="15"/>
      <c r="EV910" s="15"/>
      <c r="EW910" s="15"/>
      <c r="EX910" s="15"/>
      <c r="EY910" s="15"/>
      <c r="EZ910" s="15"/>
      <c r="FA910" s="15"/>
      <c r="FB910" s="15"/>
      <c r="FC910" s="15"/>
      <c r="FD910" s="15"/>
      <c r="FE910" s="15"/>
      <c r="FF910" s="15"/>
      <c r="FG910" s="15"/>
      <c r="FH910" s="15"/>
      <c r="FI910" s="15"/>
      <c r="FJ910" s="15"/>
      <c r="FK910" s="15"/>
      <c r="FL910" s="15"/>
      <c r="FM910" s="15"/>
      <c r="FN910" s="15"/>
      <c r="FO910" s="15"/>
      <c r="FP910" s="15"/>
      <c r="FQ910" s="15"/>
      <c r="FR910" s="15"/>
      <c r="FS910" s="15"/>
      <c r="FT910" s="15"/>
      <c r="FU910" s="15"/>
      <c r="FV910" s="15"/>
      <c r="FW910" s="15"/>
      <c r="FX910" s="15"/>
      <c r="FY910" s="15"/>
      <c r="FZ910" s="15"/>
      <c r="GA910" s="15"/>
      <c r="GB910" s="15"/>
      <c r="GC910" s="15"/>
      <c r="GD910" s="15"/>
      <c r="GE910" s="15"/>
      <c r="GF910" s="15"/>
      <c r="GG910" s="15"/>
      <c r="GH910" s="15"/>
      <c r="GI910" s="15"/>
      <c r="GJ910" s="15"/>
      <c r="GK910" s="15"/>
      <c r="GL910" s="15"/>
      <c r="GM910" s="15"/>
      <c r="GN910" s="15"/>
      <c r="GO910" s="15"/>
      <c r="GP910" s="15"/>
      <c r="GQ910" s="15"/>
      <c r="GR910" s="15"/>
      <c r="GS910" s="15"/>
      <c r="GT910" s="15"/>
      <c r="GU910" s="15"/>
      <c r="GV910" s="15"/>
      <c r="GW910" s="15"/>
      <c r="GX910" s="15"/>
      <c r="GY910" s="15"/>
    </row>
    <row r="911" spans="1:207" s="15" customFormat="1" ht="33" customHeight="1" x14ac:dyDescent="0.25">
      <c r="A911" s="69" t="s">
        <v>2096</v>
      </c>
      <c r="B911" s="45" t="s">
        <v>547</v>
      </c>
      <c r="C911" s="58">
        <v>1966</v>
      </c>
      <c r="D911" s="182" t="s">
        <v>224</v>
      </c>
      <c r="E911" s="58" t="s">
        <v>20</v>
      </c>
      <c r="F911" s="72">
        <v>5</v>
      </c>
      <c r="G911" s="72">
        <v>4</v>
      </c>
      <c r="H911" s="47">
        <f>I911+J911</f>
        <v>3183.83</v>
      </c>
      <c r="I911" s="47">
        <v>0</v>
      </c>
      <c r="J911" s="47">
        <v>3183.83</v>
      </c>
      <c r="K911" s="37">
        <f t="shared" si="186"/>
        <v>2218708.8000000003</v>
      </c>
      <c r="L911" s="44">
        <v>0</v>
      </c>
      <c r="M911" s="44">
        <v>0</v>
      </c>
      <c r="N911" s="44">
        <v>0</v>
      </c>
      <c r="O911" s="47">
        <f>'[1]Прод. прилож'!$C$1292</f>
        <v>2218708.8000000003</v>
      </c>
      <c r="P911" s="44">
        <f t="shared" si="187"/>
        <v>696.86786040711979</v>
      </c>
      <c r="Q911" s="50">
        <v>9673</v>
      </c>
      <c r="R911" s="69" t="s">
        <v>96</v>
      </c>
      <c r="S911" s="57"/>
      <c r="T911" s="16"/>
      <c r="U911" s="16"/>
    </row>
    <row r="912" spans="1:207" s="15" customFormat="1" ht="25.15" customHeight="1" x14ac:dyDescent="0.25">
      <c r="A912" s="69" t="s">
        <v>1444</v>
      </c>
      <c r="B912" s="45" t="s">
        <v>548</v>
      </c>
      <c r="C912" s="58">
        <v>1967</v>
      </c>
      <c r="D912" s="182" t="s">
        <v>224</v>
      </c>
      <c r="E912" s="58" t="s">
        <v>20</v>
      </c>
      <c r="F912" s="72">
        <v>5</v>
      </c>
      <c r="G912" s="72">
        <v>4</v>
      </c>
      <c r="H912" s="47">
        <f>I912+J912</f>
        <v>3316.06</v>
      </c>
      <c r="I912" s="47">
        <v>61.4</v>
      </c>
      <c r="J912" s="47">
        <v>3254.66</v>
      </c>
      <c r="K912" s="37">
        <f t="shared" si="186"/>
        <v>4305765.6000000006</v>
      </c>
      <c r="L912" s="44">
        <v>0</v>
      </c>
      <c r="M912" s="44">
        <v>0</v>
      </c>
      <c r="N912" s="44">
        <v>0</v>
      </c>
      <c r="O912" s="47">
        <f>'[1]Прод. прилож'!$C$1293</f>
        <v>4305765.6000000006</v>
      </c>
      <c r="P912" s="44">
        <f t="shared" si="187"/>
        <v>1298.4582908632535</v>
      </c>
      <c r="Q912" s="50">
        <v>9673</v>
      </c>
      <c r="R912" s="69" t="s">
        <v>96</v>
      </c>
      <c r="S912" s="57"/>
      <c r="T912" s="16"/>
      <c r="U912" s="16"/>
    </row>
    <row r="913" spans="1:207" s="16" customFormat="1" ht="25.15" customHeight="1" x14ac:dyDescent="0.25">
      <c r="A913" s="69" t="s">
        <v>1445</v>
      </c>
      <c r="B913" s="45" t="s">
        <v>549</v>
      </c>
      <c r="C913" s="182">
        <v>1963</v>
      </c>
      <c r="D913" s="182" t="s">
        <v>224</v>
      </c>
      <c r="E913" s="58" t="s">
        <v>20</v>
      </c>
      <c r="F913" s="72">
        <v>5</v>
      </c>
      <c r="G913" s="72">
        <v>2</v>
      </c>
      <c r="H913" s="81">
        <v>1596.18</v>
      </c>
      <c r="I913" s="47">
        <v>133.4</v>
      </c>
      <c r="J913" s="47">
        <v>576.44000000000005</v>
      </c>
      <c r="K913" s="37">
        <f t="shared" si="186"/>
        <v>5015800</v>
      </c>
      <c r="L913" s="44">
        <v>0</v>
      </c>
      <c r="M913" s="44">
        <v>0</v>
      </c>
      <c r="N913" s="44">
        <v>0</v>
      </c>
      <c r="O913" s="47">
        <f>'[1]Прод. прилож'!$C$857</f>
        <v>5015800</v>
      </c>
      <c r="P913" s="44">
        <f t="shared" si="187"/>
        <v>3142.3774261048252</v>
      </c>
      <c r="Q913" s="50">
        <v>9673</v>
      </c>
      <c r="R913" s="69" t="s">
        <v>95</v>
      </c>
      <c r="S913" s="57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F913" s="15"/>
      <c r="AG913" s="15"/>
      <c r="AH913" s="15"/>
      <c r="AI913" s="15"/>
      <c r="AJ913" s="15"/>
      <c r="AK913" s="15"/>
      <c r="AL913" s="15"/>
      <c r="AM913" s="15"/>
      <c r="AN913" s="15"/>
      <c r="AO913" s="15"/>
      <c r="AP913" s="15"/>
      <c r="AQ913" s="15"/>
      <c r="AR913" s="15"/>
      <c r="AS913" s="15"/>
      <c r="AT913" s="15"/>
      <c r="AU913" s="15"/>
      <c r="AV913" s="15"/>
      <c r="AW913" s="15"/>
      <c r="AX913" s="15"/>
      <c r="AY913" s="15"/>
      <c r="AZ913" s="15"/>
      <c r="BA913" s="15"/>
      <c r="BB913" s="15"/>
      <c r="BC913" s="15"/>
      <c r="BD913" s="15"/>
      <c r="BE913" s="15"/>
      <c r="BF913" s="15"/>
      <c r="BG913" s="15"/>
      <c r="BH913" s="15"/>
      <c r="BI913" s="15"/>
      <c r="BJ913" s="15"/>
      <c r="BK913" s="15"/>
      <c r="BL913" s="15"/>
      <c r="BM913" s="15"/>
      <c r="BN913" s="15"/>
      <c r="BO913" s="15"/>
      <c r="BP913" s="15"/>
      <c r="BQ913" s="15"/>
      <c r="BR913" s="15"/>
      <c r="BS913" s="15"/>
      <c r="BT913" s="15"/>
      <c r="BU913" s="15"/>
      <c r="BV913" s="15"/>
      <c r="BW913" s="15"/>
      <c r="BX913" s="15"/>
      <c r="BY913" s="15"/>
      <c r="BZ913" s="15"/>
      <c r="CA913" s="15"/>
      <c r="CB913" s="15"/>
      <c r="CC913" s="15"/>
      <c r="CD913" s="15"/>
      <c r="CE913" s="15"/>
      <c r="CF913" s="15"/>
      <c r="CG913" s="15"/>
      <c r="CH913" s="15"/>
      <c r="CI913" s="15"/>
      <c r="CJ913" s="15"/>
      <c r="CK913" s="15"/>
      <c r="CL913" s="15"/>
      <c r="CM913" s="15"/>
      <c r="CN913" s="15"/>
      <c r="CO913" s="15"/>
      <c r="CP913" s="15"/>
      <c r="CQ913" s="15"/>
      <c r="CR913" s="15"/>
      <c r="CS913" s="15"/>
      <c r="CT913" s="15"/>
      <c r="CU913" s="15"/>
      <c r="CV913" s="15"/>
      <c r="CW913" s="15"/>
      <c r="CX913" s="15"/>
      <c r="CY913" s="15"/>
      <c r="CZ913" s="15"/>
      <c r="DA913" s="15"/>
      <c r="DB913" s="15"/>
      <c r="DC913" s="15"/>
      <c r="DD913" s="15"/>
      <c r="DE913" s="15"/>
      <c r="DF913" s="15"/>
      <c r="DG913" s="15"/>
      <c r="DH913" s="15"/>
      <c r="DI913" s="15"/>
      <c r="DJ913" s="15"/>
      <c r="DK913" s="15"/>
      <c r="DL913" s="15"/>
      <c r="DM913" s="15"/>
      <c r="DN913" s="15"/>
      <c r="DO913" s="15"/>
      <c r="DP913" s="15"/>
      <c r="DQ913" s="15"/>
      <c r="DR913" s="15"/>
      <c r="DS913" s="15"/>
      <c r="DT913" s="15"/>
      <c r="DU913" s="15"/>
      <c r="DV913" s="15"/>
      <c r="DW913" s="15"/>
      <c r="DX913" s="15"/>
      <c r="DY913" s="15"/>
      <c r="DZ913" s="15"/>
      <c r="EA913" s="15"/>
      <c r="EB913" s="15"/>
      <c r="EC913" s="15"/>
      <c r="ED913" s="15"/>
      <c r="EE913" s="15"/>
      <c r="EF913" s="15"/>
      <c r="EG913" s="15"/>
      <c r="EH913" s="15"/>
      <c r="EI913" s="15"/>
      <c r="EJ913" s="15"/>
      <c r="EK913" s="15"/>
      <c r="EL913" s="15"/>
      <c r="EM913" s="15"/>
      <c r="EN913" s="15"/>
      <c r="EO913" s="15"/>
      <c r="EP913" s="15"/>
      <c r="EQ913" s="15"/>
      <c r="ER913" s="15"/>
      <c r="ES913" s="15"/>
      <c r="ET913" s="15"/>
      <c r="EU913" s="15"/>
      <c r="EV913" s="15"/>
      <c r="EW913" s="15"/>
      <c r="EX913" s="15"/>
      <c r="EY913" s="15"/>
      <c r="EZ913" s="15"/>
      <c r="FA913" s="15"/>
      <c r="FB913" s="15"/>
      <c r="FC913" s="15"/>
      <c r="FD913" s="15"/>
      <c r="FE913" s="15"/>
      <c r="FF913" s="15"/>
      <c r="FG913" s="15"/>
      <c r="FH913" s="15"/>
      <c r="FI913" s="15"/>
      <c r="FJ913" s="15"/>
      <c r="FK913" s="15"/>
      <c r="FL913" s="15"/>
      <c r="FM913" s="15"/>
      <c r="FN913" s="15"/>
      <c r="FO913" s="15"/>
      <c r="FP913" s="15"/>
      <c r="FQ913" s="15"/>
      <c r="FR913" s="15"/>
      <c r="FS913" s="15"/>
      <c r="FT913" s="15"/>
      <c r="FU913" s="15"/>
      <c r="FV913" s="15"/>
      <c r="FW913" s="15"/>
      <c r="FX913" s="15"/>
      <c r="FY913" s="15"/>
      <c r="FZ913" s="15"/>
      <c r="GA913" s="15"/>
      <c r="GB913" s="15"/>
      <c r="GC913" s="15"/>
      <c r="GD913" s="15"/>
      <c r="GE913" s="15"/>
      <c r="GF913" s="15"/>
      <c r="GG913" s="15"/>
      <c r="GH913" s="15"/>
      <c r="GI913" s="15"/>
      <c r="GJ913" s="15"/>
      <c r="GK913" s="15"/>
      <c r="GL913" s="15"/>
      <c r="GM913" s="15"/>
      <c r="GN913" s="15"/>
      <c r="GO913" s="15"/>
      <c r="GP913" s="15"/>
      <c r="GQ913" s="15"/>
      <c r="GR913" s="15"/>
      <c r="GS913" s="15"/>
      <c r="GT913" s="15"/>
      <c r="GU913" s="15"/>
      <c r="GV913" s="15"/>
      <c r="GW913" s="15"/>
      <c r="GX913" s="15"/>
      <c r="GY913" s="15"/>
    </row>
    <row r="914" spans="1:207" s="16" customFormat="1" ht="25.15" customHeight="1" x14ac:dyDescent="0.25">
      <c r="A914" s="69" t="s">
        <v>1446</v>
      </c>
      <c r="B914" s="45" t="s">
        <v>550</v>
      </c>
      <c r="C914" s="58">
        <v>1966</v>
      </c>
      <c r="D914" s="182" t="s">
        <v>224</v>
      </c>
      <c r="E914" s="58" t="s">
        <v>20</v>
      </c>
      <c r="F914" s="72">
        <v>5</v>
      </c>
      <c r="G914" s="72">
        <v>2</v>
      </c>
      <c r="H914" s="47">
        <f>I914+J914</f>
        <v>1531.51</v>
      </c>
      <c r="I914" s="47">
        <v>147</v>
      </c>
      <c r="J914" s="47">
        <v>1384.51</v>
      </c>
      <c r="K914" s="37">
        <f t="shared" si="186"/>
        <v>9203125</v>
      </c>
      <c r="L914" s="44">
        <v>0</v>
      </c>
      <c r="M914" s="44">
        <v>0</v>
      </c>
      <c r="N914" s="44">
        <v>0</v>
      </c>
      <c r="O914" s="47">
        <f>'[1]Прод. прилож'!$C$1294</f>
        <v>9203125</v>
      </c>
      <c r="P914" s="44">
        <f t="shared" si="187"/>
        <v>6009.1837467597343</v>
      </c>
      <c r="Q914" s="50">
        <v>9673</v>
      </c>
      <c r="R914" s="69" t="s">
        <v>96</v>
      </c>
      <c r="S914" s="57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F914" s="15"/>
      <c r="AG914" s="15"/>
      <c r="AH914" s="15"/>
      <c r="AI914" s="15"/>
      <c r="AJ914" s="15"/>
      <c r="AK914" s="15"/>
      <c r="AL914" s="15"/>
      <c r="AM914" s="15"/>
      <c r="AN914" s="15"/>
      <c r="AO914" s="15"/>
      <c r="AP914" s="15"/>
      <c r="AQ914" s="15"/>
      <c r="AR914" s="15"/>
      <c r="AS914" s="15"/>
      <c r="AT914" s="15"/>
      <c r="AU914" s="15"/>
      <c r="AV914" s="15"/>
      <c r="AW914" s="15"/>
      <c r="AX914" s="15"/>
      <c r="AY914" s="15"/>
      <c r="AZ914" s="15"/>
      <c r="BA914" s="15"/>
      <c r="BB914" s="15"/>
      <c r="BC914" s="15"/>
      <c r="BD914" s="15"/>
      <c r="BE914" s="15"/>
      <c r="BF914" s="15"/>
      <c r="BG914" s="15"/>
      <c r="BH914" s="15"/>
      <c r="BI914" s="15"/>
      <c r="BJ914" s="15"/>
      <c r="BK914" s="15"/>
      <c r="BL914" s="15"/>
      <c r="BM914" s="15"/>
      <c r="BN914" s="15"/>
      <c r="BO914" s="15"/>
      <c r="BP914" s="15"/>
      <c r="BQ914" s="15"/>
      <c r="BR914" s="15"/>
      <c r="BS914" s="15"/>
      <c r="BT914" s="15"/>
      <c r="BU914" s="15"/>
      <c r="BV914" s="15"/>
      <c r="BW914" s="15"/>
      <c r="BX914" s="15"/>
      <c r="BY914" s="15"/>
      <c r="BZ914" s="15"/>
      <c r="CA914" s="15"/>
      <c r="CB914" s="15"/>
      <c r="CC914" s="15"/>
      <c r="CD914" s="15"/>
      <c r="CE914" s="15"/>
      <c r="CF914" s="15"/>
      <c r="CG914" s="15"/>
      <c r="CH914" s="15"/>
      <c r="CI914" s="15"/>
      <c r="CJ914" s="15"/>
      <c r="CK914" s="15"/>
      <c r="CL914" s="15"/>
      <c r="CM914" s="15"/>
      <c r="CN914" s="15"/>
      <c r="CO914" s="15"/>
      <c r="CP914" s="15"/>
      <c r="CQ914" s="15"/>
      <c r="CR914" s="15"/>
      <c r="CS914" s="15"/>
      <c r="CT914" s="15"/>
      <c r="CU914" s="15"/>
      <c r="CV914" s="15"/>
      <c r="CW914" s="15"/>
      <c r="CX914" s="15"/>
      <c r="CY914" s="15"/>
      <c r="CZ914" s="15"/>
      <c r="DA914" s="15"/>
      <c r="DB914" s="15"/>
      <c r="DC914" s="15"/>
      <c r="DD914" s="15"/>
      <c r="DE914" s="15"/>
      <c r="DF914" s="15"/>
      <c r="DG914" s="15"/>
      <c r="DH914" s="15"/>
      <c r="DI914" s="15"/>
      <c r="DJ914" s="15"/>
      <c r="DK914" s="15"/>
      <c r="DL914" s="15"/>
      <c r="DM914" s="15"/>
      <c r="DN914" s="15"/>
      <c r="DO914" s="15"/>
      <c r="DP914" s="15"/>
      <c r="DQ914" s="15"/>
      <c r="DR914" s="15"/>
      <c r="DS914" s="15"/>
      <c r="DT914" s="15"/>
      <c r="DU914" s="15"/>
      <c r="DV914" s="15"/>
      <c r="DW914" s="15"/>
      <c r="DX914" s="15"/>
      <c r="DY914" s="15"/>
      <c r="DZ914" s="15"/>
      <c r="EA914" s="15"/>
      <c r="EB914" s="15"/>
      <c r="EC914" s="15"/>
      <c r="ED914" s="15"/>
      <c r="EE914" s="15"/>
      <c r="EF914" s="15"/>
      <c r="EG914" s="15"/>
      <c r="EH914" s="15"/>
      <c r="EI914" s="15"/>
      <c r="EJ914" s="15"/>
      <c r="EK914" s="15"/>
      <c r="EL914" s="15"/>
      <c r="EM914" s="15"/>
      <c r="EN914" s="15"/>
      <c r="EO914" s="15"/>
      <c r="EP914" s="15"/>
      <c r="EQ914" s="15"/>
      <c r="ER914" s="15"/>
      <c r="ES914" s="15"/>
      <c r="ET914" s="15"/>
      <c r="EU914" s="15"/>
      <c r="EV914" s="15"/>
      <c r="EW914" s="15"/>
      <c r="EX914" s="15"/>
      <c r="EY914" s="15"/>
      <c r="EZ914" s="15"/>
      <c r="FA914" s="15"/>
      <c r="FB914" s="15"/>
      <c r="FC914" s="15"/>
      <c r="FD914" s="15"/>
      <c r="FE914" s="15"/>
      <c r="FF914" s="15"/>
      <c r="FG914" s="15"/>
      <c r="FH914" s="15"/>
      <c r="FI914" s="15"/>
      <c r="FJ914" s="15"/>
      <c r="FK914" s="15"/>
      <c r="FL914" s="15"/>
      <c r="FM914" s="15"/>
      <c r="FN914" s="15"/>
      <c r="FO914" s="15"/>
      <c r="FP914" s="15"/>
      <c r="FQ914" s="15"/>
      <c r="FR914" s="15"/>
      <c r="FS914" s="15"/>
      <c r="FT914" s="15"/>
      <c r="FU914" s="15"/>
      <c r="FV914" s="15"/>
      <c r="FW914" s="15"/>
      <c r="FX914" s="15"/>
      <c r="FY914" s="15"/>
      <c r="FZ914" s="15"/>
      <c r="GA914" s="15"/>
      <c r="GB914" s="15"/>
      <c r="GC914" s="15"/>
      <c r="GD914" s="15"/>
      <c r="GE914" s="15"/>
      <c r="GF914" s="15"/>
      <c r="GG914" s="15"/>
      <c r="GH914" s="15"/>
      <c r="GI914" s="15"/>
      <c r="GJ914" s="15"/>
      <c r="GK914" s="15"/>
      <c r="GL914" s="15"/>
      <c r="GM914" s="15"/>
      <c r="GN914" s="15"/>
      <c r="GO914" s="15"/>
      <c r="GP914" s="15"/>
      <c r="GQ914" s="15"/>
      <c r="GR914" s="15"/>
      <c r="GS914" s="15"/>
      <c r="GT914" s="15"/>
      <c r="GU914" s="15"/>
      <c r="GV914" s="15"/>
      <c r="GW914" s="15"/>
      <c r="GX914" s="15"/>
      <c r="GY914" s="15"/>
    </row>
    <row r="915" spans="1:207" s="16" customFormat="1" ht="25.15" customHeight="1" x14ac:dyDescent="0.25">
      <c r="A915" s="69" t="s">
        <v>1447</v>
      </c>
      <c r="B915" s="45" t="s">
        <v>551</v>
      </c>
      <c r="C915" s="58">
        <v>1965</v>
      </c>
      <c r="D915" s="182" t="s">
        <v>224</v>
      </c>
      <c r="E915" s="182" t="s">
        <v>20</v>
      </c>
      <c r="F915" s="72">
        <v>5</v>
      </c>
      <c r="G915" s="72">
        <v>4</v>
      </c>
      <c r="H915" s="47">
        <f>I915+J915</f>
        <v>3247.28</v>
      </c>
      <c r="I915" s="47">
        <v>0</v>
      </c>
      <c r="J915" s="47">
        <v>3247.28</v>
      </c>
      <c r="K915" s="37">
        <f t="shared" si="186"/>
        <v>3461925</v>
      </c>
      <c r="L915" s="44">
        <v>0</v>
      </c>
      <c r="M915" s="44">
        <v>0</v>
      </c>
      <c r="N915" s="44">
        <v>0</v>
      </c>
      <c r="O915" s="47">
        <f>'[1]Прод. прилож'!$C$1295</f>
        <v>3461925</v>
      </c>
      <c r="P915" s="44">
        <f t="shared" si="187"/>
        <v>1066.099935946392</v>
      </c>
      <c r="Q915" s="50">
        <v>9673</v>
      </c>
      <c r="R915" s="69" t="s">
        <v>96</v>
      </c>
      <c r="S915" s="57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F915" s="15"/>
      <c r="AG915" s="15"/>
      <c r="AH915" s="15"/>
      <c r="AI915" s="15"/>
      <c r="AJ915" s="15"/>
      <c r="AK915" s="15"/>
      <c r="AL915" s="15"/>
      <c r="AM915" s="15"/>
      <c r="AN915" s="15"/>
      <c r="AO915" s="15"/>
      <c r="AP915" s="15"/>
      <c r="AQ915" s="15"/>
      <c r="AR915" s="15"/>
      <c r="AS915" s="15"/>
      <c r="AT915" s="15"/>
      <c r="AU915" s="15"/>
      <c r="AV915" s="15"/>
      <c r="AW915" s="15"/>
      <c r="AX915" s="15"/>
      <c r="AY915" s="15"/>
      <c r="AZ915" s="15"/>
      <c r="BA915" s="15"/>
      <c r="BB915" s="15"/>
      <c r="BC915" s="15"/>
      <c r="BD915" s="15"/>
      <c r="BE915" s="15"/>
      <c r="BF915" s="15"/>
      <c r="BG915" s="15"/>
      <c r="BH915" s="15"/>
      <c r="BI915" s="15"/>
      <c r="BJ915" s="15"/>
      <c r="BK915" s="15"/>
      <c r="BL915" s="15"/>
      <c r="BM915" s="15"/>
      <c r="BN915" s="15"/>
      <c r="BO915" s="15"/>
      <c r="BP915" s="15"/>
      <c r="BQ915" s="15"/>
      <c r="BR915" s="15"/>
      <c r="BS915" s="15"/>
      <c r="BT915" s="15"/>
      <c r="BU915" s="15"/>
      <c r="BV915" s="15"/>
      <c r="BW915" s="15"/>
      <c r="BX915" s="15"/>
      <c r="BY915" s="15"/>
      <c r="BZ915" s="15"/>
      <c r="CA915" s="15"/>
      <c r="CB915" s="15"/>
      <c r="CC915" s="15"/>
      <c r="CD915" s="15"/>
      <c r="CE915" s="15"/>
      <c r="CF915" s="15"/>
      <c r="CG915" s="15"/>
      <c r="CH915" s="15"/>
      <c r="CI915" s="15"/>
      <c r="CJ915" s="15"/>
      <c r="CK915" s="15"/>
      <c r="CL915" s="15"/>
      <c r="CM915" s="15"/>
      <c r="CN915" s="15"/>
      <c r="CO915" s="15"/>
      <c r="CP915" s="15"/>
      <c r="CQ915" s="15"/>
      <c r="CR915" s="15"/>
      <c r="CS915" s="15"/>
      <c r="CT915" s="15"/>
      <c r="CU915" s="15"/>
      <c r="CV915" s="15"/>
      <c r="CW915" s="15"/>
      <c r="CX915" s="15"/>
      <c r="CY915" s="15"/>
      <c r="CZ915" s="15"/>
      <c r="DA915" s="15"/>
      <c r="DB915" s="15"/>
      <c r="DC915" s="15"/>
      <c r="DD915" s="15"/>
      <c r="DE915" s="15"/>
      <c r="DF915" s="15"/>
      <c r="DG915" s="15"/>
      <c r="DH915" s="15"/>
      <c r="DI915" s="15"/>
      <c r="DJ915" s="15"/>
      <c r="DK915" s="15"/>
      <c r="DL915" s="15"/>
      <c r="DM915" s="15"/>
      <c r="DN915" s="15"/>
      <c r="DO915" s="15"/>
      <c r="DP915" s="15"/>
      <c r="DQ915" s="15"/>
      <c r="DR915" s="15"/>
      <c r="DS915" s="15"/>
      <c r="DT915" s="15"/>
      <c r="DU915" s="15"/>
      <c r="DV915" s="15"/>
      <c r="DW915" s="15"/>
      <c r="DX915" s="15"/>
      <c r="DY915" s="15"/>
      <c r="DZ915" s="15"/>
      <c r="EA915" s="15"/>
      <c r="EB915" s="15"/>
      <c r="EC915" s="15"/>
      <c r="ED915" s="15"/>
      <c r="EE915" s="15"/>
      <c r="EF915" s="15"/>
      <c r="EG915" s="15"/>
      <c r="EH915" s="15"/>
      <c r="EI915" s="15"/>
      <c r="EJ915" s="15"/>
      <c r="EK915" s="15"/>
      <c r="EL915" s="15"/>
      <c r="EM915" s="15"/>
      <c r="EN915" s="15"/>
      <c r="EO915" s="15"/>
      <c r="EP915" s="15"/>
      <c r="EQ915" s="15"/>
      <c r="ER915" s="15"/>
      <c r="ES915" s="15"/>
      <c r="ET915" s="15"/>
      <c r="EU915" s="15"/>
      <c r="EV915" s="15"/>
      <c r="EW915" s="15"/>
      <c r="EX915" s="15"/>
      <c r="EY915" s="15"/>
      <c r="EZ915" s="15"/>
      <c r="FA915" s="15"/>
      <c r="FB915" s="15"/>
      <c r="FC915" s="15"/>
      <c r="FD915" s="15"/>
      <c r="FE915" s="15"/>
      <c r="FF915" s="15"/>
      <c r="FG915" s="15"/>
      <c r="FH915" s="15"/>
      <c r="FI915" s="15"/>
      <c r="FJ915" s="15"/>
      <c r="FK915" s="15"/>
      <c r="FL915" s="15"/>
      <c r="FM915" s="15"/>
      <c r="FN915" s="15"/>
      <c r="FO915" s="15"/>
      <c r="FP915" s="15"/>
      <c r="FQ915" s="15"/>
      <c r="FR915" s="15"/>
      <c r="FS915" s="15"/>
      <c r="FT915" s="15"/>
      <c r="FU915" s="15"/>
      <c r="FV915" s="15"/>
      <c r="FW915" s="15"/>
      <c r="FX915" s="15"/>
      <c r="FY915" s="15"/>
      <c r="FZ915" s="15"/>
      <c r="GA915" s="15"/>
      <c r="GB915" s="15"/>
      <c r="GC915" s="15"/>
      <c r="GD915" s="15"/>
      <c r="GE915" s="15"/>
      <c r="GF915" s="15"/>
      <c r="GG915" s="15"/>
      <c r="GH915" s="15"/>
      <c r="GI915" s="15"/>
      <c r="GJ915" s="15"/>
      <c r="GK915" s="15"/>
      <c r="GL915" s="15"/>
      <c r="GM915" s="15"/>
      <c r="GN915" s="15"/>
      <c r="GO915" s="15"/>
      <c r="GP915" s="15"/>
      <c r="GQ915" s="15"/>
      <c r="GR915" s="15"/>
      <c r="GS915" s="15"/>
      <c r="GT915" s="15"/>
      <c r="GU915" s="15"/>
      <c r="GV915" s="15"/>
      <c r="GW915" s="15"/>
      <c r="GX915" s="15"/>
      <c r="GY915" s="15"/>
    </row>
    <row r="916" spans="1:207" s="16" customFormat="1" ht="25.15" customHeight="1" x14ac:dyDescent="0.25">
      <c r="A916" s="69" t="s">
        <v>1448</v>
      </c>
      <c r="B916" s="45" t="s">
        <v>552</v>
      </c>
      <c r="C916" s="58">
        <v>1963</v>
      </c>
      <c r="D916" s="182" t="s">
        <v>224</v>
      </c>
      <c r="E916" s="58" t="s">
        <v>20</v>
      </c>
      <c r="F916" s="72">
        <v>5</v>
      </c>
      <c r="G916" s="72">
        <v>2</v>
      </c>
      <c r="H916" s="47">
        <f>I916+J916</f>
        <v>1603.58</v>
      </c>
      <c r="I916" s="47">
        <v>157.54</v>
      </c>
      <c r="J916" s="47">
        <v>1446.04</v>
      </c>
      <c r="K916" s="37">
        <f t="shared" si="186"/>
        <v>12513236.5</v>
      </c>
      <c r="L916" s="44">
        <v>0</v>
      </c>
      <c r="M916" s="44">
        <v>0</v>
      </c>
      <c r="N916" s="44">
        <v>0</v>
      </c>
      <c r="O916" s="47">
        <f>'[1]Прод. прилож'!$C$858</f>
        <v>12513236.5</v>
      </c>
      <c r="P916" s="44">
        <f t="shared" si="187"/>
        <v>7803.3128998865041</v>
      </c>
      <c r="Q916" s="50">
        <v>9673</v>
      </c>
      <c r="R916" s="69" t="s">
        <v>95</v>
      </c>
      <c r="S916" s="57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F916" s="15"/>
      <c r="AG916" s="15"/>
      <c r="AH916" s="15"/>
      <c r="AI916" s="15"/>
      <c r="AJ916" s="15"/>
      <c r="AK916" s="15"/>
      <c r="AL916" s="15"/>
      <c r="AM916" s="15"/>
      <c r="AN916" s="15"/>
      <c r="AO916" s="15"/>
      <c r="AP916" s="15"/>
      <c r="AQ916" s="15"/>
      <c r="AR916" s="15"/>
      <c r="AS916" s="15"/>
      <c r="AT916" s="15"/>
      <c r="AU916" s="15"/>
      <c r="AV916" s="15"/>
      <c r="AW916" s="15"/>
      <c r="AX916" s="15"/>
      <c r="AY916" s="15"/>
      <c r="AZ916" s="15"/>
      <c r="BA916" s="15"/>
      <c r="BB916" s="15"/>
      <c r="BC916" s="15"/>
      <c r="BD916" s="15"/>
      <c r="BE916" s="15"/>
      <c r="BF916" s="15"/>
      <c r="BG916" s="15"/>
      <c r="BH916" s="15"/>
      <c r="BI916" s="15"/>
      <c r="BJ916" s="15"/>
      <c r="BK916" s="15"/>
      <c r="BL916" s="15"/>
      <c r="BM916" s="15"/>
      <c r="BN916" s="15"/>
      <c r="BO916" s="15"/>
      <c r="BP916" s="15"/>
      <c r="BQ916" s="15"/>
      <c r="BR916" s="15"/>
      <c r="BS916" s="15"/>
      <c r="BT916" s="15"/>
      <c r="BU916" s="15"/>
      <c r="BV916" s="15"/>
      <c r="BW916" s="15"/>
      <c r="BX916" s="15"/>
      <c r="BY916" s="15"/>
      <c r="BZ916" s="15"/>
      <c r="CA916" s="15"/>
      <c r="CB916" s="15"/>
      <c r="CC916" s="15"/>
      <c r="CD916" s="15"/>
      <c r="CE916" s="15"/>
      <c r="CF916" s="15"/>
      <c r="CG916" s="15"/>
      <c r="CH916" s="15"/>
      <c r="CI916" s="15"/>
      <c r="CJ916" s="15"/>
      <c r="CK916" s="15"/>
      <c r="CL916" s="15"/>
      <c r="CM916" s="15"/>
      <c r="CN916" s="15"/>
      <c r="CO916" s="15"/>
      <c r="CP916" s="15"/>
      <c r="CQ916" s="15"/>
      <c r="CR916" s="15"/>
      <c r="CS916" s="15"/>
      <c r="CT916" s="15"/>
      <c r="CU916" s="15"/>
      <c r="CV916" s="15"/>
      <c r="CW916" s="15"/>
      <c r="CX916" s="15"/>
      <c r="CY916" s="15"/>
      <c r="CZ916" s="15"/>
      <c r="DA916" s="15"/>
      <c r="DB916" s="15"/>
      <c r="DC916" s="15"/>
      <c r="DD916" s="15"/>
      <c r="DE916" s="15"/>
      <c r="DF916" s="15"/>
      <c r="DG916" s="15"/>
      <c r="DH916" s="15"/>
      <c r="DI916" s="15"/>
      <c r="DJ916" s="15"/>
      <c r="DK916" s="15"/>
      <c r="DL916" s="15"/>
      <c r="DM916" s="15"/>
      <c r="DN916" s="15"/>
      <c r="DO916" s="15"/>
      <c r="DP916" s="15"/>
      <c r="DQ916" s="15"/>
      <c r="DR916" s="15"/>
      <c r="DS916" s="15"/>
      <c r="DT916" s="15"/>
      <c r="DU916" s="15"/>
      <c r="DV916" s="15"/>
      <c r="DW916" s="15"/>
      <c r="DX916" s="15"/>
      <c r="DY916" s="15"/>
      <c r="DZ916" s="15"/>
      <c r="EA916" s="15"/>
      <c r="EB916" s="15"/>
      <c r="EC916" s="15"/>
      <c r="ED916" s="15"/>
      <c r="EE916" s="15"/>
      <c r="EF916" s="15"/>
      <c r="EG916" s="15"/>
      <c r="EH916" s="15"/>
      <c r="EI916" s="15"/>
      <c r="EJ916" s="15"/>
      <c r="EK916" s="15"/>
      <c r="EL916" s="15"/>
      <c r="EM916" s="15"/>
      <c r="EN916" s="15"/>
      <c r="EO916" s="15"/>
      <c r="EP916" s="15"/>
      <c r="EQ916" s="15"/>
      <c r="ER916" s="15"/>
      <c r="ES916" s="15"/>
      <c r="ET916" s="15"/>
      <c r="EU916" s="15"/>
      <c r="EV916" s="15"/>
      <c r="EW916" s="15"/>
      <c r="EX916" s="15"/>
      <c r="EY916" s="15"/>
      <c r="EZ916" s="15"/>
      <c r="FA916" s="15"/>
      <c r="FB916" s="15"/>
      <c r="FC916" s="15"/>
      <c r="FD916" s="15"/>
      <c r="FE916" s="15"/>
      <c r="FF916" s="15"/>
      <c r="FG916" s="15"/>
      <c r="FH916" s="15"/>
      <c r="FI916" s="15"/>
      <c r="FJ916" s="15"/>
      <c r="FK916" s="15"/>
      <c r="FL916" s="15"/>
      <c r="FM916" s="15"/>
      <c r="FN916" s="15"/>
      <c r="FO916" s="15"/>
      <c r="FP916" s="15"/>
      <c r="FQ916" s="15"/>
      <c r="FR916" s="15"/>
      <c r="FS916" s="15"/>
      <c r="FT916" s="15"/>
      <c r="FU916" s="15"/>
      <c r="FV916" s="15"/>
      <c r="FW916" s="15"/>
      <c r="FX916" s="15"/>
      <c r="FY916" s="15"/>
      <c r="FZ916" s="15"/>
      <c r="GA916" s="15"/>
      <c r="GB916" s="15"/>
      <c r="GC916" s="15"/>
      <c r="GD916" s="15"/>
      <c r="GE916" s="15"/>
      <c r="GF916" s="15"/>
      <c r="GG916" s="15"/>
      <c r="GH916" s="15"/>
      <c r="GI916" s="15"/>
      <c r="GJ916" s="15"/>
      <c r="GK916" s="15"/>
      <c r="GL916" s="15"/>
      <c r="GM916" s="15"/>
      <c r="GN916" s="15"/>
      <c r="GO916" s="15"/>
      <c r="GP916" s="15"/>
      <c r="GQ916" s="15"/>
      <c r="GR916" s="15"/>
      <c r="GS916" s="15"/>
      <c r="GT916" s="15"/>
      <c r="GU916" s="15"/>
      <c r="GV916" s="15"/>
      <c r="GW916" s="15"/>
      <c r="GX916" s="15"/>
      <c r="GY916" s="15"/>
    </row>
    <row r="917" spans="1:207" s="16" customFormat="1" ht="25.15" customHeight="1" x14ac:dyDescent="0.25">
      <c r="A917" s="69" t="s">
        <v>1449</v>
      </c>
      <c r="B917" s="45" t="s">
        <v>553</v>
      </c>
      <c r="C917" s="58">
        <v>1965</v>
      </c>
      <c r="D917" s="182" t="s">
        <v>224</v>
      </c>
      <c r="E917" s="182" t="s">
        <v>20</v>
      </c>
      <c r="F917" s="72">
        <v>5</v>
      </c>
      <c r="G917" s="72">
        <v>2</v>
      </c>
      <c r="H917" s="47">
        <f>I917+J917</f>
        <v>1440.49</v>
      </c>
      <c r="I917" s="47">
        <v>84</v>
      </c>
      <c r="J917" s="47">
        <v>1356.49</v>
      </c>
      <c r="K917" s="37">
        <f t="shared" si="186"/>
        <v>4316695.2</v>
      </c>
      <c r="L917" s="44">
        <v>0</v>
      </c>
      <c r="M917" s="44">
        <v>0</v>
      </c>
      <c r="N917" s="44">
        <v>0</v>
      </c>
      <c r="O917" s="47">
        <f>'[1]Прод. прилож'!$C$1296</f>
        <v>4316695.2</v>
      </c>
      <c r="P917" s="44">
        <f t="shared" si="187"/>
        <v>2996.6852945872588</v>
      </c>
      <c r="Q917" s="50">
        <v>9673</v>
      </c>
      <c r="R917" s="69" t="s">
        <v>96</v>
      </c>
      <c r="S917" s="57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F917" s="15"/>
      <c r="AG917" s="15"/>
      <c r="AH917" s="15"/>
      <c r="AI917" s="15"/>
      <c r="AJ917" s="15"/>
      <c r="AK917" s="15"/>
      <c r="AL917" s="15"/>
      <c r="AM917" s="15"/>
      <c r="AN917" s="15"/>
      <c r="AO917" s="15"/>
      <c r="AP917" s="15"/>
      <c r="AQ917" s="15"/>
      <c r="AR917" s="15"/>
      <c r="AS917" s="15"/>
      <c r="AT917" s="15"/>
      <c r="AU917" s="15"/>
      <c r="AV917" s="15"/>
      <c r="AW917" s="15"/>
      <c r="AX917" s="15"/>
      <c r="AY917" s="15"/>
      <c r="AZ917" s="15"/>
      <c r="BA917" s="15"/>
      <c r="BB917" s="15"/>
      <c r="BC917" s="15"/>
      <c r="BD917" s="15"/>
      <c r="BE917" s="15"/>
      <c r="BF917" s="15"/>
      <c r="BG917" s="15"/>
      <c r="BH917" s="15"/>
      <c r="BI917" s="15"/>
      <c r="BJ917" s="15"/>
      <c r="BK917" s="15"/>
      <c r="BL917" s="15"/>
      <c r="BM917" s="15"/>
      <c r="BN917" s="15"/>
      <c r="BO917" s="15"/>
      <c r="BP917" s="15"/>
      <c r="BQ917" s="15"/>
      <c r="BR917" s="15"/>
      <c r="BS917" s="15"/>
      <c r="BT917" s="15"/>
      <c r="BU917" s="15"/>
      <c r="BV917" s="15"/>
      <c r="BW917" s="15"/>
      <c r="BX917" s="15"/>
      <c r="BY917" s="15"/>
      <c r="BZ917" s="15"/>
      <c r="CA917" s="15"/>
      <c r="CB917" s="15"/>
      <c r="CC917" s="15"/>
      <c r="CD917" s="15"/>
      <c r="CE917" s="15"/>
      <c r="CF917" s="15"/>
      <c r="CG917" s="15"/>
      <c r="CH917" s="15"/>
      <c r="CI917" s="15"/>
      <c r="CJ917" s="15"/>
      <c r="CK917" s="15"/>
      <c r="CL917" s="15"/>
      <c r="CM917" s="15"/>
      <c r="CN917" s="15"/>
      <c r="CO917" s="15"/>
      <c r="CP917" s="15"/>
      <c r="CQ917" s="15"/>
      <c r="CR917" s="15"/>
      <c r="CS917" s="15"/>
      <c r="CT917" s="15"/>
      <c r="CU917" s="15"/>
      <c r="CV917" s="15"/>
      <c r="CW917" s="15"/>
      <c r="CX917" s="15"/>
      <c r="CY917" s="15"/>
      <c r="CZ917" s="15"/>
      <c r="DA917" s="15"/>
      <c r="DB917" s="15"/>
      <c r="DC917" s="15"/>
      <c r="DD917" s="15"/>
      <c r="DE917" s="15"/>
      <c r="DF917" s="15"/>
      <c r="DG917" s="15"/>
      <c r="DH917" s="15"/>
      <c r="DI917" s="15"/>
      <c r="DJ917" s="15"/>
      <c r="DK917" s="15"/>
      <c r="DL917" s="15"/>
      <c r="DM917" s="15"/>
      <c r="DN917" s="15"/>
      <c r="DO917" s="15"/>
      <c r="DP917" s="15"/>
      <c r="DQ917" s="15"/>
      <c r="DR917" s="15"/>
      <c r="DS917" s="15"/>
      <c r="DT917" s="15"/>
      <c r="DU917" s="15"/>
      <c r="DV917" s="15"/>
      <c r="DW917" s="15"/>
      <c r="DX917" s="15"/>
      <c r="DY917" s="15"/>
      <c r="DZ917" s="15"/>
      <c r="EA917" s="15"/>
      <c r="EB917" s="15"/>
      <c r="EC917" s="15"/>
      <c r="ED917" s="15"/>
      <c r="EE917" s="15"/>
      <c r="EF917" s="15"/>
      <c r="EG917" s="15"/>
      <c r="EH917" s="15"/>
      <c r="EI917" s="15"/>
      <c r="EJ917" s="15"/>
      <c r="EK917" s="15"/>
      <c r="EL917" s="15"/>
      <c r="EM917" s="15"/>
      <c r="EN917" s="15"/>
      <c r="EO917" s="15"/>
      <c r="EP917" s="15"/>
      <c r="EQ917" s="15"/>
      <c r="ER917" s="15"/>
      <c r="ES917" s="15"/>
      <c r="ET917" s="15"/>
      <c r="EU917" s="15"/>
      <c r="EV917" s="15"/>
      <c r="EW917" s="15"/>
      <c r="EX917" s="15"/>
      <c r="EY917" s="15"/>
      <c r="EZ917" s="15"/>
      <c r="FA917" s="15"/>
      <c r="FB917" s="15"/>
      <c r="FC917" s="15"/>
      <c r="FD917" s="15"/>
      <c r="FE917" s="15"/>
      <c r="FF917" s="15"/>
      <c r="FG917" s="15"/>
      <c r="FH917" s="15"/>
      <c r="FI917" s="15"/>
      <c r="FJ917" s="15"/>
      <c r="FK917" s="15"/>
      <c r="FL917" s="15"/>
      <c r="FM917" s="15"/>
      <c r="FN917" s="15"/>
      <c r="FO917" s="15"/>
      <c r="FP917" s="15"/>
      <c r="FQ917" s="15"/>
      <c r="FR917" s="15"/>
      <c r="FS917" s="15"/>
      <c r="FT917" s="15"/>
      <c r="FU917" s="15"/>
      <c r="FV917" s="15"/>
      <c r="FW917" s="15"/>
      <c r="FX917" s="15"/>
      <c r="FY917" s="15"/>
      <c r="FZ917" s="15"/>
      <c r="GA917" s="15"/>
      <c r="GB917" s="15"/>
      <c r="GC917" s="15"/>
      <c r="GD917" s="15"/>
      <c r="GE917" s="15"/>
      <c r="GF917" s="15"/>
      <c r="GG917" s="15"/>
      <c r="GH917" s="15"/>
      <c r="GI917" s="15"/>
      <c r="GJ917" s="15"/>
      <c r="GK917" s="15"/>
      <c r="GL917" s="15"/>
      <c r="GM917" s="15"/>
      <c r="GN917" s="15"/>
      <c r="GO917" s="15"/>
      <c r="GP917" s="15"/>
      <c r="GQ917" s="15"/>
      <c r="GR917" s="15"/>
      <c r="GS917" s="15"/>
      <c r="GT917" s="15"/>
      <c r="GU917" s="15"/>
      <c r="GV917" s="15"/>
      <c r="GW917" s="15"/>
      <c r="GX917" s="15"/>
      <c r="GY917" s="15"/>
    </row>
    <row r="918" spans="1:207" s="15" customFormat="1" ht="25.15" customHeight="1" x14ac:dyDescent="0.25">
      <c r="A918" s="69" t="s">
        <v>1450</v>
      </c>
      <c r="B918" s="45" t="s">
        <v>554</v>
      </c>
      <c r="C918" s="58">
        <v>1965</v>
      </c>
      <c r="D918" s="182" t="s">
        <v>224</v>
      </c>
      <c r="E918" s="182" t="s">
        <v>20</v>
      </c>
      <c r="F918" s="72">
        <v>5</v>
      </c>
      <c r="G918" s="72">
        <v>3</v>
      </c>
      <c r="H918" s="47">
        <f>I918+J918</f>
        <v>2539.8200000000002</v>
      </c>
      <c r="I918" s="47">
        <v>0</v>
      </c>
      <c r="J918" s="47">
        <v>2539.8200000000002</v>
      </c>
      <c r="K918" s="37">
        <f t="shared" si="186"/>
        <v>2200327.1999999997</v>
      </c>
      <c r="L918" s="44">
        <v>0</v>
      </c>
      <c r="M918" s="44">
        <v>0</v>
      </c>
      <c r="N918" s="44">
        <v>0</v>
      </c>
      <c r="O918" s="47">
        <f>'[1]Прод. прилож'!$C$1297</f>
        <v>2200327.1999999997</v>
      </c>
      <c r="P918" s="44">
        <f t="shared" si="187"/>
        <v>866.33194478348844</v>
      </c>
      <c r="Q918" s="50">
        <v>9673</v>
      </c>
      <c r="R918" s="69" t="s">
        <v>96</v>
      </c>
      <c r="S918" s="57"/>
      <c r="T918" s="16"/>
      <c r="U918" s="16"/>
    </row>
    <row r="919" spans="1:207" s="16" customFormat="1" ht="25.15" customHeight="1" x14ac:dyDescent="0.25">
      <c r="A919" s="69" t="s">
        <v>1451</v>
      </c>
      <c r="B919" s="45" t="s">
        <v>555</v>
      </c>
      <c r="C919" s="182">
        <v>1965</v>
      </c>
      <c r="D919" s="182" t="s">
        <v>224</v>
      </c>
      <c r="E919" s="182" t="s">
        <v>20</v>
      </c>
      <c r="F919" s="72">
        <v>5</v>
      </c>
      <c r="G919" s="72">
        <v>2</v>
      </c>
      <c r="H919" s="47">
        <v>1598.59</v>
      </c>
      <c r="I919" s="47">
        <v>574.45000000000005</v>
      </c>
      <c r="J919" s="47">
        <v>1024.1400000000001</v>
      </c>
      <c r="K919" s="37">
        <f t="shared" si="186"/>
        <v>3412519.1999999997</v>
      </c>
      <c r="L919" s="44">
        <v>0</v>
      </c>
      <c r="M919" s="44">
        <v>0</v>
      </c>
      <c r="N919" s="44">
        <v>0</v>
      </c>
      <c r="O919" s="47">
        <f>'[1]Прод. прилож'!$C$1298</f>
        <v>3412519.1999999997</v>
      </c>
      <c r="P919" s="44">
        <f t="shared" si="187"/>
        <v>2134.7057094064144</v>
      </c>
      <c r="Q919" s="50">
        <v>9673</v>
      </c>
      <c r="R919" s="69" t="s">
        <v>96</v>
      </c>
      <c r="S919" s="57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F919" s="15"/>
      <c r="AG919" s="15"/>
      <c r="AH919" s="15"/>
      <c r="AI919" s="15"/>
      <c r="AJ919" s="15"/>
      <c r="AK919" s="15"/>
      <c r="AL919" s="15"/>
      <c r="AM919" s="15"/>
      <c r="AN919" s="15"/>
      <c r="AO919" s="15"/>
      <c r="AP919" s="15"/>
      <c r="AQ919" s="15"/>
      <c r="AR919" s="15"/>
      <c r="AS919" s="15"/>
      <c r="AT919" s="15"/>
      <c r="AU919" s="15"/>
      <c r="AV919" s="15"/>
      <c r="AW919" s="15"/>
      <c r="AX919" s="15"/>
      <c r="AY919" s="15"/>
      <c r="AZ919" s="15"/>
      <c r="BA919" s="15"/>
      <c r="BB919" s="15"/>
      <c r="BC919" s="15"/>
      <c r="BD919" s="15"/>
      <c r="BE919" s="15"/>
      <c r="BF919" s="15"/>
      <c r="BG919" s="15"/>
      <c r="BH919" s="15"/>
      <c r="BI919" s="15"/>
      <c r="BJ919" s="15"/>
      <c r="BK919" s="15"/>
      <c r="BL919" s="15"/>
      <c r="BM919" s="15"/>
      <c r="BN919" s="15"/>
      <c r="BO919" s="15"/>
      <c r="BP919" s="15"/>
      <c r="BQ919" s="15"/>
      <c r="BR919" s="15"/>
      <c r="BS919" s="15"/>
      <c r="BT919" s="15"/>
      <c r="BU919" s="15"/>
      <c r="BV919" s="15"/>
      <c r="BW919" s="15"/>
      <c r="BX919" s="15"/>
      <c r="BY919" s="15"/>
      <c r="BZ919" s="15"/>
      <c r="CA919" s="15"/>
      <c r="CB919" s="15"/>
      <c r="CC919" s="15"/>
      <c r="CD919" s="15"/>
      <c r="CE919" s="15"/>
      <c r="CF919" s="15"/>
      <c r="CG919" s="15"/>
      <c r="CH919" s="15"/>
      <c r="CI919" s="15"/>
      <c r="CJ919" s="15"/>
      <c r="CK919" s="15"/>
      <c r="CL919" s="15"/>
      <c r="CM919" s="15"/>
      <c r="CN919" s="15"/>
      <c r="CO919" s="15"/>
      <c r="CP919" s="15"/>
      <c r="CQ919" s="15"/>
      <c r="CR919" s="15"/>
      <c r="CS919" s="15"/>
      <c r="CT919" s="15"/>
      <c r="CU919" s="15"/>
      <c r="CV919" s="15"/>
      <c r="CW919" s="15"/>
      <c r="CX919" s="15"/>
      <c r="CY919" s="15"/>
      <c r="CZ919" s="15"/>
      <c r="DA919" s="15"/>
      <c r="DB919" s="15"/>
      <c r="DC919" s="15"/>
      <c r="DD919" s="15"/>
      <c r="DE919" s="15"/>
      <c r="DF919" s="15"/>
      <c r="DG919" s="15"/>
      <c r="DH919" s="15"/>
      <c r="DI919" s="15"/>
      <c r="DJ919" s="15"/>
      <c r="DK919" s="15"/>
      <c r="DL919" s="15"/>
      <c r="DM919" s="15"/>
      <c r="DN919" s="15"/>
      <c r="DO919" s="15"/>
      <c r="DP919" s="15"/>
      <c r="DQ919" s="15"/>
      <c r="DR919" s="15"/>
      <c r="DS919" s="15"/>
      <c r="DT919" s="15"/>
      <c r="DU919" s="15"/>
      <c r="DV919" s="15"/>
      <c r="DW919" s="15"/>
      <c r="DX919" s="15"/>
      <c r="DY919" s="15"/>
      <c r="DZ919" s="15"/>
      <c r="EA919" s="15"/>
      <c r="EB919" s="15"/>
      <c r="EC919" s="15"/>
      <c r="ED919" s="15"/>
      <c r="EE919" s="15"/>
      <c r="EF919" s="15"/>
      <c r="EG919" s="15"/>
      <c r="EH919" s="15"/>
      <c r="EI919" s="15"/>
      <c r="EJ919" s="15"/>
      <c r="EK919" s="15"/>
      <c r="EL919" s="15"/>
      <c r="EM919" s="15"/>
      <c r="EN919" s="15"/>
      <c r="EO919" s="15"/>
      <c r="EP919" s="15"/>
      <c r="EQ919" s="15"/>
      <c r="ER919" s="15"/>
      <c r="ES919" s="15"/>
      <c r="ET919" s="15"/>
      <c r="EU919" s="15"/>
      <c r="EV919" s="15"/>
      <c r="EW919" s="15"/>
      <c r="EX919" s="15"/>
      <c r="EY919" s="15"/>
      <c r="EZ919" s="15"/>
      <c r="FA919" s="15"/>
      <c r="FB919" s="15"/>
      <c r="FC919" s="15"/>
      <c r="FD919" s="15"/>
      <c r="FE919" s="15"/>
      <c r="FF919" s="15"/>
      <c r="FG919" s="15"/>
      <c r="FH919" s="15"/>
      <c r="FI919" s="15"/>
      <c r="FJ919" s="15"/>
      <c r="FK919" s="15"/>
      <c r="FL919" s="15"/>
      <c r="FM919" s="15"/>
      <c r="FN919" s="15"/>
      <c r="FO919" s="15"/>
      <c r="FP919" s="15"/>
      <c r="FQ919" s="15"/>
      <c r="FR919" s="15"/>
      <c r="FS919" s="15"/>
      <c r="FT919" s="15"/>
      <c r="FU919" s="15"/>
      <c r="FV919" s="15"/>
      <c r="FW919" s="15"/>
      <c r="FX919" s="15"/>
      <c r="FY919" s="15"/>
      <c r="FZ919" s="15"/>
      <c r="GA919" s="15"/>
      <c r="GB919" s="15"/>
      <c r="GC919" s="15"/>
      <c r="GD919" s="15"/>
      <c r="GE919" s="15"/>
      <c r="GF919" s="15"/>
      <c r="GG919" s="15"/>
      <c r="GH919" s="15"/>
      <c r="GI919" s="15"/>
      <c r="GJ919" s="15"/>
      <c r="GK919" s="15"/>
      <c r="GL919" s="15"/>
      <c r="GM919" s="15"/>
      <c r="GN919" s="15"/>
      <c r="GO919" s="15"/>
      <c r="GP919" s="15"/>
      <c r="GQ919" s="15"/>
      <c r="GR919" s="15"/>
      <c r="GS919" s="15"/>
      <c r="GT919" s="15"/>
      <c r="GU919" s="15"/>
      <c r="GV919" s="15"/>
      <c r="GW919" s="15"/>
      <c r="GX919" s="15"/>
      <c r="GY919" s="15"/>
    </row>
    <row r="920" spans="1:207" s="16" customFormat="1" ht="25.15" customHeight="1" x14ac:dyDescent="0.25">
      <c r="A920" s="69" t="s">
        <v>1452</v>
      </c>
      <c r="B920" s="45" t="s">
        <v>556</v>
      </c>
      <c r="C920" s="58">
        <v>1964</v>
      </c>
      <c r="D920" s="182" t="s">
        <v>224</v>
      </c>
      <c r="E920" s="58" t="s">
        <v>20</v>
      </c>
      <c r="F920" s="72">
        <v>5</v>
      </c>
      <c r="G920" s="72">
        <v>3</v>
      </c>
      <c r="H920" s="47">
        <f t="shared" ref="H920:H925" si="188">I920+J920</f>
        <v>2024.42</v>
      </c>
      <c r="I920" s="47">
        <v>0</v>
      </c>
      <c r="J920" s="47">
        <v>2024.42</v>
      </c>
      <c r="K920" s="37">
        <f t="shared" si="186"/>
        <v>4388050</v>
      </c>
      <c r="L920" s="44">
        <v>0</v>
      </c>
      <c r="M920" s="44">
        <v>0</v>
      </c>
      <c r="N920" s="44">
        <v>0</v>
      </c>
      <c r="O920" s="47">
        <f>'[1]Прод. прилож'!$C$859</f>
        <v>4388050</v>
      </c>
      <c r="P920" s="44">
        <f t="shared" si="187"/>
        <v>2167.5591033481196</v>
      </c>
      <c r="Q920" s="50">
        <v>9673</v>
      </c>
      <c r="R920" s="69" t="s">
        <v>95</v>
      </c>
      <c r="S920" s="57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F920" s="15"/>
      <c r="AG920" s="15"/>
      <c r="AH920" s="15"/>
      <c r="AI920" s="15"/>
      <c r="AJ920" s="15"/>
      <c r="AK920" s="15"/>
      <c r="AL920" s="15"/>
      <c r="AM920" s="15"/>
      <c r="AN920" s="15"/>
      <c r="AO920" s="15"/>
      <c r="AP920" s="15"/>
      <c r="AQ920" s="15"/>
      <c r="AR920" s="15"/>
      <c r="AS920" s="15"/>
      <c r="AT920" s="15"/>
      <c r="AU920" s="15"/>
      <c r="AV920" s="15"/>
      <c r="AW920" s="15"/>
      <c r="AX920" s="15"/>
      <c r="AY920" s="15"/>
      <c r="AZ920" s="15"/>
      <c r="BA920" s="15"/>
      <c r="BB920" s="15"/>
      <c r="BC920" s="15"/>
      <c r="BD920" s="15"/>
      <c r="BE920" s="15"/>
      <c r="BF920" s="15"/>
      <c r="BG920" s="15"/>
      <c r="BH920" s="15"/>
      <c r="BI920" s="15"/>
      <c r="BJ920" s="15"/>
      <c r="BK920" s="15"/>
      <c r="BL920" s="15"/>
      <c r="BM920" s="15"/>
      <c r="BN920" s="15"/>
      <c r="BO920" s="15"/>
      <c r="BP920" s="15"/>
      <c r="BQ920" s="15"/>
      <c r="BR920" s="15"/>
      <c r="BS920" s="15"/>
      <c r="BT920" s="15"/>
      <c r="BU920" s="15"/>
      <c r="BV920" s="15"/>
      <c r="BW920" s="15"/>
      <c r="BX920" s="15"/>
      <c r="BY920" s="15"/>
      <c r="BZ920" s="15"/>
      <c r="CA920" s="15"/>
      <c r="CB920" s="15"/>
      <c r="CC920" s="15"/>
      <c r="CD920" s="15"/>
      <c r="CE920" s="15"/>
      <c r="CF920" s="15"/>
      <c r="CG920" s="15"/>
      <c r="CH920" s="15"/>
      <c r="CI920" s="15"/>
      <c r="CJ920" s="15"/>
      <c r="CK920" s="15"/>
      <c r="CL920" s="15"/>
      <c r="CM920" s="15"/>
      <c r="CN920" s="15"/>
      <c r="CO920" s="15"/>
      <c r="CP920" s="15"/>
      <c r="CQ920" s="15"/>
      <c r="CR920" s="15"/>
      <c r="CS920" s="15"/>
      <c r="CT920" s="15"/>
      <c r="CU920" s="15"/>
      <c r="CV920" s="15"/>
      <c r="CW920" s="15"/>
      <c r="CX920" s="15"/>
      <c r="CY920" s="15"/>
      <c r="CZ920" s="15"/>
      <c r="DA920" s="15"/>
      <c r="DB920" s="15"/>
      <c r="DC920" s="15"/>
      <c r="DD920" s="15"/>
      <c r="DE920" s="15"/>
      <c r="DF920" s="15"/>
      <c r="DG920" s="15"/>
      <c r="DH920" s="15"/>
      <c r="DI920" s="15"/>
      <c r="DJ920" s="15"/>
      <c r="DK920" s="15"/>
      <c r="DL920" s="15"/>
      <c r="DM920" s="15"/>
      <c r="DN920" s="15"/>
      <c r="DO920" s="15"/>
      <c r="DP920" s="15"/>
      <c r="DQ920" s="15"/>
      <c r="DR920" s="15"/>
      <c r="DS920" s="15"/>
      <c r="DT920" s="15"/>
      <c r="DU920" s="15"/>
      <c r="DV920" s="15"/>
      <c r="DW920" s="15"/>
      <c r="DX920" s="15"/>
      <c r="DY920" s="15"/>
      <c r="DZ920" s="15"/>
      <c r="EA920" s="15"/>
      <c r="EB920" s="15"/>
      <c r="EC920" s="15"/>
      <c r="ED920" s="15"/>
      <c r="EE920" s="15"/>
      <c r="EF920" s="15"/>
      <c r="EG920" s="15"/>
      <c r="EH920" s="15"/>
      <c r="EI920" s="15"/>
      <c r="EJ920" s="15"/>
      <c r="EK920" s="15"/>
      <c r="EL920" s="15"/>
      <c r="EM920" s="15"/>
      <c r="EN920" s="15"/>
      <c r="EO920" s="15"/>
      <c r="EP920" s="15"/>
      <c r="EQ920" s="15"/>
      <c r="ER920" s="15"/>
      <c r="ES920" s="15"/>
      <c r="ET920" s="15"/>
      <c r="EU920" s="15"/>
      <c r="EV920" s="15"/>
      <c r="EW920" s="15"/>
      <c r="EX920" s="15"/>
      <c r="EY920" s="15"/>
      <c r="EZ920" s="15"/>
      <c r="FA920" s="15"/>
      <c r="FB920" s="15"/>
      <c r="FC920" s="15"/>
      <c r="FD920" s="15"/>
      <c r="FE920" s="15"/>
      <c r="FF920" s="15"/>
      <c r="FG920" s="15"/>
      <c r="FH920" s="15"/>
      <c r="FI920" s="15"/>
      <c r="FJ920" s="15"/>
      <c r="FK920" s="15"/>
      <c r="FL920" s="15"/>
      <c r="FM920" s="15"/>
      <c r="FN920" s="15"/>
      <c r="FO920" s="15"/>
      <c r="FP920" s="15"/>
      <c r="FQ920" s="15"/>
      <c r="FR920" s="15"/>
      <c r="FS920" s="15"/>
      <c r="FT920" s="15"/>
      <c r="FU920" s="15"/>
      <c r="FV920" s="15"/>
      <c r="FW920" s="15"/>
      <c r="FX920" s="15"/>
      <c r="FY920" s="15"/>
      <c r="FZ920" s="15"/>
      <c r="GA920" s="15"/>
      <c r="GB920" s="15"/>
      <c r="GC920" s="15"/>
      <c r="GD920" s="15"/>
      <c r="GE920" s="15"/>
      <c r="GF920" s="15"/>
      <c r="GG920" s="15"/>
      <c r="GH920" s="15"/>
      <c r="GI920" s="15"/>
      <c r="GJ920" s="15"/>
      <c r="GK920" s="15"/>
      <c r="GL920" s="15"/>
      <c r="GM920" s="15"/>
      <c r="GN920" s="15"/>
      <c r="GO920" s="15"/>
      <c r="GP920" s="15"/>
      <c r="GQ920" s="15"/>
      <c r="GR920" s="15"/>
      <c r="GS920" s="15"/>
      <c r="GT920" s="15"/>
      <c r="GU920" s="15"/>
      <c r="GV920" s="15"/>
      <c r="GW920" s="15"/>
      <c r="GX920" s="15"/>
      <c r="GY920" s="15"/>
    </row>
    <row r="921" spans="1:207" s="16" customFormat="1" ht="25.15" customHeight="1" x14ac:dyDescent="0.25">
      <c r="A921" s="69" t="s">
        <v>1453</v>
      </c>
      <c r="B921" s="45" t="s">
        <v>557</v>
      </c>
      <c r="C921" s="58">
        <v>1962</v>
      </c>
      <c r="D921" s="182" t="s">
        <v>224</v>
      </c>
      <c r="E921" s="58" t="s">
        <v>20</v>
      </c>
      <c r="F921" s="72">
        <v>5</v>
      </c>
      <c r="G921" s="72">
        <v>4</v>
      </c>
      <c r="H921" s="47">
        <v>3891.8</v>
      </c>
      <c r="I921" s="47">
        <v>0</v>
      </c>
      <c r="J921" s="47">
        <v>2526.17</v>
      </c>
      <c r="K921" s="37">
        <f t="shared" si="186"/>
        <v>23050456.190000001</v>
      </c>
      <c r="L921" s="44">
        <v>0</v>
      </c>
      <c r="M921" s="44">
        <v>0</v>
      </c>
      <c r="N921" s="44">
        <v>0</v>
      </c>
      <c r="O921" s="47">
        <f>'[1]Прод. прилож'!$C$360</f>
        <v>23050456.190000001</v>
      </c>
      <c r="P921" s="44">
        <f t="shared" si="187"/>
        <v>5922.8265044452437</v>
      </c>
      <c r="Q921" s="50">
        <v>9673</v>
      </c>
      <c r="R921" s="69" t="s">
        <v>94</v>
      </c>
      <c r="S921" s="57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F921" s="15"/>
      <c r="AG921" s="15"/>
      <c r="AH921" s="15"/>
      <c r="AI921" s="15"/>
      <c r="AJ921" s="15"/>
      <c r="AK921" s="15"/>
      <c r="AL921" s="15"/>
      <c r="AM921" s="15"/>
      <c r="AN921" s="15"/>
      <c r="AO921" s="15"/>
      <c r="AP921" s="15"/>
      <c r="AQ921" s="15"/>
      <c r="AR921" s="15"/>
      <c r="AS921" s="15"/>
      <c r="AT921" s="15"/>
      <c r="AU921" s="15"/>
      <c r="AV921" s="15"/>
      <c r="AW921" s="15"/>
      <c r="AX921" s="15"/>
      <c r="AY921" s="15"/>
      <c r="AZ921" s="15"/>
      <c r="BA921" s="15"/>
      <c r="BB921" s="15"/>
      <c r="BC921" s="15"/>
      <c r="BD921" s="15"/>
      <c r="BE921" s="15"/>
      <c r="BF921" s="15"/>
      <c r="BG921" s="15"/>
      <c r="BH921" s="15"/>
      <c r="BI921" s="15"/>
      <c r="BJ921" s="15"/>
      <c r="BK921" s="15"/>
      <c r="BL921" s="15"/>
      <c r="BM921" s="15"/>
      <c r="BN921" s="15"/>
      <c r="BO921" s="15"/>
      <c r="BP921" s="15"/>
      <c r="BQ921" s="15"/>
      <c r="BR921" s="15"/>
      <c r="BS921" s="15"/>
      <c r="BT921" s="15"/>
      <c r="BU921" s="15"/>
      <c r="BV921" s="15"/>
      <c r="BW921" s="15"/>
      <c r="BX921" s="15"/>
      <c r="BY921" s="15"/>
      <c r="BZ921" s="15"/>
      <c r="CA921" s="15"/>
      <c r="CB921" s="15"/>
      <c r="CC921" s="15"/>
      <c r="CD921" s="15"/>
      <c r="CE921" s="15"/>
      <c r="CF921" s="15"/>
      <c r="CG921" s="15"/>
      <c r="CH921" s="15"/>
      <c r="CI921" s="15"/>
      <c r="CJ921" s="15"/>
      <c r="CK921" s="15"/>
      <c r="CL921" s="15"/>
      <c r="CM921" s="15"/>
      <c r="CN921" s="15"/>
      <c r="CO921" s="15"/>
      <c r="CP921" s="15"/>
      <c r="CQ921" s="15"/>
      <c r="CR921" s="15"/>
      <c r="CS921" s="15"/>
      <c r="CT921" s="15"/>
      <c r="CU921" s="15"/>
      <c r="CV921" s="15"/>
      <c r="CW921" s="15"/>
      <c r="CX921" s="15"/>
      <c r="CY921" s="15"/>
      <c r="CZ921" s="15"/>
      <c r="DA921" s="15"/>
      <c r="DB921" s="15"/>
      <c r="DC921" s="15"/>
      <c r="DD921" s="15"/>
      <c r="DE921" s="15"/>
      <c r="DF921" s="15"/>
      <c r="DG921" s="15"/>
      <c r="DH921" s="15"/>
      <c r="DI921" s="15"/>
      <c r="DJ921" s="15"/>
      <c r="DK921" s="15"/>
      <c r="DL921" s="15"/>
      <c r="DM921" s="15"/>
      <c r="DN921" s="15"/>
      <c r="DO921" s="15"/>
      <c r="DP921" s="15"/>
      <c r="DQ921" s="15"/>
      <c r="DR921" s="15"/>
      <c r="DS921" s="15"/>
      <c r="DT921" s="15"/>
      <c r="DU921" s="15"/>
      <c r="DV921" s="15"/>
      <c r="DW921" s="15"/>
      <c r="DX921" s="15"/>
      <c r="DY921" s="15"/>
      <c r="DZ921" s="15"/>
      <c r="EA921" s="15"/>
      <c r="EB921" s="15"/>
      <c r="EC921" s="15"/>
      <c r="ED921" s="15"/>
      <c r="EE921" s="15"/>
      <c r="EF921" s="15"/>
      <c r="EG921" s="15"/>
      <c r="EH921" s="15"/>
      <c r="EI921" s="15"/>
      <c r="EJ921" s="15"/>
      <c r="EK921" s="15"/>
      <c r="EL921" s="15"/>
      <c r="EM921" s="15"/>
      <c r="EN921" s="15"/>
      <c r="EO921" s="15"/>
      <c r="EP921" s="15"/>
      <c r="EQ921" s="15"/>
      <c r="ER921" s="15"/>
      <c r="ES921" s="15"/>
      <c r="ET921" s="15"/>
      <c r="EU921" s="15"/>
      <c r="EV921" s="15"/>
      <c r="EW921" s="15"/>
      <c r="EX921" s="15"/>
      <c r="EY921" s="15"/>
      <c r="EZ921" s="15"/>
      <c r="FA921" s="15"/>
      <c r="FB921" s="15"/>
      <c r="FC921" s="15"/>
      <c r="FD921" s="15"/>
      <c r="FE921" s="15"/>
      <c r="FF921" s="15"/>
      <c r="FG921" s="15"/>
      <c r="FH921" s="15"/>
      <c r="FI921" s="15"/>
      <c r="FJ921" s="15"/>
      <c r="FK921" s="15"/>
      <c r="FL921" s="15"/>
      <c r="FM921" s="15"/>
      <c r="FN921" s="15"/>
      <c r="FO921" s="15"/>
      <c r="FP921" s="15"/>
      <c r="FQ921" s="15"/>
      <c r="FR921" s="15"/>
      <c r="FS921" s="15"/>
      <c r="FT921" s="15"/>
      <c r="FU921" s="15"/>
      <c r="FV921" s="15"/>
      <c r="FW921" s="15"/>
      <c r="FX921" s="15"/>
      <c r="FY921" s="15"/>
      <c r="FZ921" s="15"/>
      <c r="GA921" s="15"/>
      <c r="GB921" s="15"/>
      <c r="GC921" s="15"/>
      <c r="GD921" s="15"/>
      <c r="GE921" s="15"/>
      <c r="GF921" s="15"/>
      <c r="GG921" s="15"/>
      <c r="GH921" s="15"/>
      <c r="GI921" s="15"/>
      <c r="GJ921" s="15"/>
      <c r="GK921" s="15"/>
      <c r="GL921" s="15"/>
      <c r="GM921" s="15"/>
      <c r="GN921" s="15"/>
      <c r="GO921" s="15"/>
      <c r="GP921" s="15"/>
      <c r="GQ921" s="15"/>
      <c r="GR921" s="15"/>
      <c r="GS921" s="15"/>
      <c r="GT921" s="15"/>
      <c r="GU921" s="15"/>
      <c r="GV921" s="15"/>
      <c r="GW921" s="15"/>
      <c r="GX921" s="15"/>
      <c r="GY921" s="15"/>
    </row>
    <row r="922" spans="1:207" s="16" customFormat="1" ht="25.15" customHeight="1" x14ac:dyDescent="0.25">
      <c r="A922" s="69" t="s">
        <v>1454</v>
      </c>
      <c r="B922" s="45" t="s">
        <v>558</v>
      </c>
      <c r="C922" s="58">
        <v>1966</v>
      </c>
      <c r="D922" s="182" t="s">
        <v>224</v>
      </c>
      <c r="E922" s="58" t="s">
        <v>20</v>
      </c>
      <c r="F922" s="72">
        <v>5</v>
      </c>
      <c r="G922" s="72">
        <v>2</v>
      </c>
      <c r="H922" s="47">
        <f t="shared" si="188"/>
        <v>1258.8499999999999</v>
      </c>
      <c r="I922" s="47">
        <v>0</v>
      </c>
      <c r="J922" s="47">
        <v>1258.8499999999999</v>
      </c>
      <c r="K922" s="37">
        <f t="shared" si="186"/>
        <v>4453925</v>
      </c>
      <c r="L922" s="44">
        <v>0</v>
      </c>
      <c r="M922" s="44">
        <v>0</v>
      </c>
      <c r="N922" s="44">
        <v>0</v>
      </c>
      <c r="O922" s="47">
        <f>'[1]Прод. прилож'!$C$1299</f>
        <v>4453925</v>
      </c>
      <c r="P922" s="44">
        <f t="shared" si="187"/>
        <v>3538.0903205306431</v>
      </c>
      <c r="Q922" s="50">
        <v>9673</v>
      </c>
      <c r="R922" s="69" t="s">
        <v>96</v>
      </c>
      <c r="S922" s="57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F922" s="15"/>
      <c r="AG922" s="15"/>
      <c r="AH922" s="15"/>
      <c r="AI922" s="15"/>
      <c r="AJ922" s="15"/>
      <c r="AK922" s="15"/>
      <c r="AL922" s="15"/>
      <c r="AM922" s="15"/>
      <c r="AN922" s="15"/>
      <c r="AO922" s="15"/>
      <c r="AP922" s="15"/>
      <c r="AQ922" s="15"/>
      <c r="AR922" s="15"/>
      <c r="AS922" s="15"/>
      <c r="AT922" s="15"/>
      <c r="AU922" s="15"/>
      <c r="AV922" s="15"/>
      <c r="AW922" s="15"/>
      <c r="AX922" s="15"/>
      <c r="AY922" s="15"/>
      <c r="AZ922" s="15"/>
      <c r="BA922" s="15"/>
      <c r="BB922" s="15"/>
      <c r="BC922" s="15"/>
      <c r="BD922" s="15"/>
      <c r="BE922" s="15"/>
      <c r="BF922" s="15"/>
      <c r="BG922" s="15"/>
      <c r="BH922" s="15"/>
      <c r="BI922" s="15"/>
      <c r="BJ922" s="15"/>
      <c r="BK922" s="15"/>
      <c r="BL922" s="15"/>
      <c r="BM922" s="15"/>
      <c r="BN922" s="15"/>
      <c r="BO922" s="15"/>
      <c r="BP922" s="15"/>
      <c r="BQ922" s="15"/>
      <c r="BR922" s="15"/>
      <c r="BS922" s="15"/>
      <c r="BT922" s="15"/>
      <c r="BU922" s="15"/>
      <c r="BV922" s="15"/>
      <c r="BW922" s="15"/>
      <c r="BX922" s="15"/>
      <c r="BY922" s="15"/>
      <c r="BZ922" s="15"/>
      <c r="CA922" s="15"/>
      <c r="CB922" s="15"/>
      <c r="CC922" s="15"/>
      <c r="CD922" s="15"/>
      <c r="CE922" s="15"/>
      <c r="CF922" s="15"/>
      <c r="CG922" s="15"/>
      <c r="CH922" s="15"/>
      <c r="CI922" s="15"/>
      <c r="CJ922" s="15"/>
      <c r="CK922" s="15"/>
      <c r="CL922" s="15"/>
      <c r="CM922" s="15"/>
      <c r="CN922" s="15"/>
      <c r="CO922" s="15"/>
      <c r="CP922" s="15"/>
      <c r="CQ922" s="15"/>
      <c r="CR922" s="15"/>
      <c r="CS922" s="15"/>
      <c r="CT922" s="15"/>
      <c r="CU922" s="15"/>
      <c r="CV922" s="15"/>
      <c r="CW922" s="15"/>
      <c r="CX922" s="15"/>
      <c r="CY922" s="15"/>
      <c r="CZ922" s="15"/>
      <c r="DA922" s="15"/>
      <c r="DB922" s="15"/>
      <c r="DC922" s="15"/>
      <c r="DD922" s="15"/>
      <c r="DE922" s="15"/>
      <c r="DF922" s="15"/>
      <c r="DG922" s="15"/>
      <c r="DH922" s="15"/>
      <c r="DI922" s="15"/>
      <c r="DJ922" s="15"/>
      <c r="DK922" s="15"/>
      <c r="DL922" s="15"/>
      <c r="DM922" s="15"/>
      <c r="DN922" s="15"/>
      <c r="DO922" s="15"/>
      <c r="DP922" s="15"/>
      <c r="DQ922" s="15"/>
      <c r="DR922" s="15"/>
      <c r="DS922" s="15"/>
      <c r="DT922" s="15"/>
      <c r="DU922" s="15"/>
      <c r="DV922" s="15"/>
      <c r="DW922" s="15"/>
      <c r="DX922" s="15"/>
      <c r="DY922" s="15"/>
      <c r="DZ922" s="15"/>
      <c r="EA922" s="15"/>
      <c r="EB922" s="15"/>
      <c r="EC922" s="15"/>
      <c r="ED922" s="15"/>
      <c r="EE922" s="15"/>
      <c r="EF922" s="15"/>
      <c r="EG922" s="15"/>
      <c r="EH922" s="15"/>
      <c r="EI922" s="15"/>
      <c r="EJ922" s="15"/>
      <c r="EK922" s="15"/>
      <c r="EL922" s="15"/>
      <c r="EM922" s="15"/>
      <c r="EN922" s="15"/>
      <c r="EO922" s="15"/>
      <c r="EP922" s="15"/>
      <c r="EQ922" s="15"/>
      <c r="ER922" s="15"/>
      <c r="ES922" s="15"/>
      <c r="ET922" s="15"/>
      <c r="EU922" s="15"/>
      <c r="EV922" s="15"/>
      <c r="EW922" s="15"/>
      <c r="EX922" s="15"/>
      <c r="EY922" s="15"/>
      <c r="EZ922" s="15"/>
      <c r="FA922" s="15"/>
      <c r="FB922" s="15"/>
      <c r="FC922" s="15"/>
      <c r="FD922" s="15"/>
      <c r="FE922" s="15"/>
      <c r="FF922" s="15"/>
      <c r="FG922" s="15"/>
      <c r="FH922" s="15"/>
      <c r="FI922" s="15"/>
      <c r="FJ922" s="15"/>
      <c r="FK922" s="15"/>
      <c r="FL922" s="15"/>
      <c r="FM922" s="15"/>
      <c r="FN922" s="15"/>
      <c r="FO922" s="15"/>
      <c r="FP922" s="15"/>
      <c r="FQ922" s="15"/>
      <c r="FR922" s="15"/>
      <c r="FS922" s="15"/>
      <c r="FT922" s="15"/>
      <c r="FU922" s="15"/>
      <c r="FV922" s="15"/>
      <c r="FW922" s="15"/>
      <c r="FX922" s="15"/>
      <c r="FY922" s="15"/>
      <c r="FZ922" s="15"/>
      <c r="GA922" s="15"/>
      <c r="GB922" s="15"/>
      <c r="GC922" s="15"/>
      <c r="GD922" s="15"/>
      <c r="GE922" s="15"/>
      <c r="GF922" s="15"/>
      <c r="GG922" s="15"/>
      <c r="GH922" s="15"/>
      <c r="GI922" s="15"/>
      <c r="GJ922" s="15"/>
      <c r="GK922" s="15"/>
      <c r="GL922" s="15"/>
      <c r="GM922" s="15"/>
      <c r="GN922" s="15"/>
      <c r="GO922" s="15"/>
      <c r="GP922" s="15"/>
      <c r="GQ922" s="15"/>
      <c r="GR922" s="15"/>
      <c r="GS922" s="15"/>
      <c r="GT922" s="15"/>
      <c r="GU922" s="15"/>
      <c r="GV922" s="15"/>
      <c r="GW922" s="15"/>
      <c r="GX922" s="15"/>
      <c r="GY922" s="15"/>
    </row>
    <row r="923" spans="1:207" s="15" customFormat="1" ht="25.15" customHeight="1" x14ac:dyDescent="0.25">
      <c r="A923" s="69" t="s">
        <v>1455</v>
      </c>
      <c r="B923" s="45" t="s">
        <v>559</v>
      </c>
      <c r="C923" s="58">
        <v>1965</v>
      </c>
      <c r="D923" s="182" t="s">
        <v>224</v>
      </c>
      <c r="E923" s="182" t="s">
        <v>20</v>
      </c>
      <c r="F923" s="72">
        <v>5</v>
      </c>
      <c r="G923" s="72">
        <v>2</v>
      </c>
      <c r="H923" s="47">
        <f t="shared" si="188"/>
        <v>1358.08</v>
      </c>
      <c r="I923" s="47">
        <v>30.8</v>
      </c>
      <c r="J923" s="47">
        <v>1327.28</v>
      </c>
      <c r="K923" s="37">
        <f t="shared" si="186"/>
        <v>3720000</v>
      </c>
      <c r="L923" s="44">
        <v>0</v>
      </c>
      <c r="M923" s="44">
        <v>0</v>
      </c>
      <c r="N923" s="44">
        <v>0</v>
      </c>
      <c r="O923" s="47">
        <f>'[1]Прод. прилож'!$C$1300</f>
        <v>3720000</v>
      </c>
      <c r="P923" s="44">
        <f t="shared" si="187"/>
        <v>2739.1611687087657</v>
      </c>
      <c r="Q923" s="50">
        <v>9673</v>
      </c>
      <c r="R923" s="69" t="s">
        <v>96</v>
      </c>
      <c r="S923" s="57"/>
      <c r="T923" s="16"/>
      <c r="U923" s="16"/>
    </row>
    <row r="924" spans="1:207" s="15" customFormat="1" ht="25.15" customHeight="1" x14ac:dyDescent="0.25">
      <c r="A924" s="69" t="s">
        <v>1456</v>
      </c>
      <c r="B924" s="45" t="s">
        <v>560</v>
      </c>
      <c r="C924" s="58">
        <v>1967</v>
      </c>
      <c r="D924" s="182" t="s">
        <v>224</v>
      </c>
      <c r="E924" s="58" t="s">
        <v>20</v>
      </c>
      <c r="F924" s="72">
        <v>4</v>
      </c>
      <c r="G924" s="72">
        <v>2</v>
      </c>
      <c r="H924" s="47">
        <f t="shared" si="188"/>
        <v>1250.8</v>
      </c>
      <c r="I924" s="47">
        <v>240.2</v>
      </c>
      <c r="J924" s="47">
        <v>1010.6</v>
      </c>
      <c r="K924" s="37">
        <f t="shared" si="186"/>
        <v>3720000</v>
      </c>
      <c r="L924" s="44">
        <v>0</v>
      </c>
      <c r="M924" s="44">
        <v>0</v>
      </c>
      <c r="N924" s="44">
        <v>0</v>
      </c>
      <c r="O924" s="47">
        <f>'[1]Прод. прилож'!$C$1301</f>
        <v>3720000</v>
      </c>
      <c r="P924" s="44">
        <f t="shared" si="187"/>
        <v>2974.0965781899586</v>
      </c>
      <c r="Q924" s="50">
        <v>9673</v>
      </c>
      <c r="R924" s="69" t="s">
        <v>96</v>
      </c>
      <c r="S924" s="57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  <c r="AK924" s="16"/>
      <c r="AL924" s="16"/>
      <c r="AM924" s="16"/>
      <c r="AN924" s="16"/>
      <c r="AO924" s="16"/>
      <c r="AP924" s="16"/>
      <c r="AQ924" s="16"/>
      <c r="AR924" s="16"/>
      <c r="AS924" s="16"/>
      <c r="AT924" s="16"/>
      <c r="AU924" s="16"/>
      <c r="AV924" s="16"/>
      <c r="AW924" s="16"/>
      <c r="AX924" s="16"/>
      <c r="AY924" s="16"/>
      <c r="AZ924" s="16"/>
      <c r="BA924" s="16"/>
      <c r="BB924" s="16"/>
      <c r="BC924" s="16"/>
      <c r="BD924" s="16"/>
      <c r="BE924" s="16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6"/>
      <c r="BR924" s="16"/>
      <c r="BS924" s="16"/>
      <c r="BT924" s="16"/>
      <c r="BU924" s="16"/>
      <c r="BV924" s="16"/>
      <c r="BW924" s="16"/>
      <c r="BX924" s="16"/>
      <c r="BY924" s="16"/>
      <c r="BZ924" s="16"/>
      <c r="CA924" s="16"/>
      <c r="CB924" s="16"/>
      <c r="CC924" s="16"/>
      <c r="CD924" s="16"/>
      <c r="CE924" s="16"/>
      <c r="CF924" s="16"/>
      <c r="CG924" s="16"/>
      <c r="CH924" s="16"/>
      <c r="CI924" s="16"/>
      <c r="CJ924" s="16"/>
      <c r="CK924" s="16"/>
      <c r="CL924" s="16"/>
      <c r="CM924" s="16"/>
      <c r="CN924" s="16"/>
      <c r="CO924" s="16"/>
      <c r="CP924" s="16"/>
      <c r="CQ924" s="16"/>
      <c r="CR924" s="16"/>
      <c r="CS924" s="16"/>
      <c r="CT924" s="16"/>
      <c r="CU924" s="16"/>
      <c r="CV924" s="16"/>
      <c r="CW924" s="16"/>
      <c r="CX924" s="16"/>
      <c r="CY924" s="16"/>
      <c r="CZ924" s="16"/>
      <c r="DA924" s="16"/>
      <c r="DB924" s="16"/>
      <c r="DC924" s="16"/>
      <c r="DD924" s="16"/>
      <c r="DE924" s="16"/>
      <c r="DF924" s="16"/>
      <c r="DG924" s="16"/>
      <c r="DH924" s="16"/>
      <c r="DI924" s="16"/>
      <c r="DJ924" s="16"/>
      <c r="DK924" s="16"/>
      <c r="DL924" s="16"/>
      <c r="DM924" s="16"/>
      <c r="DN924" s="16"/>
      <c r="DO924" s="16"/>
      <c r="DP924" s="16"/>
      <c r="DQ924" s="16"/>
      <c r="DR924" s="16"/>
      <c r="DS924" s="16"/>
      <c r="DT924" s="16"/>
      <c r="DU924" s="16"/>
      <c r="DV924" s="16"/>
      <c r="DW924" s="16"/>
      <c r="DX924" s="16"/>
      <c r="DY924" s="16"/>
      <c r="DZ924" s="16"/>
      <c r="EA924" s="16"/>
      <c r="EB924" s="16"/>
      <c r="EC924" s="16"/>
      <c r="ED924" s="16"/>
      <c r="EE924" s="16"/>
      <c r="EF924" s="16"/>
      <c r="EG924" s="16"/>
      <c r="EH924" s="16"/>
      <c r="EI924" s="16"/>
      <c r="EJ924" s="16"/>
      <c r="EK924" s="16"/>
      <c r="EL924" s="16"/>
      <c r="EM924" s="16"/>
      <c r="EN924" s="16"/>
      <c r="EO924" s="16"/>
      <c r="EP924" s="16"/>
      <c r="EQ924" s="16"/>
      <c r="ER924" s="16"/>
      <c r="ES924" s="16"/>
      <c r="ET924" s="16"/>
      <c r="EU924" s="16"/>
      <c r="EV924" s="16"/>
      <c r="EW924" s="16"/>
      <c r="EX924" s="16"/>
      <c r="EY924" s="16"/>
      <c r="EZ924" s="16"/>
      <c r="FA924" s="16"/>
      <c r="FB924" s="16"/>
      <c r="FC924" s="16"/>
      <c r="FD924" s="16"/>
      <c r="FE924" s="16"/>
      <c r="FF924" s="16"/>
      <c r="FG924" s="16"/>
      <c r="FH924" s="16"/>
      <c r="FI924" s="16"/>
      <c r="FJ924" s="16"/>
      <c r="FK924" s="16"/>
      <c r="FL924" s="16"/>
      <c r="FM924" s="16"/>
      <c r="FN924" s="16"/>
      <c r="FO924" s="16"/>
      <c r="FP924" s="16"/>
      <c r="FQ924" s="16"/>
      <c r="FR924" s="16"/>
      <c r="FS924" s="16"/>
      <c r="FT924" s="16"/>
      <c r="FU924" s="16"/>
      <c r="FV924" s="16"/>
      <c r="FW924" s="16"/>
      <c r="FX924" s="16"/>
      <c r="FY924" s="16"/>
      <c r="FZ924" s="16"/>
      <c r="GA924" s="16"/>
      <c r="GB924" s="16"/>
      <c r="GC924" s="16"/>
      <c r="GD924" s="16"/>
      <c r="GE924" s="16"/>
      <c r="GF924" s="16"/>
      <c r="GG924" s="16"/>
      <c r="GH924" s="16"/>
      <c r="GI924" s="16"/>
      <c r="GJ924" s="16"/>
      <c r="GK924" s="16"/>
      <c r="GL924" s="16"/>
      <c r="GM924" s="16"/>
      <c r="GN924" s="16"/>
      <c r="GO924" s="16"/>
      <c r="GP924" s="16"/>
      <c r="GQ924" s="16"/>
      <c r="GR924" s="16"/>
      <c r="GS924" s="16"/>
      <c r="GT924" s="16"/>
      <c r="GU924" s="16"/>
      <c r="GV924" s="16"/>
      <c r="GW924" s="16"/>
      <c r="GX924" s="16"/>
      <c r="GY924" s="16"/>
    </row>
    <row r="925" spans="1:207" s="15" customFormat="1" ht="25.15" customHeight="1" x14ac:dyDescent="0.25">
      <c r="A925" s="69" t="s">
        <v>1457</v>
      </c>
      <c r="B925" s="45" t="s">
        <v>561</v>
      </c>
      <c r="C925" s="58">
        <v>1964</v>
      </c>
      <c r="D925" s="182" t="s">
        <v>224</v>
      </c>
      <c r="E925" s="58" t="s">
        <v>20</v>
      </c>
      <c r="F925" s="72">
        <v>5</v>
      </c>
      <c r="G925" s="72">
        <v>3</v>
      </c>
      <c r="H925" s="47">
        <f t="shared" si="188"/>
        <v>1980.55</v>
      </c>
      <c r="I925" s="47">
        <v>0</v>
      </c>
      <c r="J925" s="47">
        <v>1980.55</v>
      </c>
      <c r="K925" s="37">
        <f t="shared" si="186"/>
        <v>6572000</v>
      </c>
      <c r="L925" s="44">
        <v>0</v>
      </c>
      <c r="M925" s="44">
        <v>0</v>
      </c>
      <c r="N925" s="44">
        <v>0</v>
      </c>
      <c r="O925" s="47">
        <f>'[1]Прод. прилож'!$C$860</f>
        <v>6572000</v>
      </c>
      <c r="P925" s="44">
        <f t="shared" si="187"/>
        <v>3318.2701774759539</v>
      </c>
      <c r="Q925" s="50">
        <v>9673</v>
      </c>
      <c r="R925" s="69" t="s">
        <v>95</v>
      </c>
      <c r="S925" s="57"/>
      <c r="T925" s="16"/>
      <c r="U925" s="16"/>
    </row>
    <row r="926" spans="1:207" s="15" customFormat="1" ht="25.15" customHeight="1" x14ac:dyDescent="0.25">
      <c r="A926" s="69" t="s">
        <v>1458</v>
      </c>
      <c r="B926" s="45" t="s">
        <v>1890</v>
      </c>
      <c r="C926" s="58">
        <v>1994</v>
      </c>
      <c r="D926" s="182" t="s">
        <v>224</v>
      </c>
      <c r="E926" s="58" t="s">
        <v>20</v>
      </c>
      <c r="F926" s="72">
        <v>9</v>
      </c>
      <c r="G926" s="72">
        <v>1</v>
      </c>
      <c r="H926" s="47">
        <v>7548.8</v>
      </c>
      <c r="I926" s="47">
        <v>208.9</v>
      </c>
      <c r="J926" s="47">
        <v>4350.8</v>
      </c>
      <c r="K926" s="37">
        <f t="shared" si="186"/>
        <v>8432000</v>
      </c>
      <c r="L926" s="44">
        <v>0</v>
      </c>
      <c r="M926" s="44">
        <v>0</v>
      </c>
      <c r="N926" s="44">
        <v>0</v>
      </c>
      <c r="O926" s="47">
        <f>'[1]Прод. прилож'!$C$861</f>
        <v>8432000</v>
      </c>
      <c r="P926" s="44">
        <f t="shared" si="187"/>
        <v>1116.9987282746927</v>
      </c>
      <c r="Q926" s="50">
        <v>9673</v>
      </c>
      <c r="R926" s="69" t="s">
        <v>95</v>
      </c>
      <c r="S926" s="57"/>
      <c r="T926" s="16"/>
      <c r="U926" s="16"/>
    </row>
    <row r="927" spans="1:207" s="15" customFormat="1" ht="25.15" customHeight="1" x14ac:dyDescent="0.25">
      <c r="A927" s="69" t="s">
        <v>1459</v>
      </c>
      <c r="B927" s="45" t="s">
        <v>562</v>
      </c>
      <c r="C927" s="182">
        <v>1959</v>
      </c>
      <c r="D927" s="182" t="s">
        <v>224</v>
      </c>
      <c r="E927" s="182" t="s">
        <v>20</v>
      </c>
      <c r="F927" s="72">
        <v>5</v>
      </c>
      <c r="G927" s="72">
        <v>2</v>
      </c>
      <c r="H927" s="47">
        <v>1980.2</v>
      </c>
      <c r="I927" s="47">
        <v>277.16000000000003</v>
      </c>
      <c r="J927" s="47">
        <v>1338.7</v>
      </c>
      <c r="K927" s="37">
        <f t="shared" si="186"/>
        <v>18359506.239999998</v>
      </c>
      <c r="L927" s="44">
        <v>0</v>
      </c>
      <c r="M927" s="44">
        <v>0</v>
      </c>
      <c r="N927" s="44">
        <v>0</v>
      </c>
      <c r="O927" s="47">
        <f>'[1]Прод. прилож'!$C$361</f>
        <v>18359506.239999998</v>
      </c>
      <c r="P927" s="44">
        <f t="shared" si="187"/>
        <v>9271.5413796586199</v>
      </c>
      <c r="Q927" s="50">
        <v>9673</v>
      </c>
      <c r="R927" s="69" t="s">
        <v>94</v>
      </c>
      <c r="S927" s="57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  <c r="AK927" s="16"/>
      <c r="AL927" s="16"/>
      <c r="AM927" s="16"/>
      <c r="AN927" s="16"/>
      <c r="AO927" s="16"/>
      <c r="AP927" s="16"/>
      <c r="AQ927" s="16"/>
      <c r="AR927" s="16"/>
      <c r="AS927" s="16"/>
      <c r="AT927" s="16"/>
      <c r="AU927" s="16"/>
      <c r="AV927" s="16"/>
      <c r="AW927" s="16"/>
      <c r="AX927" s="16"/>
      <c r="AY927" s="16"/>
      <c r="AZ927" s="16"/>
      <c r="BA927" s="16"/>
      <c r="BB927" s="16"/>
      <c r="BC927" s="16"/>
      <c r="BD927" s="16"/>
      <c r="BE927" s="16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6"/>
      <c r="BR927" s="16"/>
      <c r="BS927" s="16"/>
      <c r="BT927" s="16"/>
      <c r="BU927" s="16"/>
      <c r="BV927" s="16"/>
      <c r="BW927" s="16"/>
      <c r="BX927" s="16"/>
      <c r="BY927" s="16"/>
      <c r="BZ927" s="16"/>
      <c r="CA927" s="16"/>
      <c r="CB927" s="16"/>
      <c r="CC927" s="16"/>
      <c r="CD927" s="16"/>
      <c r="CE927" s="16"/>
      <c r="CF927" s="16"/>
      <c r="CG927" s="16"/>
      <c r="CH927" s="16"/>
      <c r="CI927" s="16"/>
      <c r="CJ927" s="16"/>
      <c r="CK927" s="16"/>
      <c r="CL927" s="16"/>
      <c r="CM927" s="16"/>
      <c r="CN927" s="16"/>
      <c r="CO927" s="16"/>
      <c r="CP927" s="16"/>
      <c r="CQ927" s="16"/>
      <c r="CR927" s="16"/>
      <c r="CS927" s="16"/>
      <c r="CT927" s="16"/>
      <c r="CU927" s="16"/>
      <c r="CV927" s="16"/>
      <c r="CW927" s="16"/>
      <c r="CX927" s="16"/>
      <c r="CY927" s="16"/>
      <c r="CZ927" s="16"/>
      <c r="DA927" s="16"/>
      <c r="DB927" s="16"/>
      <c r="DC927" s="16"/>
      <c r="DD927" s="16"/>
      <c r="DE927" s="16"/>
      <c r="DF927" s="16"/>
      <c r="DG927" s="16"/>
      <c r="DH927" s="16"/>
      <c r="DI927" s="16"/>
      <c r="DJ927" s="16"/>
      <c r="DK927" s="16"/>
      <c r="DL927" s="16"/>
      <c r="DM927" s="16"/>
      <c r="DN927" s="16"/>
      <c r="DO927" s="16"/>
      <c r="DP927" s="16"/>
      <c r="DQ927" s="16"/>
      <c r="DR927" s="16"/>
      <c r="DS927" s="16"/>
      <c r="DT927" s="16"/>
      <c r="DU927" s="16"/>
      <c r="DV927" s="16"/>
      <c r="DW927" s="16"/>
      <c r="DX927" s="16"/>
      <c r="DY927" s="16"/>
      <c r="DZ927" s="16"/>
      <c r="EA927" s="16"/>
      <c r="EB927" s="16"/>
      <c r="EC927" s="16"/>
      <c r="ED927" s="16"/>
      <c r="EE927" s="16"/>
      <c r="EF927" s="16"/>
      <c r="EG927" s="16"/>
      <c r="EH927" s="16"/>
      <c r="EI927" s="16"/>
      <c r="EJ927" s="16"/>
      <c r="EK927" s="16"/>
      <c r="EL927" s="16"/>
      <c r="EM927" s="16"/>
      <c r="EN927" s="16"/>
      <c r="EO927" s="16"/>
      <c r="EP927" s="16"/>
      <c r="EQ927" s="16"/>
      <c r="ER927" s="16"/>
      <c r="ES927" s="16"/>
      <c r="ET927" s="16"/>
      <c r="EU927" s="16"/>
      <c r="EV927" s="16"/>
      <c r="EW927" s="16"/>
      <c r="EX927" s="16"/>
      <c r="EY927" s="16"/>
      <c r="EZ927" s="16"/>
      <c r="FA927" s="16"/>
      <c r="FB927" s="16"/>
      <c r="FC927" s="16"/>
      <c r="FD927" s="16"/>
      <c r="FE927" s="16"/>
      <c r="FF927" s="16"/>
      <c r="FG927" s="16"/>
      <c r="FH927" s="16"/>
      <c r="FI927" s="16"/>
      <c r="FJ927" s="16"/>
      <c r="FK927" s="16"/>
      <c r="FL927" s="16"/>
      <c r="FM927" s="16"/>
      <c r="FN927" s="16"/>
      <c r="FO927" s="16"/>
      <c r="FP927" s="16"/>
      <c r="FQ927" s="16"/>
      <c r="FR927" s="16"/>
      <c r="FS927" s="16"/>
      <c r="FT927" s="16"/>
      <c r="FU927" s="16"/>
      <c r="FV927" s="16"/>
      <c r="FW927" s="16"/>
      <c r="FX927" s="16"/>
      <c r="FY927" s="16"/>
      <c r="FZ927" s="16"/>
      <c r="GA927" s="16"/>
      <c r="GB927" s="16"/>
      <c r="GC927" s="16"/>
      <c r="GD927" s="16"/>
      <c r="GE927" s="16"/>
      <c r="GF927" s="16"/>
      <c r="GG927" s="16"/>
      <c r="GH927" s="16"/>
      <c r="GI927" s="16"/>
      <c r="GJ927" s="16"/>
      <c r="GK927" s="16"/>
      <c r="GL927" s="16"/>
      <c r="GM927" s="16"/>
      <c r="GN927" s="16"/>
      <c r="GO927" s="16"/>
      <c r="GP927" s="16"/>
      <c r="GQ927" s="16"/>
      <c r="GR927" s="16"/>
      <c r="GS927" s="16"/>
      <c r="GT927" s="16"/>
      <c r="GU927" s="16"/>
      <c r="GV927" s="16"/>
      <c r="GW927" s="16"/>
      <c r="GX927" s="16"/>
      <c r="GY927" s="16"/>
    </row>
    <row r="928" spans="1:207" s="15" customFormat="1" ht="25.15" customHeight="1" x14ac:dyDescent="0.25">
      <c r="A928" s="69" t="s">
        <v>1460</v>
      </c>
      <c r="B928" s="45" t="s">
        <v>563</v>
      </c>
      <c r="C928" s="58">
        <v>1941</v>
      </c>
      <c r="D928" s="182" t="s">
        <v>224</v>
      </c>
      <c r="E928" s="182" t="s">
        <v>20</v>
      </c>
      <c r="F928" s="72">
        <v>4</v>
      </c>
      <c r="G928" s="72">
        <v>3</v>
      </c>
      <c r="H928" s="47">
        <f>I928+J928</f>
        <v>2677.29</v>
      </c>
      <c r="I928" s="47">
        <v>477.1</v>
      </c>
      <c r="J928" s="47">
        <v>2200.19</v>
      </c>
      <c r="K928" s="37">
        <f t="shared" si="186"/>
        <v>11158434.93</v>
      </c>
      <c r="L928" s="44">
        <v>0</v>
      </c>
      <c r="M928" s="44">
        <v>0</v>
      </c>
      <c r="N928" s="44">
        <v>0</v>
      </c>
      <c r="O928" s="47">
        <f>'[1]Прод. прилож'!$C$363</f>
        <v>11158434.93</v>
      </c>
      <c r="P928" s="44">
        <f t="shared" si="187"/>
        <v>4167.8095873065677</v>
      </c>
      <c r="Q928" s="50">
        <v>9673</v>
      </c>
      <c r="R928" s="69" t="s">
        <v>94</v>
      </c>
      <c r="S928" s="57"/>
      <c r="T928" s="16"/>
      <c r="U928" s="16"/>
    </row>
    <row r="929" spans="1:207" s="120" customFormat="1" ht="27" customHeight="1" x14ac:dyDescent="0.25">
      <c r="A929" s="69" t="s">
        <v>1461</v>
      </c>
      <c r="B929" s="45" t="s">
        <v>2047</v>
      </c>
      <c r="C929" s="72">
        <v>1960</v>
      </c>
      <c r="D929" s="182" t="s">
        <v>224</v>
      </c>
      <c r="E929" s="182" t="s">
        <v>20</v>
      </c>
      <c r="F929" s="71">
        <v>5</v>
      </c>
      <c r="G929" s="71">
        <v>9</v>
      </c>
      <c r="H929" s="50">
        <v>10097.799999999999</v>
      </c>
      <c r="I929" s="50">
        <v>1803.7</v>
      </c>
      <c r="J929" s="50">
        <v>7275.2</v>
      </c>
      <c r="K929" s="37">
        <f t="shared" ref="K929" si="189">SUM(L929:O929)</f>
        <v>41439077.5</v>
      </c>
      <c r="L929" s="47">
        <v>0</v>
      </c>
      <c r="M929" s="47">
        <v>0</v>
      </c>
      <c r="N929" s="47">
        <v>0</v>
      </c>
      <c r="O929" s="44">
        <f>'[1]Прод. прилож'!$C$362</f>
        <v>41439077.5</v>
      </c>
      <c r="P929" s="50">
        <f t="shared" si="187"/>
        <v>4103.7728515122108</v>
      </c>
      <c r="Q929" s="37">
        <v>9673</v>
      </c>
      <c r="R929" s="56" t="s">
        <v>94</v>
      </c>
    </row>
    <row r="930" spans="1:207" s="15" customFormat="1" ht="25.15" customHeight="1" x14ac:dyDescent="0.25">
      <c r="A930" s="69" t="s">
        <v>1462</v>
      </c>
      <c r="B930" s="45" t="s">
        <v>564</v>
      </c>
      <c r="C930" s="58">
        <v>1962</v>
      </c>
      <c r="D930" s="182" t="s">
        <v>224</v>
      </c>
      <c r="E930" s="58" t="s">
        <v>20</v>
      </c>
      <c r="F930" s="72">
        <v>5</v>
      </c>
      <c r="G930" s="72">
        <v>4</v>
      </c>
      <c r="H930" s="47">
        <v>4361.3</v>
      </c>
      <c r="I930" s="47">
        <v>404.4</v>
      </c>
      <c r="J930" s="47">
        <v>3006.79</v>
      </c>
      <c r="K930" s="37">
        <f t="shared" si="186"/>
        <v>17441570.370000005</v>
      </c>
      <c r="L930" s="44">
        <v>0</v>
      </c>
      <c r="M930" s="44">
        <v>0</v>
      </c>
      <c r="N930" s="44">
        <v>0</v>
      </c>
      <c r="O930" s="47">
        <f>'[1]Прод. прилож'!$C$364</f>
        <v>17441570.370000005</v>
      </c>
      <c r="P930" s="44">
        <f t="shared" si="187"/>
        <v>3999.167764198749</v>
      </c>
      <c r="Q930" s="50">
        <v>9673</v>
      </c>
      <c r="R930" s="69" t="s">
        <v>94</v>
      </c>
      <c r="S930" s="57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  <c r="AK930" s="16"/>
      <c r="AL930" s="16"/>
      <c r="AM930" s="16"/>
      <c r="AN930" s="16"/>
      <c r="AO930" s="16"/>
      <c r="AP930" s="16"/>
      <c r="AQ930" s="16"/>
      <c r="AR930" s="16"/>
      <c r="AS930" s="16"/>
      <c r="AT930" s="16"/>
      <c r="AU930" s="16"/>
      <c r="AV930" s="16"/>
      <c r="AW930" s="16"/>
      <c r="AX930" s="16"/>
      <c r="AY930" s="16"/>
      <c r="AZ930" s="16"/>
      <c r="BA930" s="16"/>
      <c r="BB930" s="16"/>
      <c r="BC930" s="16"/>
      <c r="BD930" s="16"/>
      <c r="BE930" s="16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6"/>
      <c r="BR930" s="16"/>
      <c r="BS930" s="16"/>
      <c r="BT930" s="16"/>
      <c r="BU930" s="16"/>
      <c r="BV930" s="16"/>
      <c r="BW930" s="16"/>
      <c r="BX930" s="16"/>
      <c r="BY930" s="16"/>
      <c r="BZ930" s="16"/>
      <c r="CA930" s="16"/>
      <c r="CB930" s="16"/>
      <c r="CC930" s="16"/>
      <c r="CD930" s="16"/>
      <c r="CE930" s="16"/>
      <c r="CF930" s="16"/>
      <c r="CG930" s="16"/>
      <c r="CH930" s="16"/>
      <c r="CI930" s="16"/>
      <c r="CJ930" s="16"/>
      <c r="CK930" s="16"/>
      <c r="CL930" s="16"/>
      <c r="CM930" s="16"/>
      <c r="CN930" s="16"/>
      <c r="CO930" s="16"/>
      <c r="CP930" s="16"/>
      <c r="CQ930" s="16"/>
      <c r="CR930" s="16"/>
      <c r="CS930" s="16"/>
      <c r="CT930" s="16"/>
      <c r="CU930" s="16"/>
      <c r="CV930" s="16"/>
      <c r="CW930" s="16"/>
      <c r="CX930" s="16"/>
      <c r="CY930" s="16"/>
      <c r="CZ930" s="16"/>
      <c r="DA930" s="16"/>
      <c r="DB930" s="16"/>
      <c r="DC930" s="16"/>
      <c r="DD930" s="16"/>
      <c r="DE930" s="16"/>
      <c r="DF930" s="16"/>
      <c r="DG930" s="16"/>
      <c r="DH930" s="16"/>
      <c r="DI930" s="16"/>
      <c r="DJ930" s="16"/>
      <c r="DK930" s="16"/>
      <c r="DL930" s="16"/>
      <c r="DM930" s="16"/>
      <c r="DN930" s="16"/>
      <c r="DO930" s="16"/>
      <c r="DP930" s="16"/>
      <c r="DQ930" s="16"/>
      <c r="DR930" s="16"/>
      <c r="DS930" s="16"/>
      <c r="DT930" s="16"/>
      <c r="DU930" s="16"/>
      <c r="DV930" s="16"/>
      <c r="DW930" s="16"/>
      <c r="DX930" s="16"/>
      <c r="DY930" s="16"/>
      <c r="DZ930" s="16"/>
      <c r="EA930" s="16"/>
      <c r="EB930" s="16"/>
      <c r="EC930" s="16"/>
      <c r="ED930" s="16"/>
      <c r="EE930" s="16"/>
      <c r="EF930" s="16"/>
      <c r="EG930" s="16"/>
      <c r="EH930" s="16"/>
      <c r="EI930" s="16"/>
      <c r="EJ930" s="16"/>
      <c r="EK930" s="16"/>
      <c r="EL930" s="16"/>
      <c r="EM930" s="16"/>
      <c r="EN930" s="16"/>
      <c r="EO930" s="16"/>
      <c r="EP930" s="16"/>
      <c r="EQ930" s="16"/>
      <c r="ER930" s="16"/>
      <c r="ES930" s="16"/>
      <c r="ET930" s="16"/>
      <c r="EU930" s="16"/>
      <c r="EV930" s="16"/>
      <c r="EW930" s="16"/>
      <c r="EX930" s="16"/>
      <c r="EY930" s="16"/>
      <c r="EZ930" s="16"/>
      <c r="FA930" s="16"/>
      <c r="FB930" s="16"/>
      <c r="FC930" s="16"/>
      <c r="FD930" s="16"/>
      <c r="FE930" s="16"/>
      <c r="FF930" s="16"/>
      <c r="FG930" s="16"/>
      <c r="FH930" s="16"/>
      <c r="FI930" s="16"/>
      <c r="FJ930" s="16"/>
      <c r="FK930" s="16"/>
      <c r="FL930" s="16"/>
      <c r="FM930" s="16"/>
      <c r="FN930" s="16"/>
      <c r="FO930" s="16"/>
      <c r="FP930" s="16"/>
      <c r="FQ930" s="16"/>
      <c r="FR930" s="16"/>
      <c r="FS930" s="16"/>
      <c r="FT930" s="16"/>
      <c r="FU930" s="16"/>
      <c r="FV930" s="16"/>
      <c r="FW930" s="16"/>
      <c r="FX930" s="16"/>
      <c r="FY930" s="16"/>
      <c r="FZ930" s="16"/>
      <c r="GA930" s="16"/>
      <c r="GB930" s="16"/>
      <c r="GC930" s="16"/>
      <c r="GD930" s="16"/>
      <c r="GE930" s="16"/>
      <c r="GF930" s="16"/>
      <c r="GG930" s="16"/>
      <c r="GH930" s="16"/>
      <c r="GI930" s="16"/>
      <c r="GJ930" s="16"/>
      <c r="GK930" s="16"/>
      <c r="GL930" s="16"/>
      <c r="GM930" s="16"/>
      <c r="GN930" s="16"/>
      <c r="GO930" s="16"/>
      <c r="GP930" s="16"/>
      <c r="GQ930" s="16"/>
      <c r="GR930" s="16"/>
      <c r="GS930" s="16"/>
      <c r="GT930" s="16"/>
      <c r="GU930" s="16"/>
      <c r="GV930" s="16"/>
      <c r="GW930" s="16"/>
      <c r="GX930" s="16"/>
      <c r="GY930" s="16"/>
    </row>
    <row r="931" spans="1:207" s="15" customFormat="1" ht="25.15" customHeight="1" x14ac:dyDescent="0.25">
      <c r="A931" s="69" t="s">
        <v>1463</v>
      </c>
      <c r="B931" s="45" t="s">
        <v>565</v>
      </c>
      <c r="C931" s="58">
        <v>1962</v>
      </c>
      <c r="D931" s="182" t="s">
        <v>224</v>
      </c>
      <c r="E931" s="58" t="s">
        <v>20</v>
      </c>
      <c r="F931" s="72">
        <v>2</v>
      </c>
      <c r="G931" s="72">
        <v>1</v>
      </c>
      <c r="H931" s="47">
        <v>309.2</v>
      </c>
      <c r="I931" s="47">
        <v>23.7</v>
      </c>
      <c r="J931" s="47">
        <v>285.5</v>
      </c>
      <c r="K931" s="37">
        <f t="shared" si="186"/>
        <v>2235720</v>
      </c>
      <c r="L931" s="44">
        <v>0</v>
      </c>
      <c r="M931" s="44">
        <v>0</v>
      </c>
      <c r="N931" s="44">
        <v>0</v>
      </c>
      <c r="O931" s="47">
        <f>'[1]Прод. прилож'!$C$365</f>
        <v>2235720</v>
      </c>
      <c r="P931" s="44">
        <f t="shared" si="187"/>
        <v>7230.6597671410091</v>
      </c>
      <c r="Q931" s="50">
        <v>9673</v>
      </c>
      <c r="R931" s="69" t="s">
        <v>94</v>
      </c>
      <c r="S931" s="57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  <c r="AK931" s="16"/>
      <c r="AL931" s="16"/>
      <c r="AM931" s="16"/>
      <c r="AN931" s="16"/>
      <c r="AO931" s="16"/>
      <c r="AP931" s="16"/>
      <c r="AQ931" s="16"/>
      <c r="AR931" s="16"/>
      <c r="AS931" s="16"/>
      <c r="AT931" s="16"/>
      <c r="AU931" s="16"/>
      <c r="AV931" s="16"/>
      <c r="AW931" s="16"/>
      <c r="AX931" s="16"/>
      <c r="AY931" s="16"/>
      <c r="AZ931" s="16"/>
      <c r="BA931" s="16"/>
      <c r="BB931" s="16"/>
      <c r="BC931" s="16"/>
      <c r="BD931" s="16"/>
      <c r="BE931" s="16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6"/>
      <c r="BR931" s="16"/>
      <c r="BS931" s="16"/>
      <c r="BT931" s="16"/>
      <c r="BU931" s="16"/>
      <c r="BV931" s="16"/>
      <c r="BW931" s="16"/>
      <c r="BX931" s="16"/>
      <c r="BY931" s="16"/>
      <c r="BZ931" s="16"/>
      <c r="CA931" s="16"/>
      <c r="CB931" s="16"/>
      <c r="CC931" s="16"/>
      <c r="CD931" s="16"/>
      <c r="CE931" s="16"/>
      <c r="CF931" s="16"/>
      <c r="CG931" s="16"/>
      <c r="CH931" s="16"/>
      <c r="CI931" s="16"/>
      <c r="CJ931" s="16"/>
      <c r="CK931" s="16"/>
      <c r="CL931" s="16"/>
      <c r="CM931" s="16"/>
      <c r="CN931" s="16"/>
      <c r="CO931" s="16"/>
      <c r="CP931" s="16"/>
      <c r="CQ931" s="16"/>
      <c r="CR931" s="16"/>
      <c r="CS931" s="16"/>
      <c r="CT931" s="16"/>
      <c r="CU931" s="16"/>
      <c r="CV931" s="16"/>
      <c r="CW931" s="16"/>
      <c r="CX931" s="16"/>
      <c r="CY931" s="16"/>
      <c r="CZ931" s="16"/>
      <c r="DA931" s="16"/>
      <c r="DB931" s="16"/>
      <c r="DC931" s="16"/>
      <c r="DD931" s="16"/>
      <c r="DE931" s="16"/>
      <c r="DF931" s="16"/>
      <c r="DG931" s="16"/>
      <c r="DH931" s="16"/>
      <c r="DI931" s="16"/>
      <c r="DJ931" s="16"/>
      <c r="DK931" s="16"/>
      <c r="DL931" s="16"/>
      <c r="DM931" s="16"/>
      <c r="DN931" s="16"/>
      <c r="DO931" s="16"/>
      <c r="DP931" s="16"/>
      <c r="DQ931" s="16"/>
      <c r="DR931" s="16"/>
      <c r="DS931" s="16"/>
      <c r="DT931" s="16"/>
      <c r="DU931" s="16"/>
      <c r="DV931" s="16"/>
      <c r="DW931" s="16"/>
      <c r="DX931" s="16"/>
      <c r="DY931" s="16"/>
      <c r="DZ931" s="16"/>
      <c r="EA931" s="16"/>
      <c r="EB931" s="16"/>
      <c r="EC931" s="16"/>
      <c r="ED931" s="16"/>
      <c r="EE931" s="16"/>
      <c r="EF931" s="16"/>
      <c r="EG931" s="16"/>
      <c r="EH931" s="16"/>
      <c r="EI931" s="16"/>
      <c r="EJ931" s="16"/>
      <c r="EK931" s="16"/>
      <c r="EL931" s="16"/>
      <c r="EM931" s="16"/>
      <c r="EN931" s="16"/>
      <c r="EO931" s="16"/>
      <c r="EP931" s="16"/>
      <c r="EQ931" s="16"/>
      <c r="ER931" s="16"/>
      <c r="ES931" s="16"/>
      <c r="ET931" s="16"/>
      <c r="EU931" s="16"/>
      <c r="EV931" s="16"/>
      <c r="EW931" s="16"/>
      <c r="EX931" s="16"/>
      <c r="EY931" s="16"/>
      <c r="EZ931" s="16"/>
      <c r="FA931" s="16"/>
      <c r="FB931" s="16"/>
      <c r="FC931" s="16"/>
      <c r="FD931" s="16"/>
      <c r="FE931" s="16"/>
      <c r="FF931" s="16"/>
      <c r="FG931" s="16"/>
      <c r="FH931" s="16"/>
      <c r="FI931" s="16"/>
      <c r="FJ931" s="16"/>
      <c r="FK931" s="16"/>
      <c r="FL931" s="16"/>
      <c r="FM931" s="16"/>
      <c r="FN931" s="16"/>
      <c r="FO931" s="16"/>
      <c r="FP931" s="16"/>
      <c r="FQ931" s="16"/>
      <c r="FR931" s="16"/>
      <c r="FS931" s="16"/>
      <c r="FT931" s="16"/>
      <c r="FU931" s="16"/>
      <c r="FV931" s="16"/>
      <c r="FW931" s="16"/>
      <c r="FX931" s="16"/>
      <c r="FY931" s="16"/>
      <c r="FZ931" s="16"/>
      <c r="GA931" s="16"/>
      <c r="GB931" s="16"/>
      <c r="GC931" s="16"/>
      <c r="GD931" s="16"/>
      <c r="GE931" s="16"/>
      <c r="GF931" s="16"/>
      <c r="GG931" s="16"/>
      <c r="GH931" s="16"/>
      <c r="GI931" s="16"/>
      <c r="GJ931" s="16"/>
      <c r="GK931" s="16"/>
      <c r="GL931" s="16"/>
      <c r="GM931" s="16"/>
      <c r="GN931" s="16"/>
      <c r="GO931" s="16"/>
      <c r="GP931" s="16"/>
      <c r="GQ931" s="16"/>
      <c r="GR931" s="16"/>
      <c r="GS931" s="16"/>
      <c r="GT931" s="16"/>
      <c r="GU931" s="16"/>
      <c r="GV931" s="16"/>
      <c r="GW931" s="16"/>
      <c r="GX931" s="16"/>
      <c r="GY931" s="16"/>
    </row>
    <row r="932" spans="1:207" s="15" customFormat="1" ht="25.15" customHeight="1" x14ac:dyDescent="0.25">
      <c r="A932" s="69" t="s">
        <v>1464</v>
      </c>
      <c r="B932" s="45" t="s">
        <v>566</v>
      </c>
      <c r="C932" s="58">
        <v>1963</v>
      </c>
      <c r="D932" s="182" t="s">
        <v>224</v>
      </c>
      <c r="E932" s="58" t="s">
        <v>20</v>
      </c>
      <c r="F932" s="72">
        <v>2</v>
      </c>
      <c r="G932" s="72">
        <v>1</v>
      </c>
      <c r="H932" s="47">
        <f>I932+J932</f>
        <v>279.97000000000003</v>
      </c>
      <c r="I932" s="47">
        <v>0</v>
      </c>
      <c r="J932" s="47">
        <v>279.97000000000003</v>
      </c>
      <c r="K932" s="37">
        <f t="shared" si="186"/>
        <v>5600000</v>
      </c>
      <c r="L932" s="44">
        <v>0</v>
      </c>
      <c r="M932" s="44">
        <v>0</v>
      </c>
      <c r="N932" s="44">
        <v>0</v>
      </c>
      <c r="O932" s="47">
        <f>'[1]Прод. прилож'!$C$862</f>
        <v>5600000</v>
      </c>
      <c r="P932" s="44">
        <f t="shared" si="187"/>
        <v>20002.143086759294</v>
      </c>
      <c r="Q932" s="50">
        <v>9673</v>
      </c>
      <c r="R932" s="69" t="s">
        <v>95</v>
      </c>
      <c r="S932" s="57"/>
      <c r="T932" s="16"/>
      <c r="U932" s="16"/>
    </row>
    <row r="933" spans="1:207" s="15" customFormat="1" ht="25.15" customHeight="1" x14ac:dyDescent="0.25">
      <c r="A933" s="69" t="s">
        <v>1465</v>
      </c>
      <c r="B933" s="45" t="s">
        <v>1738</v>
      </c>
      <c r="C933" s="58">
        <v>1973</v>
      </c>
      <c r="D933" s="182" t="s">
        <v>224</v>
      </c>
      <c r="E933" s="58" t="s">
        <v>20</v>
      </c>
      <c r="F933" s="72">
        <v>9</v>
      </c>
      <c r="G933" s="72">
        <v>4</v>
      </c>
      <c r="H933" s="47">
        <v>4552.6000000000004</v>
      </c>
      <c r="I933" s="47">
        <v>109.3</v>
      </c>
      <c r="J933" s="47">
        <v>3302.66</v>
      </c>
      <c r="K933" s="37">
        <f t="shared" si="186"/>
        <v>3937000</v>
      </c>
      <c r="L933" s="44">
        <v>0</v>
      </c>
      <c r="M933" s="44">
        <v>0</v>
      </c>
      <c r="N933" s="44">
        <v>0</v>
      </c>
      <c r="O933" s="47">
        <f>'[1]Прод. прилож'!$C$1302</f>
        <v>3937000</v>
      </c>
      <c r="P933" s="44">
        <f t="shared" si="187"/>
        <v>864.7805649518956</v>
      </c>
      <c r="Q933" s="50">
        <v>9673</v>
      </c>
      <c r="R933" s="69" t="s">
        <v>96</v>
      </c>
      <c r="S933" s="57"/>
      <c r="T933" s="16"/>
      <c r="U933" s="16"/>
    </row>
    <row r="934" spans="1:207" s="15" customFormat="1" ht="25.15" customHeight="1" x14ac:dyDescent="0.25">
      <c r="A934" s="69" t="s">
        <v>1466</v>
      </c>
      <c r="B934" s="45" t="s">
        <v>567</v>
      </c>
      <c r="C934" s="58">
        <v>1967</v>
      </c>
      <c r="D934" s="182" t="s">
        <v>224</v>
      </c>
      <c r="E934" s="58" t="s">
        <v>20</v>
      </c>
      <c r="F934" s="72">
        <v>5</v>
      </c>
      <c r="G934" s="72">
        <v>8</v>
      </c>
      <c r="H934" s="47">
        <f t="shared" ref="H934:H941" si="190">I934+J934</f>
        <v>4960.7</v>
      </c>
      <c r="I934" s="47">
        <v>0</v>
      </c>
      <c r="J934" s="47">
        <v>4960.7</v>
      </c>
      <c r="K934" s="37">
        <f t="shared" si="186"/>
        <v>18118955</v>
      </c>
      <c r="L934" s="44">
        <v>0</v>
      </c>
      <c r="M934" s="44">
        <v>0</v>
      </c>
      <c r="N934" s="44">
        <v>0</v>
      </c>
      <c r="O934" s="47">
        <f>'[1]Прод. прилож'!$C$1303</f>
        <v>18118955</v>
      </c>
      <c r="P934" s="44">
        <f t="shared" si="187"/>
        <v>3652.499647227206</v>
      </c>
      <c r="Q934" s="50">
        <v>9673</v>
      </c>
      <c r="R934" s="69" t="s">
        <v>96</v>
      </c>
      <c r="S934" s="57"/>
      <c r="T934" s="16"/>
      <c r="U934" s="16"/>
    </row>
    <row r="935" spans="1:207" s="15" customFormat="1" ht="25.15" customHeight="1" x14ac:dyDescent="0.25">
      <c r="A935" s="69" t="s">
        <v>1467</v>
      </c>
      <c r="B935" s="45" t="s">
        <v>568</v>
      </c>
      <c r="C935" s="58">
        <v>1964</v>
      </c>
      <c r="D935" s="182" t="s">
        <v>224</v>
      </c>
      <c r="E935" s="58" t="s">
        <v>20</v>
      </c>
      <c r="F935" s="72">
        <v>5</v>
      </c>
      <c r="G935" s="72">
        <v>3</v>
      </c>
      <c r="H935" s="47">
        <f t="shared" si="190"/>
        <v>2683.9</v>
      </c>
      <c r="I935" s="47">
        <v>657.4</v>
      </c>
      <c r="J935" s="47">
        <v>2026.5</v>
      </c>
      <c r="K935" s="37">
        <f t="shared" si="186"/>
        <v>2170000</v>
      </c>
      <c r="L935" s="44">
        <v>0</v>
      </c>
      <c r="M935" s="44">
        <v>0</v>
      </c>
      <c r="N935" s="44">
        <v>0</v>
      </c>
      <c r="O935" s="47">
        <f>'[1]Прод. прилож'!$C$863</f>
        <v>2170000</v>
      </c>
      <c r="P935" s="44">
        <f t="shared" si="187"/>
        <v>808.52490778344941</v>
      </c>
      <c r="Q935" s="50">
        <v>9673</v>
      </c>
      <c r="R935" s="69" t="s">
        <v>95</v>
      </c>
      <c r="S935" s="57"/>
      <c r="T935" s="16"/>
      <c r="U935" s="16"/>
    </row>
    <row r="936" spans="1:207" s="15" customFormat="1" ht="25.15" customHeight="1" x14ac:dyDescent="0.25">
      <c r="A936" s="69" t="s">
        <v>1468</v>
      </c>
      <c r="B936" s="45" t="s">
        <v>569</v>
      </c>
      <c r="C936" s="58">
        <v>1964</v>
      </c>
      <c r="D936" s="182" t="s">
        <v>224</v>
      </c>
      <c r="E936" s="58" t="s">
        <v>20</v>
      </c>
      <c r="F936" s="72">
        <v>5</v>
      </c>
      <c r="G936" s="72">
        <v>1</v>
      </c>
      <c r="H936" s="47">
        <f t="shared" si="190"/>
        <v>1380.04</v>
      </c>
      <c r="I936" s="47">
        <v>0</v>
      </c>
      <c r="J936" s="47">
        <v>1380.04</v>
      </c>
      <c r="K936" s="37">
        <f t="shared" si="186"/>
        <v>7280350</v>
      </c>
      <c r="L936" s="44">
        <v>0</v>
      </c>
      <c r="M936" s="44">
        <v>0</v>
      </c>
      <c r="N936" s="44">
        <v>0</v>
      </c>
      <c r="O936" s="47">
        <f>'[1]Прод. прилож'!$C$864</f>
        <v>7280350</v>
      </c>
      <c r="P936" s="44">
        <f t="shared" si="187"/>
        <v>5275.4630300570998</v>
      </c>
      <c r="Q936" s="50">
        <v>9673</v>
      </c>
      <c r="R936" s="69" t="s">
        <v>95</v>
      </c>
      <c r="S936" s="57"/>
      <c r="T936" s="16"/>
      <c r="U936" s="16"/>
    </row>
    <row r="937" spans="1:207" s="15" customFormat="1" ht="25.15" customHeight="1" x14ac:dyDescent="0.25">
      <c r="A937" s="69" t="s">
        <v>1469</v>
      </c>
      <c r="B937" s="45" t="s">
        <v>570</v>
      </c>
      <c r="C937" s="58">
        <v>1967</v>
      </c>
      <c r="D937" s="182" t="s">
        <v>224</v>
      </c>
      <c r="E937" s="58" t="s">
        <v>20</v>
      </c>
      <c r="F937" s="72">
        <v>2</v>
      </c>
      <c r="G937" s="72">
        <v>1</v>
      </c>
      <c r="H937" s="47">
        <f t="shared" si="190"/>
        <v>256.27999999999997</v>
      </c>
      <c r="I937" s="47">
        <v>0</v>
      </c>
      <c r="J937" s="47">
        <v>256.27999999999997</v>
      </c>
      <c r="K937" s="37">
        <f t="shared" si="186"/>
        <v>11191000</v>
      </c>
      <c r="L937" s="44">
        <v>0</v>
      </c>
      <c r="M937" s="44">
        <v>0</v>
      </c>
      <c r="N937" s="44">
        <v>0</v>
      </c>
      <c r="O937" s="47">
        <f>'[1]Прод. прилож'!$C$1304</f>
        <v>11191000</v>
      </c>
      <c r="P937" s="44">
        <f t="shared" si="187"/>
        <v>43667.082878102083</v>
      </c>
      <c r="Q937" s="50">
        <v>9673</v>
      </c>
      <c r="R937" s="69" t="s">
        <v>96</v>
      </c>
      <c r="S937" s="57"/>
      <c r="T937" s="16"/>
      <c r="U937" s="16"/>
    </row>
    <row r="938" spans="1:207" s="15" customFormat="1" ht="25.15" customHeight="1" x14ac:dyDescent="0.25">
      <c r="A938" s="69" t="s">
        <v>1470</v>
      </c>
      <c r="B938" s="45" t="s">
        <v>571</v>
      </c>
      <c r="C938" s="58">
        <v>1967</v>
      </c>
      <c r="D938" s="182" t="s">
        <v>224</v>
      </c>
      <c r="E938" s="58" t="s">
        <v>20</v>
      </c>
      <c r="F938" s="72">
        <v>5</v>
      </c>
      <c r="G938" s="72">
        <v>2</v>
      </c>
      <c r="H938" s="47">
        <f t="shared" si="190"/>
        <v>1558.08</v>
      </c>
      <c r="I938" s="47">
        <v>0</v>
      </c>
      <c r="J938" s="47">
        <v>1558.08</v>
      </c>
      <c r="K938" s="37">
        <f t="shared" si="186"/>
        <v>2131250</v>
      </c>
      <c r="L938" s="44">
        <v>0</v>
      </c>
      <c r="M938" s="44">
        <v>0</v>
      </c>
      <c r="N938" s="44">
        <v>0</v>
      </c>
      <c r="O938" s="47">
        <f>'[1]Прод. прилож'!$C$1305</f>
        <v>2131250</v>
      </c>
      <c r="P938" s="44">
        <f t="shared" si="187"/>
        <v>1367.869429040871</v>
      </c>
      <c r="Q938" s="50">
        <v>9673</v>
      </c>
      <c r="R938" s="69" t="s">
        <v>96</v>
      </c>
      <c r="S938" s="57"/>
      <c r="T938" s="16"/>
      <c r="U938" s="16"/>
    </row>
    <row r="939" spans="1:207" s="15" customFormat="1" ht="25.15" customHeight="1" x14ac:dyDescent="0.25">
      <c r="A939" s="69" t="s">
        <v>1471</v>
      </c>
      <c r="B939" s="45" t="s">
        <v>572</v>
      </c>
      <c r="C939" s="58">
        <v>1967</v>
      </c>
      <c r="D939" s="182" t="s">
        <v>224</v>
      </c>
      <c r="E939" s="58" t="s">
        <v>20</v>
      </c>
      <c r="F939" s="72">
        <v>5</v>
      </c>
      <c r="G939" s="72">
        <v>2</v>
      </c>
      <c r="H939" s="47">
        <f t="shared" si="190"/>
        <v>1633.42</v>
      </c>
      <c r="I939" s="47">
        <v>74.900000000000006</v>
      </c>
      <c r="J939" s="47">
        <v>1558.52</v>
      </c>
      <c r="K939" s="37">
        <f t="shared" si="186"/>
        <v>4419825</v>
      </c>
      <c r="L939" s="44">
        <v>0</v>
      </c>
      <c r="M939" s="44">
        <v>0</v>
      </c>
      <c r="N939" s="44">
        <v>0</v>
      </c>
      <c r="O939" s="47">
        <f>'[1]Прод. прилож'!$C$1306</f>
        <v>4419825</v>
      </c>
      <c r="P939" s="44">
        <f t="shared" si="187"/>
        <v>2705.8717292551823</v>
      </c>
      <c r="Q939" s="50">
        <v>9673</v>
      </c>
      <c r="R939" s="69" t="s">
        <v>96</v>
      </c>
      <c r="S939" s="57"/>
      <c r="T939" s="16"/>
      <c r="U939" s="16"/>
    </row>
    <row r="940" spans="1:207" s="15" customFormat="1" ht="25.15" customHeight="1" x14ac:dyDescent="0.25">
      <c r="A940" s="69" t="s">
        <v>1472</v>
      </c>
      <c r="B940" s="45" t="s">
        <v>573</v>
      </c>
      <c r="C940" s="58">
        <v>1962</v>
      </c>
      <c r="D940" s="182" t="s">
        <v>224</v>
      </c>
      <c r="E940" s="58" t="s">
        <v>20</v>
      </c>
      <c r="F940" s="72">
        <v>4</v>
      </c>
      <c r="G940" s="72">
        <v>1</v>
      </c>
      <c r="H940" s="47">
        <f t="shared" si="190"/>
        <v>2133.7800000000002</v>
      </c>
      <c r="I940" s="47">
        <v>234.32</v>
      </c>
      <c r="J940" s="47">
        <v>1899.46</v>
      </c>
      <c r="K940" s="37">
        <f t="shared" si="186"/>
        <v>11560582</v>
      </c>
      <c r="L940" s="44">
        <v>0</v>
      </c>
      <c r="M940" s="44">
        <v>0</v>
      </c>
      <c r="N940" s="44">
        <v>0</v>
      </c>
      <c r="O940" s="47">
        <f>'[1]Прод. прилож'!$C$366</f>
        <v>11560582</v>
      </c>
      <c r="P940" s="44">
        <f t="shared" si="187"/>
        <v>5417.8884421074335</v>
      </c>
      <c r="Q940" s="50">
        <v>9673</v>
      </c>
      <c r="R940" s="69" t="s">
        <v>94</v>
      </c>
      <c r="S940" s="57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16"/>
      <c r="AL940" s="16"/>
      <c r="AM940" s="16"/>
      <c r="AN940" s="16"/>
      <c r="AO940" s="16"/>
      <c r="AP940" s="16"/>
      <c r="AQ940" s="16"/>
      <c r="AR940" s="16"/>
      <c r="AS940" s="16"/>
      <c r="AT940" s="16"/>
      <c r="AU940" s="16"/>
      <c r="AV940" s="16"/>
      <c r="AW940" s="16"/>
      <c r="AX940" s="16"/>
      <c r="AY940" s="16"/>
      <c r="AZ940" s="16"/>
      <c r="BA940" s="16"/>
      <c r="BB940" s="16"/>
      <c r="BC940" s="16"/>
      <c r="BD940" s="16"/>
      <c r="BE940" s="16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6"/>
      <c r="BR940" s="16"/>
      <c r="BS940" s="16"/>
      <c r="BT940" s="16"/>
      <c r="BU940" s="16"/>
      <c r="BV940" s="16"/>
      <c r="BW940" s="16"/>
      <c r="BX940" s="16"/>
      <c r="BY940" s="16"/>
      <c r="BZ940" s="16"/>
      <c r="CA940" s="16"/>
      <c r="CB940" s="16"/>
      <c r="CC940" s="16"/>
      <c r="CD940" s="16"/>
      <c r="CE940" s="16"/>
      <c r="CF940" s="16"/>
      <c r="CG940" s="16"/>
      <c r="CH940" s="16"/>
      <c r="CI940" s="16"/>
      <c r="CJ940" s="16"/>
      <c r="CK940" s="16"/>
      <c r="CL940" s="16"/>
      <c r="CM940" s="16"/>
      <c r="CN940" s="16"/>
      <c r="CO940" s="16"/>
      <c r="CP940" s="16"/>
      <c r="CQ940" s="16"/>
      <c r="CR940" s="16"/>
      <c r="CS940" s="16"/>
      <c r="CT940" s="16"/>
      <c r="CU940" s="16"/>
      <c r="CV940" s="16"/>
      <c r="CW940" s="16"/>
      <c r="CX940" s="16"/>
      <c r="CY940" s="16"/>
      <c r="CZ940" s="16"/>
      <c r="DA940" s="16"/>
      <c r="DB940" s="16"/>
      <c r="DC940" s="16"/>
      <c r="DD940" s="16"/>
      <c r="DE940" s="16"/>
      <c r="DF940" s="16"/>
      <c r="DG940" s="16"/>
      <c r="DH940" s="16"/>
      <c r="DI940" s="16"/>
      <c r="DJ940" s="16"/>
      <c r="DK940" s="16"/>
      <c r="DL940" s="16"/>
      <c r="DM940" s="16"/>
      <c r="DN940" s="16"/>
      <c r="DO940" s="16"/>
      <c r="DP940" s="16"/>
      <c r="DQ940" s="16"/>
      <c r="DR940" s="16"/>
      <c r="DS940" s="16"/>
      <c r="DT940" s="16"/>
      <c r="DU940" s="16"/>
      <c r="DV940" s="16"/>
      <c r="DW940" s="16"/>
      <c r="DX940" s="16"/>
      <c r="DY940" s="16"/>
      <c r="DZ940" s="16"/>
      <c r="EA940" s="16"/>
      <c r="EB940" s="16"/>
      <c r="EC940" s="16"/>
      <c r="ED940" s="16"/>
      <c r="EE940" s="16"/>
      <c r="EF940" s="16"/>
      <c r="EG940" s="16"/>
      <c r="EH940" s="16"/>
      <c r="EI940" s="16"/>
      <c r="EJ940" s="16"/>
      <c r="EK940" s="16"/>
      <c r="EL940" s="16"/>
      <c r="EM940" s="16"/>
      <c r="EN940" s="16"/>
      <c r="EO940" s="16"/>
      <c r="EP940" s="16"/>
      <c r="EQ940" s="16"/>
      <c r="ER940" s="16"/>
      <c r="ES940" s="16"/>
      <c r="ET940" s="16"/>
      <c r="EU940" s="16"/>
      <c r="EV940" s="16"/>
      <c r="EW940" s="16"/>
      <c r="EX940" s="16"/>
      <c r="EY940" s="16"/>
      <c r="EZ940" s="16"/>
      <c r="FA940" s="16"/>
      <c r="FB940" s="16"/>
      <c r="FC940" s="16"/>
      <c r="FD940" s="16"/>
      <c r="FE940" s="16"/>
      <c r="FF940" s="16"/>
      <c r="FG940" s="16"/>
      <c r="FH940" s="16"/>
      <c r="FI940" s="16"/>
      <c r="FJ940" s="16"/>
      <c r="FK940" s="16"/>
      <c r="FL940" s="16"/>
      <c r="FM940" s="16"/>
      <c r="FN940" s="16"/>
      <c r="FO940" s="16"/>
      <c r="FP940" s="16"/>
      <c r="FQ940" s="16"/>
      <c r="FR940" s="16"/>
      <c r="FS940" s="16"/>
      <c r="FT940" s="16"/>
      <c r="FU940" s="16"/>
      <c r="FV940" s="16"/>
      <c r="FW940" s="16"/>
      <c r="FX940" s="16"/>
      <c r="FY940" s="16"/>
      <c r="FZ940" s="16"/>
      <c r="GA940" s="16"/>
      <c r="GB940" s="16"/>
      <c r="GC940" s="16"/>
      <c r="GD940" s="16"/>
      <c r="GE940" s="16"/>
      <c r="GF940" s="16"/>
      <c r="GG940" s="16"/>
      <c r="GH940" s="16"/>
      <c r="GI940" s="16"/>
      <c r="GJ940" s="16"/>
      <c r="GK940" s="16"/>
      <c r="GL940" s="16"/>
      <c r="GM940" s="16"/>
      <c r="GN940" s="16"/>
      <c r="GO940" s="16"/>
      <c r="GP940" s="16"/>
      <c r="GQ940" s="16"/>
      <c r="GR940" s="16"/>
      <c r="GS940" s="16"/>
      <c r="GT940" s="16"/>
      <c r="GU940" s="16"/>
      <c r="GV940" s="16"/>
      <c r="GW940" s="16"/>
      <c r="GX940" s="16"/>
      <c r="GY940" s="16"/>
    </row>
    <row r="941" spans="1:207" s="15" customFormat="1" ht="25.15" customHeight="1" x14ac:dyDescent="0.25">
      <c r="A941" s="69" t="s">
        <v>1473</v>
      </c>
      <c r="B941" s="45" t="s">
        <v>574</v>
      </c>
      <c r="C941" s="58">
        <v>1965</v>
      </c>
      <c r="D941" s="182" t="s">
        <v>224</v>
      </c>
      <c r="E941" s="182" t="s">
        <v>20</v>
      </c>
      <c r="F941" s="72">
        <v>5</v>
      </c>
      <c r="G941" s="72">
        <v>3</v>
      </c>
      <c r="H941" s="47">
        <f t="shared" si="190"/>
        <v>2555.9499999999998</v>
      </c>
      <c r="I941" s="47">
        <v>16.600000000000001</v>
      </c>
      <c r="J941" s="47">
        <v>2539.35</v>
      </c>
      <c r="K941" s="37">
        <f t="shared" si="186"/>
        <v>4461675</v>
      </c>
      <c r="L941" s="44">
        <v>0</v>
      </c>
      <c r="M941" s="44">
        <v>0</v>
      </c>
      <c r="N941" s="44">
        <v>0</v>
      </c>
      <c r="O941" s="47">
        <f>'[1]Прод. прилож'!$C$1307</f>
        <v>4461675</v>
      </c>
      <c r="P941" s="44">
        <f t="shared" si="187"/>
        <v>1745.6033959975744</v>
      </c>
      <c r="Q941" s="50">
        <v>9673</v>
      </c>
      <c r="R941" s="69" t="s">
        <v>96</v>
      </c>
      <c r="S941" s="57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  <c r="AK941" s="16"/>
      <c r="AL941" s="16"/>
      <c r="AM941" s="16"/>
      <c r="AN941" s="16"/>
      <c r="AO941" s="16"/>
      <c r="AP941" s="16"/>
      <c r="AQ941" s="16"/>
      <c r="AR941" s="16"/>
      <c r="AS941" s="16"/>
      <c r="AT941" s="16"/>
      <c r="AU941" s="16"/>
      <c r="AV941" s="16"/>
      <c r="AW941" s="16"/>
      <c r="AX941" s="16"/>
      <c r="AY941" s="16"/>
      <c r="AZ941" s="16"/>
      <c r="BA941" s="16"/>
      <c r="BB941" s="16"/>
      <c r="BC941" s="16"/>
      <c r="BD941" s="16"/>
      <c r="BE941" s="16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6"/>
      <c r="BR941" s="16"/>
      <c r="BS941" s="16"/>
      <c r="BT941" s="16"/>
      <c r="BU941" s="16"/>
      <c r="BV941" s="16"/>
      <c r="BW941" s="16"/>
      <c r="BX941" s="16"/>
      <c r="BY941" s="16"/>
      <c r="BZ941" s="16"/>
      <c r="CA941" s="16"/>
      <c r="CB941" s="16"/>
      <c r="CC941" s="16"/>
      <c r="CD941" s="16"/>
      <c r="CE941" s="16"/>
      <c r="CF941" s="16"/>
      <c r="CG941" s="16"/>
      <c r="CH941" s="16"/>
      <c r="CI941" s="16"/>
      <c r="CJ941" s="16"/>
      <c r="CK941" s="16"/>
      <c r="CL941" s="16"/>
      <c r="CM941" s="16"/>
      <c r="CN941" s="16"/>
      <c r="CO941" s="16"/>
      <c r="CP941" s="16"/>
      <c r="CQ941" s="16"/>
      <c r="CR941" s="16"/>
      <c r="CS941" s="16"/>
      <c r="CT941" s="16"/>
      <c r="CU941" s="16"/>
      <c r="CV941" s="16"/>
      <c r="CW941" s="16"/>
      <c r="CX941" s="16"/>
      <c r="CY941" s="16"/>
      <c r="CZ941" s="16"/>
      <c r="DA941" s="16"/>
      <c r="DB941" s="16"/>
      <c r="DC941" s="16"/>
      <c r="DD941" s="16"/>
      <c r="DE941" s="16"/>
      <c r="DF941" s="16"/>
      <c r="DG941" s="16"/>
      <c r="DH941" s="16"/>
      <c r="DI941" s="16"/>
      <c r="DJ941" s="16"/>
      <c r="DK941" s="16"/>
      <c r="DL941" s="16"/>
      <c r="DM941" s="16"/>
      <c r="DN941" s="16"/>
      <c r="DO941" s="16"/>
      <c r="DP941" s="16"/>
      <c r="DQ941" s="16"/>
      <c r="DR941" s="16"/>
      <c r="DS941" s="16"/>
      <c r="DT941" s="16"/>
      <c r="DU941" s="16"/>
      <c r="DV941" s="16"/>
      <c r="DW941" s="16"/>
      <c r="DX941" s="16"/>
      <c r="DY941" s="16"/>
      <c r="DZ941" s="16"/>
      <c r="EA941" s="16"/>
      <c r="EB941" s="16"/>
      <c r="EC941" s="16"/>
      <c r="ED941" s="16"/>
      <c r="EE941" s="16"/>
      <c r="EF941" s="16"/>
      <c r="EG941" s="16"/>
      <c r="EH941" s="16"/>
      <c r="EI941" s="16"/>
      <c r="EJ941" s="16"/>
      <c r="EK941" s="16"/>
      <c r="EL941" s="16"/>
      <c r="EM941" s="16"/>
      <c r="EN941" s="16"/>
      <c r="EO941" s="16"/>
      <c r="EP941" s="16"/>
      <c r="EQ941" s="16"/>
      <c r="ER941" s="16"/>
      <c r="ES941" s="16"/>
      <c r="ET941" s="16"/>
      <c r="EU941" s="16"/>
      <c r="EV941" s="16"/>
      <c r="EW941" s="16"/>
      <c r="EX941" s="16"/>
      <c r="EY941" s="16"/>
      <c r="EZ941" s="16"/>
      <c r="FA941" s="16"/>
      <c r="FB941" s="16"/>
      <c r="FC941" s="16"/>
      <c r="FD941" s="16"/>
      <c r="FE941" s="16"/>
      <c r="FF941" s="16"/>
      <c r="FG941" s="16"/>
      <c r="FH941" s="16"/>
      <c r="FI941" s="16"/>
      <c r="FJ941" s="16"/>
      <c r="FK941" s="16"/>
      <c r="FL941" s="16"/>
      <c r="FM941" s="16"/>
      <c r="FN941" s="16"/>
      <c r="FO941" s="16"/>
      <c r="FP941" s="16"/>
      <c r="FQ941" s="16"/>
      <c r="FR941" s="16"/>
      <c r="FS941" s="16"/>
      <c r="FT941" s="16"/>
      <c r="FU941" s="16"/>
      <c r="FV941" s="16"/>
      <c r="FW941" s="16"/>
      <c r="FX941" s="16"/>
      <c r="FY941" s="16"/>
      <c r="FZ941" s="16"/>
      <c r="GA941" s="16"/>
      <c r="GB941" s="16"/>
      <c r="GC941" s="16"/>
      <c r="GD941" s="16"/>
      <c r="GE941" s="16"/>
      <c r="GF941" s="16"/>
      <c r="GG941" s="16"/>
      <c r="GH941" s="16"/>
      <c r="GI941" s="16"/>
      <c r="GJ941" s="16"/>
      <c r="GK941" s="16"/>
      <c r="GL941" s="16"/>
      <c r="GM941" s="16"/>
      <c r="GN941" s="16"/>
      <c r="GO941" s="16"/>
      <c r="GP941" s="16"/>
      <c r="GQ941" s="16"/>
      <c r="GR941" s="16"/>
      <c r="GS941" s="16"/>
      <c r="GT941" s="16"/>
      <c r="GU941" s="16"/>
      <c r="GV941" s="16"/>
      <c r="GW941" s="16"/>
      <c r="GX941" s="16"/>
      <c r="GY941" s="16"/>
    </row>
    <row r="942" spans="1:207" s="15" customFormat="1" ht="25.15" customHeight="1" x14ac:dyDescent="0.25">
      <c r="A942" s="69" t="s">
        <v>1474</v>
      </c>
      <c r="B942" s="45" t="s">
        <v>575</v>
      </c>
      <c r="C942" s="58">
        <v>1965</v>
      </c>
      <c r="D942" s="182" t="s">
        <v>224</v>
      </c>
      <c r="E942" s="182" t="s">
        <v>20</v>
      </c>
      <c r="F942" s="72">
        <v>5</v>
      </c>
      <c r="G942" s="72">
        <v>4</v>
      </c>
      <c r="H942" s="47">
        <v>3491.7</v>
      </c>
      <c r="I942" s="47">
        <v>216.1</v>
      </c>
      <c r="J942" s="47">
        <v>3009.2</v>
      </c>
      <c r="K942" s="37">
        <f t="shared" si="186"/>
        <v>7680250</v>
      </c>
      <c r="L942" s="44">
        <v>0</v>
      </c>
      <c r="M942" s="44">
        <v>0</v>
      </c>
      <c r="N942" s="44">
        <v>0</v>
      </c>
      <c r="O942" s="47">
        <f>'[1]Прод. прилож'!$C$1308</f>
        <v>7680250</v>
      </c>
      <c r="P942" s="44">
        <f t="shared" si="187"/>
        <v>2199.5732737634962</v>
      </c>
      <c r="Q942" s="50">
        <v>9673</v>
      </c>
      <c r="R942" s="69" t="s">
        <v>96</v>
      </c>
      <c r="S942" s="57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  <c r="AK942" s="16"/>
      <c r="AL942" s="16"/>
      <c r="AM942" s="16"/>
      <c r="AN942" s="16"/>
      <c r="AO942" s="16"/>
      <c r="AP942" s="16"/>
      <c r="AQ942" s="16"/>
      <c r="AR942" s="16"/>
      <c r="AS942" s="16"/>
      <c r="AT942" s="16"/>
      <c r="AU942" s="16"/>
      <c r="AV942" s="16"/>
      <c r="AW942" s="16"/>
      <c r="AX942" s="16"/>
      <c r="AY942" s="16"/>
      <c r="AZ942" s="16"/>
      <c r="BA942" s="16"/>
      <c r="BB942" s="16"/>
      <c r="BC942" s="16"/>
      <c r="BD942" s="16"/>
      <c r="BE942" s="16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6"/>
      <c r="BR942" s="16"/>
      <c r="BS942" s="16"/>
      <c r="BT942" s="16"/>
      <c r="BU942" s="16"/>
      <c r="BV942" s="16"/>
      <c r="BW942" s="16"/>
      <c r="BX942" s="16"/>
      <c r="BY942" s="16"/>
      <c r="BZ942" s="16"/>
      <c r="CA942" s="16"/>
      <c r="CB942" s="16"/>
      <c r="CC942" s="16"/>
      <c r="CD942" s="16"/>
      <c r="CE942" s="16"/>
      <c r="CF942" s="16"/>
      <c r="CG942" s="16"/>
      <c r="CH942" s="16"/>
      <c r="CI942" s="16"/>
      <c r="CJ942" s="16"/>
      <c r="CK942" s="16"/>
      <c r="CL942" s="16"/>
      <c r="CM942" s="16"/>
      <c r="CN942" s="16"/>
      <c r="CO942" s="16"/>
      <c r="CP942" s="16"/>
      <c r="CQ942" s="16"/>
      <c r="CR942" s="16"/>
      <c r="CS942" s="16"/>
      <c r="CT942" s="16"/>
      <c r="CU942" s="16"/>
      <c r="CV942" s="16"/>
      <c r="CW942" s="16"/>
      <c r="CX942" s="16"/>
      <c r="CY942" s="16"/>
      <c r="CZ942" s="16"/>
      <c r="DA942" s="16"/>
      <c r="DB942" s="16"/>
      <c r="DC942" s="16"/>
      <c r="DD942" s="16"/>
      <c r="DE942" s="16"/>
      <c r="DF942" s="16"/>
      <c r="DG942" s="16"/>
      <c r="DH942" s="16"/>
      <c r="DI942" s="16"/>
      <c r="DJ942" s="16"/>
      <c r="DK942" s="16"/>
      <c r="DL942" s="16"/>
      <c r="DM942" s="16"/>
      <c r="DN942" s="16"/>
      <c r="DO942" s="16"/>
      <c r="DP942" s="16"/>
      <c r="DQ942" s="16"/>
      <c r="DR942" s="16"/>
      <c r="DS942" s="16"/>
      <c r="DT942" s="16"/>
      <c r="DU942" s="16"/>
      <c r="DV942" s="16"/>
      <c r="DW942" s="16"/>
      <c r="DX942" s="16"/>
      <c r="DY942" s="16"/>
      <c r="DZ942" s="16"/>
      <c r="EA942" s="16"/>
      <c r="EB942" s="16"/>
      <c r="EC942" s="16"/>
      <c r="ED942" s="16"/>
      <c r="EE942" s="16"/>
      <c r="EF942" s="16"/>
      <c r="EG942" s="16"/>
      <c r="EH942" s="16"/>
      <c r="EI942" s="16"/>
      <c r="EJ942" s="16"/>
      <c r="EK942" s="16"/>
      <c r="EL942" s="16"/>
      <c r="EM942" s="16"/>
      <c r="EN942" s="16"/>
      <c r="EO942" s="16"/>
      <c r="EP942" s="16"/>
      <c r="EQ942" s="16"/>
      <c r="ER942" s="16"/>
      <c r="ES942" s="16"/>
      <c r="ET942" s="16"/>
      <c r="EU942" s="16"/>
      <c r="EV942" s="16"/>
      <c r="EW942" s="16"/>
      <c r="EX942" s="16"/>
      <c r="EY942" s="16"/>
      <c r="EZ942" s="16"/>
      <c r="FA942" s="16"/>
      <c r="FB942" s="16"/>
      <c r="FC942" s="16"/>
      <c r="FD942" s="16"/>
      <c r="FE942" s="16"/>
      <c r="FF942" s="16"/>
      <c r="FG942" s="16"/>
      <c r="FH942" s="16"/>
      <c r="FI942" s="16"/>
      <c r="FJ942" s="16"/>
      <c r="FK942" s="16"/>
      <c r="FL942" s="16"/>
      <c r="FM942" s="16"/>
      <c r="FN942" s="16"/>
      <c r="FO942" s="16"/>
      <c r="FP942" s="16"/>
      <c r="FQ942" s="16"/>
      <c r="FR942" s="16"/>
      <c r="FS942" s="16"/>
      <c r="FT942" s="16"/>
      <c r="FU942" s="16"/>
      <c r="FV942" s="16"/>
      <c r="FW942" s="16"/>
      <c r="FX942" s="16"/>
      <c r="FY942" s="16"/>
      <c r="FZ942" s="16"/>
      <c r="GA942" s="16"/>
      <c r="GB942" s="16"/>
      <c r="GC942" s="16"/>
      <c r="GD942" s="16"/>
      <c r="GE942" s="16"/>
      <c r="GF942" s="16"/>
      <c r="GG942" s="16"/>
      <c r="GH942" s="16"/>
      <c r="GI942" s="16"/>
      <c r="GJ942" s="16"/>
      <c r="GK942" s="16"/>
      <c r="GL942" s="16"/>
      <c r="GM942" s="16"/>
      <c r="GN942" s="16"/>
      <c r="GO942" s="16"/>
      <c r="GP942" s="16"/>
      <c r="GQ942" s="16"/>
      <c r="GR942" s="16"/>
      <c r="GS942" s="16"/>
      <c r="GT942" s="16"/>
      <c r="GU942" s="16"/>
      <c r="GV942" s="16"/>
      <c r="GW942" s="16"/>
      <c r="GX942" s="16"/>
      <c r="GY942" s="16"/>
    </row>
    <row r="943" spans="1:207" s="15" customFormat="1" ht="25.15" customHeight="1" x14ac:dyDescent="0.25">
      <c r="A943" s="69" t="s">
        <v>1475</v>
      </c>
      <c r="B943" s="45" t="s">
        <v>576</v>
      </c>
      <c r="C943" s="58">
        <v>1964</v>
      </c>
      <c r="D943" s="182" t="s">
        <v>224</v>
      </c>
      <c r="E943" s="58" t="s">
        <v>20</v>
      </c>
      <c r="F943" s="72">
        <v>5</v>
      </c>
      <c r="G943" s="72">
        <v>4</v>
      </c>
      <c r="H943" s="47">
        <f>I943+J943</f>
        <v>3619.23</v>
      </c>
      <c r="I943" s="47">
        <v>1089.23</v>
      </c>
      <c r="J943" s="47">
        <v>2530</v>
      </c>
      <c r="K943" s="37">
        <f t="shared" si="186"/>
        <v>5706325</v>
      </c>
      <c r="L943" s="44">
        <v>0</v>
      </c>
      <c r="M943" s="44">
        <v>0</v>
      </c>
      <c r="N943" s="44">
        <v>0</v>
      </c>
      <c r="O943" s="47">
        <f>'[1]Прод. прилож'!$C$865</f>
        <v>5706325</v>
      </c>
      <c r="P943" s="44">
        <f t="shared" si="187"/>
        <v>1576.668241587299</v>
      </c>
      <c r="Q943" s="50">
        <v>9673</v>
      </c>
      <c r="R943" s="69" t="s">
        <v>95</v>
      </c>
      <c r="S943" s="57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  <c r="AK943" s="16"/>
      <c r="AL943" s="16"/>
      <c r="AM943" s="16"/>
      <c r="AN943" s="16"/>
      <c r="AO943" s="16"/>
      <c r="AP943" s="16"/>
      <c r="AQ943" s="16"/>
      <c r="AR943" s="16"/>
      <c r="AS943" s="16"/>
      <c r="AT943" s="16"/>
      <c r="AU943" s="16"/>
      <c r="AV943" s="16"/>
      <c r="AW943" s="16"/>
      <c r="AX943" s="16"/>
      <c r="AY943" s="16"/>
      <c r="AZ943" s="16"/>
      <c r="BA943" s="16"/>
      <c r="BB943" s="16"/>
      <c r="BC943" s="16"/>
      <c r="BD943" s="16"/>
      <c r="BE943" s="16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6"/>
      <c r="BR943" s="16"/>
      <c r="BS943" s="16"/>
      <c r="BT943" s="16"/>
      <c r="BU943" s="16"/>
      <c r="BV943" s="16"/>
      <c r="BW943" s="16"/>
      <c r="BX943" s="16"/>
      <c r="BY943" s="16"/>
      <c r="BZ943" s="16"/>
      <c r="CA943" s="16"/>
      <c r="CB943" s="16"/>
      <c r="CC943" s="16"/>
      <c r="CD943" s="16"/>
      <c r="CE943" s="16"/>
      <c r="CF943" s="16"/>
      <c r="CG943" s="16"/>
      <c r="CH943" s="16"/>
      <c r="CI943" s="16"/>
      <c r="CJ943" s="16"/>
      <c r="CK943" s="16"/>
      <c r="CL943" s="16"/>
      <c r="CM943" s="16"/>
      <c r="CN943" s="16"/>
      <c r="CO943" s="16"/>
      <c r="CP943" s="16"/>
      <c r="CQ943" s="16"/>
      <c r="CR943" s="16"/>
      <c r="CS943" s="16"/>
      <c r="CT943" s="16"/>
      <c r="CU943" s="16"/>
      <c r="CV943" s="16"/>
      <c r="CW943" s="16"/>
      <c r="CX943" s="16"/>
      <c r="CY943" s="16"/>
      <c r="CZ943" s="16"/>
      <c r="DA943" s="16"/>
      <c r="DB943" s="16"/>
      <c r="DC943" s="16"/>
      <c r="DD943" s="16"/>
      <c r="DE943" s="16"/>
      <c r="DF943" s="16"/>
      <c r="DG943" s="16"/>
      <c r="DH943" s="16"/>
      <c r="DI943" s="16"/>
      <c r="DJ943" s="16"/>
      <c r="DK943" s="16"/>
      <c r="DL943" s="16"/>
      <c r="DM943" s="16"/>
      <c r="DN943" s="16"/>
      <c r="DO943" s="16"/>
      <c r="DP943" s="16"/>
      <c r="DQ943" s="16"/>
      <c r="DR943" s="16"/>
      <c r="DS943" s="16"/>
      <c r="DT943" s="16"/>
      <c r="DU943" s="16"/>
      <c r="DV943" s="16"/>
      <c r="DW943" s="16"/>
      <c r="DX943" s="16"/>
      <c r="DY943" s="16"/>
      <c r="DZ943" s="16"/>
      <c r="EA943" s="16"/>
      <c r="EB943" s="16"/>
      <c r="EC943" s="16"/>
      <c r="ED943" s="16"/>
      <c r="EE943" s="16"/>
      <c r="EF943" s="16"/>
      <c r="EG943" s="16"/>
      <c r="EH943" s="16"/>
      <c r="EI943" s="16"/>
      <c r="EJ943" s="16"/>
      <c r="EK943" s="16"/>
      <c r="EL943" s="16"/>
      <c r="EM943" s="16"/>
      <c r="EN943" s="16"/>
      <c r="EO943" s="16"/>
      <c r="EP943" s="16"/>
      <c r="EQ943" s="16"/>
      <c r="ER943" s="16"/>
      <c r="ES943" s="16"/>
      <c r="ET943" s="16"/>
      <c r="EU943" s="16"/>
      <c r="EV943" s="16"/>
      <c r="EW943" s="16"/>
      <c r="EX943" s="16"/>
      <c r="EY943" s="16"/>
      <c r="EZ943" s="16"/>
      <c r="FA943" s="16"/>
      <c r="FB943" s="16"/>
      <c r="FC943" s="16"/>
      <c r="FD943" s="16"/>
      <c r="FE943" s="16"/>
      <c r="FF943" s="16"/>
      <c r="FG943" s="16"/>
      <c r="FH943" s="16"/>
      <c r="FI943" s="16"/>
      <c r="FJ943" s="16"/>
      <c r="FK943" s="16"/>
      <c r="FL943" s="16"/>
      <c r="FM943" s="16"/>
      <c r="FN943" s="16"/>
      <c r="FO943" s="16"/>
      <c r="FP943" s="16"/>
      <c r="FQ943" s="16"/>
      <c r="FR943" s="16"/>
      <c r="FS943" s="16"/>
      <c r="FT943" s="16"/>
      <c r="FU943" s="16"/>
      <c r="FV943" s="16"/>
      <c r="FW943" s="16"/>
      <c r="FX943" s="16"/>
      <c r="FY943" s="16"/>
      <c r="FZ943" s="16"/>
      <c r="GA943" s="16"/>
      <c r="GB943" s="16"/>
      <c r="GC943" s="16"/>
      <c r="GD943" s="16"/>
      <c r="GE943" s="16"/>
      <c r="GF943" s="16"/>
      <c r="GG943" s="16"/>
      <c r="GH943" s="16"/>
      <c r="GI943" s="16"/>
      <c r="GJ943" s="16"/>
      <c r="GK943" s="16"/>
      <c r="GL943" s="16"/>
      <c r="GM943" s="16"/>
      <c r="GN943" s="16"/>
      <c r="GO943" s="16"/>
      <c r="GP943" s="16"/>
      <c r="GQ943" s="16"/>
      <c r="GR943" s="16"/>
      <c r="GS943" s="16"/>
      <c r="GT943" s="16"/>
      <c r="GU943" s="16"/>
      <c r="GV943" s="16"/>
      <c r="GW943" s="16"/>
      <c r="GX943" s="16"/>
      <c r="GY943" s="16"/>
    </row>
    <row r="944" spans="1:207" s="15" customFormat="1" ht="25.15" customHeight="1" x14ac:dyDescent="0.25">
      <c r="A944" s="69" t="s">
        <v>1476</v>
      </c>
      <c r="B944" s="45" t="s">
        <v>577</v>
      </c>
      <c r="C944" s="58">
        <v>1964</v>
      </c>
      <c r="D944" s="182" t="s">
        <v>224</v>
      </c>
      <c r="E944" s="58" t="s">
        <v>22</v>
      </c>
      <c r="F944" s="72">
        <v>5</v>
      </c>
      <c r="G944" s="72">
        <v>4</v>
      </c>
      <c r="H944" s="47">
        <f>I944+J944</f>
        <v>3505.35</v>
      </c>
      <c r="I944" s="47">
        <v>0</v>
      </c>
      <c r="J944" s="47">
        <v>3505.35</v>
      </c>
      <c r="K944" s="37">
        <f t="shared" si="186"/>
        <v>9610000</v>
      </c>
      <c r="L944" s="44">
        <v>0</v>
      </c>
      <c r="M944" s="44">
        <v>0</v>
      </c>
      <c r="N944" s="44">
        <v>0</v>
      </c>
      <c r="O944" s="47">
        <f>'[1]Прод. прилож'!$C$866</f>
        <v>9610000</v>
      </c>
      <c r="P944" s="44">
        <f t="shared" si="187"/>
        <v>2741.523670960104</v>
      </c>
      <c r="Q944" s="50">
        <v>9673</v>
      </c>
      <c r="R944" s="69" t="s">
        <v>95</v>
      </c>
      <c r="S944" s="57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  <c r="AK944" s="16"/>
      <c r="AL944" s="16"/>
      <c r="AM944" s="16"/>
      <c r="AN944" s="16"/>
      <c r="AO944" s="16"/>
      <c r="AP944" s="16"/>
      <c r="AQ944" s="16"/>
      <c r="AR944" s="16"/>
      <c r="AS944" s="16"/>
      <c r="AT944" s="16"/>
      <c r="AU944" s="16"/>
      <c r="AV944" s="16"/>
      <c r="AW944" s="16"/>
      <c r="AX944" s="16"/>
      <c r="AY944" s="16"/>
      <c r="AZ944" s="16"/>
      <c r="BA944" s="16"/>
      <c r="BB944" s="16"/>
      <c r="BC944" s="16"/>
      <c r="BD944" s="16"/>
      <c r="BE944" s="16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6"/>
      <c r="BR944" s="16"/>
      <c r="BS944" s="16"/>
      <c r="BT944" s="16"/>
      <c r="BU944" s="16"/>
      <c r="BV944" s="16"/>
      <c r="BW944" s="16"/>
      <c r="BX944" s="16"/>
      <c r="BY944" s="16"/>
      <c r="BZ944" s="16"/>
      <c r="CA944" s="16"/>
      <c r="CB944" s="16"/>
      <c r="CC944" s="16"/>
      <c r="CD944" s="16"/>
      <c r="CE944" s="16"/>
      <c r="CF944" s="16"/>
      <c r="CG944" s="16"/>
      <c r="CH944" s="16"/>
      <c r="CI944" s="16"/>
      <c r="CJ944" s="16"/>
      <c r="CK944" s="16"/>
      <c r="CL944" s="16"/>
      <c r="CM944" s="16"/>
      <c r="CN944" s="16"/>
      <c r="CO944" s="16"/>
      <c r="CP944" s="16"/>
      <c r="CQ944" s="16"/>
      <c r="CR944" s="16"/>
      <c r="CS944" s="16"/>
      <c r="CT944" s="16"/>
      <c r="CU944" s="16"/>
      <c r="CV944" s="16"/>
      <c r="CW944" s="16"/>
      <c r="CX944" s="16"/>
      <c r="CY944" s="16"/>
      <c r="CZ944" s="16"/>
      <c r="DA944" s="16"/>
      <c r="DB944" s="16"/>
      <c r="DC944" s="16"/>
      <c r="DD944" s="16"/>
      <c r="DE944" s="16"/>
      <c r="DF944" s="16"/>
      <c r="DG944" s="16"/>
      <c r="DH944" s="16"/>
      <c r="DI944" s="16"/>
      <c r="DJ944" s="16"/>
      <c r="DK944" s="16"/>
      <c r="DL944" s="16"/>
      <c r="DM944" s="16"/>
      <c r="DN944" s="16"/>
      <c r="DO944" s="16"/>
      <c r="DP944" s="16"/>
      <c r="DQ944" s="16"/>
      <c r="DR944" s="16"/>
      <c r="DS944" s="16"/>
      <c r="DT944" s="16"/>
      <c r="DU944" s="16"/>
      <c r="DV944" s="16"/>
      <c r="DW944" s="16"/>
      <c r="DX944" s="16"/>
      <c r="DY944" s="16"/>
      <c r="DZ944" s="16"/>
      <c r="EA944" s="16"/>
      <c r="EB944" s="16"/>
      <c r="EC944" s="16"/>
      <c r="ED944" s="16"/>
      <c r="EE944" s="16"/>
      <c r="EF944" s="16"/>
      <c r="EG944" s="16"/>
      <c r="EH944" s="16"/>
      <c r="EI944" s="16"/>
      <c r="EJ944" s="16"/>
      <c r="EK944" s="16"/>
      <c r="EL944" s="16"/>
      <c r="EM944" s="16"/>
      <c r="EN944" s="16"/>
      <c r="EO944" s="16"/>
      <c r="EP944" s="16"/>
      <c r="EQ944" s="16"/>
      <c r="ER944" s="16"/>
      <c r="ES944" s="16"/>
      <c r="ET944" s="16"/>
      <c r="EU944" s="16"/>
      <c r="EV944" s="16"/>
      <c r="EW944" s="16"/>
      <c r="EX944" s="16"/>
      <c r="EY944" s="16"/>
      <c r="EZ944" s="16"/>
      <c r="FA944" s="16"/>
      <c r="FB944" s="16"/>
      <c r="FC944" s="16"/>
      <c r="FD944" s="16"/>
      <c r="FE944" s="16"/>
      <c r="FF944" s="16"/>
      <c r="FG944" s="16"/>
      <c r="FH944" s="16"/>
      <c r="FI944" s="16"/>
      <c r="FJ944" s="16"/>
      <c r="FK944" s="16"/>
      <c r="FL944" s="16"/>
      <c r="FM944" s="16"/>
      <c r="FN944" s="16"/>
      <c r="FO944" s="16"/>
      <c r="FP944" s="16"/>
      <c r="FQ944" s="16"/>
      <c r="FR944" s="16"/>
      <c r="FS944" s="16"/>
      <c r="FT944" s="16"/>
      <c r="FU944" s="16"/>
      <c r="FV944" s="16"/>
      <c r="FW944" s="16"/>
      <c r="FX944" s="16"/>
      <c r="FY944" s="16"/>
      <c r="FZ944" s="16"/>
      <c r="GA944" s="16"/>
      <c r="GB944" s="16"/>
      <c r="GC944" s="16"/>
      <c r="GD944" s="16"/>
      <c r="GE944" s="16"/>
      <c r="GF944" s="16"/>
      <c r="GG944" s="16"/>
      <c r="GH944" s="16"/>
      <c r="GI944" s="16"/>
      <c r="GJ944" s="16"/>
      <c r="GK944" s="16"/>
      <c r="GL944" s="16"/>
      <c r="GM944" s="16"/>
      <c r="GN944" s="16"/>
      <c r="GO944" s="16"/>
      <c r="GP944" s="16"/>
      <c r="GQ944" s="16"/>
      <c r="GR944" s="16"/>
      <c r="GS944" s="16"/>
      <c r="GT944" s="16"/>
      <c r="GU944" s="16"/>
      <c r="GV944" s="16"/>
      <c r="GW944" s="16"/>
      <c r="GX944" s="16"/>
      <c r="GY944" s="16"/>
    </row>
    <row r="945" spans="1:207" s="14" customFormat="1" ht="25.15" customHeight="1" x14ac:dyDescent="0.25">
      <c r="A945" s="69" t="s">
        <v>1477</v>
      </c>
      <c r="B945" s="45" t="s">
        <v>578</v>
      </c>
      <c r="C945" s="58">
        <v>1963</v>
      </c>
      <c r="D945" s="182" t="s">
        <v>224</v>
      </c>
      <c r="E945" s="58" t="s">
        <v>20</v>
      </c>
      <c r="F945" s="72">
        <v>5</v>
      </c>
      <c r="G945" s="72">
        <v>4</v>
      </c>
      <c r="H945" s="47">
        <f>I945+J945</f>
        <v>3203</v>
      </c>
      <c r="I945" s="47">
        <v>405.7</v>
      </c>
      <c r="J945" s="47">
        <v>2797.3</v>
      </c>
      <c r="K945" s="37">
        <f t="shared" si="186"/>
        <v>8007300</v>
      </c>
      <c r="L945" s="44">
        <v>0</v>
      </c>
      <c r="M945" s="44">
        <v>0</v>
      </c>
      <c r="N945" s="44">
        <v>0</v>
      </c>
      <c r="O945" s="47">
        <f>'[1]Прод. прилож'!$C$867</f>
        <v>8007300</v>
      </c>
      <c r="P945" s="44">
        <f t="shared" si="187"/>
        <v>2499.9375585388698</v>
      </c>
      <c r="Q945" s="50">
        <v>9673</v>
      </c>
      <c r="R945" s="69" t="s">
        <v>95</v>
      </c>
    </row>
    <row r="946" spans="1:207" s="14" customFormat="1" ht="25.15" customHeight="1" x14ac:dyDescent="0.25">
      <c r="A946" s="69" t="s">
        <v>1478</v>
      </c>
      <c r="B946" s="45" t="s">
        <v>579</v>
      </c>
      <c r="C946" s="58">
        <v>1964</v>
      </c>
      <c r="D946" s="182" t="s">
        <v>224</v>
      </c>
      <c r="E946" s="58" t="s">
        <v>20</v>
      </c>
      <c r="F946" s="72">
        <v>5</v>
      </c>
      <c r="G946" s="72">
        <v>4</v>
      </c>
      <c r="H946" s="47">
        <f>I946+J946</f>
        <v>3324.4700000000003</v>
      </c>
      <c r="I946" s="47">
        <v>205.4</v>
      </c>
      <c r="J946" s="47">
        <v>3119.07</v>
      </c>
      <c r="K946" s="37">
        <f t="shared" si="186"/>
        <v>9625500</v>
      </c>
      <c r="L946" s="44">
        <v>0</v>
      </c>
      <c r="M946" s="44">
        <v>0</v>
      </c>
      <c r="N946" s="44">
        <v>0</v>
      </c>
      <c r="O946" s="47">
        <f>'[1]Прод. прилож'!$C$868</f>
        <v>9625500</v>
      </c>
      <c r="P946" s="44">
        <f t="shared" si="187"/>
        <v>2895.3487322791298</v>
      </c>
      <c r="Q946" s="50">
        <v>9673</v>
      </c>
      <c r="R946" s="69" t="s">
        <v>95</v>
      </c>
      <c r="S946" s="18"/>
      <c r="T946" s="18"/>
    </row>
    <row r="947" spans="1:207" s="15" customFormat="1" ht="25.15" customHeight="1" x14ac:dyDescent="0.25">
      <c r="A947" s="69" t="s">
        <v>1479</v>
      </c>
      <c r="B947" s="45" t="s">
        <v>580</v>
      </c>
      <c r="C947" s="182">
        <v>1964</v>
      </c>
      <c r="D947" s="182" t="s">
        <v>224</v>
      </c>
      <c r="E947" s="182" t="s">
        <v>20</v>
      </c>
      <c r="F947" s="72">
        <v>5</v>
      </c>
      <c r="G947" s="72">
        <v>3</v>
      </c>
      <c r="H947" s="47">
        <v>2945.2</v>
      </c>
      <c r="I947" s="47">
        <v>0</v>
      </c>
      <c r="J947" s="47">
        <v>2567.13</v>
      </c>
      <c r="K947" s="37">
        <f t="shared" si="186"/>
        <v>9532500</v>
      </c>
      <c r="L947" s="44">
        <v>0</v>
      </c>
      <c r="M947" s="44">
        <v>0</v>
      </c>
      <c r="N947" s="44">
        <v>0</v>
      </c>
      <c r="O947" s="47">
        <f>'[1]Прод. прилож'!$C$869</f>
        <v>9532500</v>
      </c>
      <c r="P947" s="44">
        <f t="shared" si="187"/>
        <v>3236.6223006926525</v>
      </c>
      <c r="Q947" s="50">
        <v>9673</v>
      </c>
      <c r="R947" s="69" t="s">
        <v>95</v>
      </c>
      <c r="S947" s="57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  <c r="AK947" s="16"/>
      <c r="AL947" s="16"/>
      <c r="AM947" s="16"/>
      <c r="AN947" s="16"/>
      <c r="AO947" s="16"/>
      <c r="AP947" s="16"/>
      <c r="AQ947" s="16"/>
      <c r="AR947" s="16"/>
      <c r="AS947" s="16"/>
      <c r="AT947" s="16"/>
      <c r="AU947" s="16"/>
      <c r="AV947" s="16"/>
      <c r="AW947" s="16"/>
      <c r="AX947" s="16"/>
      <c r="AY947" s="16"/>
      <c r="AZ947" s="16"/>
      <c r="BA947" s="16"/>
      <c r="BB947" s="16"/>
      <c r="BC947" s="16"/>
      <c r="BD947" s="16"/>
      <c r="BE947" s="16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6"/>
      <c r="BR947" s="16"/>
      <c r="BS947" s="16"/>
      <c r="BT947" s="16"/>
      <c r="BU947" s="16"/>
      <c r="BV947" s="16"/>
      <c r="BW947" s="16"/>
      <c r="BX947" s="16"/>
      <c r="BY947" s="16"/>
      <c r="BZ947" s="16"/>
      <c r="CA947" s="16"/>
      <c r="CB947" s="16"/>
      <c r="CC947" s="16"/>
      <c r="CD947" s="16"/>
      <c r="CE947" s="16"/>
      <c r="CF947" s="16"/>
      <c r="CG947" s="16"/>
      <c r="CH947" s="16"/>
      <c r="CI947" s="16"/>
      <c r="CJ947" s="16"/>
      <c r="CK947" s="16"/>
      <c r="CL947" s="16"/>
      <c r="CM947" s="16"/>
      <c r="CN947" s="16"/>
      <c r="CO947" s="16"/>
      <c r="CP947" s="16"/>
      <c r="CQ947" s="16"/>
      <c r="CR947" s="16"/>
      <c r="CS947" s="16"/>
      <c r="CT947" s="16"/>
      <c r="CU947" s="16"/>
      <c r="CV947" s="16"/>
      <c r="CW947" s="16"/>
      <c r="CX947" s="16"/>
      <c r="CY947" s="16"/>
      <c r="CZ947" s="16"/>
      <c r="DA947" s="16"/>
      <c r="DB947" s="16"/>
      <c r="DC947" s="16"/>
      <c r="DD947" s="16"/>
      <c r="DE947" s="16"/>
      <c r="DF947" s="16"/>
      <c r="DG947" s="16"/>
      <c r="DH947" s="16"/>
      <c r="DI947" s="16"/>
      <c r="DJ947" s="16"/>
      <c r="DK947" s="16"/>
      <c r="DL947" s="16"/>
      <c r="DM947" s="16"/>
      <c r="DN947" s="16"/>
      <c r="DO947" s="16"/>
      <c r="DP947" s="16"/>
      <c r="DQ947" s="16"/>
      <c r="DR947" s="16"/>
      <c r="DS947" s="16"/>
      <c r="DT947" s="16"/>
      <c r="DU947" s="16"/>
      <c r="DV947" s="16"/>
      <c r="DW947" s="16"/>
      <c r="DX947" s="16"/>
      <c r="DY947" s="16"/>
      <c r="DZ947" s="16"/>
      <c r="EA947" s="16"/>
      <c r="EB947" s="16"/>
      <c r="EC947" s="16"/>
      <c r="ED947" s="16"/>
      <c r="EE947" s="16"/>
      <c r="EF947" s="16"/>
      <c r="EG947" s="16"/>
      <c r="EH947" s="16"/>
      <c r="EI947" s="16"/>
      <c r="EJ947" s="16"/>
      <c r="EK947" s="16"/>
      <c r="EL947" s="16"/>
      <c r="EM947" s="16"/>
      <c r="EN947" s="16"/>
      <c r="EO947" s="16"/>
      <c r="EP947" s="16"/>
      <c r="EQ947" s="16"/>
      <c r="ER947" s="16"/>
      <c r="ES947" s="16"/>
      <c r="ET947" s="16"/>
      <c r="EU947" s="16"/>
      <c r="EV947" s="16"/>
      <c r="EW947" s="16"/>
      <c r="EX947" s="16"/>
      <c r="EY947" s="16"/>
      <c r="EZ947" s="16"/>
      <c r="FA947" s="16"/>
      <c r="FB947" s="16"/>
      <c r="FC947" s="16"/>
      <c r="FD947" s="16"/>
      <c r="FE947" s="16"/>
      <c r="FF947" s="16"/>
      <c r="FG947" s="16"/>
      <c r="FH947" s="16"/>
      <c r="FI947" s="16"/>
      <c r="FJ947" s="16"/>
      <c r="FK947" s="16"/>
      <c r="FL947" s="16"/>
      <c r="FM947" s="16"/>
      <c r="FN947" s="16"/>
      <c r="FO947" s="16"/>
      <c r="FP947" s="16"/>
      <c r="FQ947" s="16"/>
      <c r="FR947" s="16"/>
      <c r="FS947" s="16"/>
      <c r="FT947" s="16"/>
      <c r="FU947" s="16"/>
      <c r="FV947" s="16"/>
      <c r="FW947" s="16"/>
      <c r="FX947" s="16"/>
      <c r="FY947" s="16"/>
      <c r="FZ947" s="16"/>
      <c r="GA947" s="16"/>
      <c r="GB947" s="16"/>
      <c r="GC947" s="16"/>
      <c r="GD947" s="16"/>
      <c r="GE947" s="16"/>
      <c r="GF947" s="16"/>
      <c r="GG947" s="16"/>
      <c r="GH947" s="16"/>
      <c r="GI947" s="16"/>
      <c r="GJ947" s="16"/>
      <c r="GK947" s="16"/>
      <c r="GL947" s="16"/>
      <c r="GM947" s="16"/>
      <c r="GN947" s="16"/>
      <c r="GO947" s="16"/>
      <c r="GP947" s="16"/>
      <c r="GQ947" s="16"/>
      <c r="GR947" s="16"/>
      <c r="GS947" s="16"/>
      <c r="GT947" s="16"/>
      <c r="GU947" s="16"/>
      <c r="GV947" s="16"/>
      <c r="GW947" s="16"/>
      <c r="GX947" s="16"/>
      <c r="GY947" s="16"/>
    </row>
    <row r="948" spans="1:207" s="15" customFormat="1" ht="25.15" customHeight="1" x14ac:dyDescent="0.25">
      <c r="A948" s="69" t="s">
        <v>1480</v>
      </c>
      <c r="B948" s="45" t="s">
        <v>581</v>
      </c>
      <c r="C948" s="58">
        <v>1963</v>
      </c>
      <c r="D948" s="182" t="s">
        <v>224</v>
      </c>
      <c r="E948" s="58" t="s">
        <v>20</v>
      </c>
      <c r="F948" s="72">
        <v>5</v>
      </c>
      <c r="G948" s="72">
        <v>2</v>
      </c>
      <c r="H948" s="47">
        <f>I948+J948</f>
        <v>1284.67</v>
      </c>
      <c r="I948" s="47">
        <v>163.4</v>
      </c>
      <c r="J948" s="47">
        <v>1121.27</v>
      </c>
      <c r="K948" s="37">
        <f t="shared" si="186"/>
        <v>4727500</v>
      </c>
      <c r="L948" s="44">
        <v>0</v>
      </c>
      <c r="M948" s="44">
        <v>0</v>
      </c>
      <c r="N948" s="44">
        <v>0</v>
      </c>
      <c r="O948" s="47">
        <f>'[1]Прод. прилож'!$C$367</f>
        <v>4727500</v>
      </c>
      <c r="P948" s="44">
        <f t="shared" si="187"/>
        <v>3679.933368102314</v>
      </c>
      <c r="Q948" s="50">
        <v>9673</v>
      </c>
      <c r="R948" s="69" t="s">
        <v>94</v>
      </c>
      <c r="S948" s="65"/>
      <c r="T948" s="17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/>
      <c r="AK948" s="16"/>
      <c r="AL948" s="16"/>
      <c r="AM948" s="16"/>
      <c r="AN948" s="16"/>
      <c r="AO948" s="16"/>
      <c r="AP948" s="16"/>
      <c r="AQ948" s="16"/>
      <c r="AR948" s="16"/>
      <c r="AS948" s="16"/>
      <c r="AT948" s="16"/>
      <c r="AU948" s="16"/>
      <c r="AV948" s="16"/>
      <c r="AW948" s="16"/>
      <c r="AX948" s="16"/>
      <c r="AY948" s="16"/>
      <c r="AZ948" s="16"/>
      <c r="BA948" s="16"/>
      <c r="BB948" s="16"/>
      <c r="BC948" s="16"/>
      <c r="BD948" s="16"/>
      <c r="BE948" s="16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6"/>
      <c r="BR948" s="16"/>
      <c r="BS948" s="16"/>
      <c r="BT948" s="16"/>
      <c r="BU948" s="16"/>
      <c r="BV948" s="16"/>
      <c r="BW948" s="16"/>
      <c r="BX948" s="16"/>
      <c r="BY948" s="16"/>
      <c r="BZ948" s="16"/>
      <c r="CA948" s="16"/>
      <c r="CB948" s="16"/>
      <c r="CC948" s="16"/>
      <c r="CD948" s="16"/>
      <c r="CE948" s="16"/>
      <c r="CF948" s="16"/>
      <c r="CG948" s="16"/>
      <c r="CH948" s="16"/>
      <c r="CI948" s="16"/>
      <c r="CJ948" s="16"/>
      <c r="CK948" s="16"/>
      <c r="CL948" s="16"/>
      <c r="CM948" s="16"/>
      <c r="CN948" s="16"/>
      <c r="CO948" s="16"/>
      <c r="CP948" s="16"/>
      <c r="CQ948" s="16"/>
      <c r="CR948" s="16"/>
      <c r="CS948" s="16"/>
      <c r="CT948" s="16"/>
      <c r="CU948" s="16"/>
      <c r="CV948" s="16"/>
      <c r="CW948" s="16"/>
      <c r="CX948" s="16"/>
      <c r="CY948" s="16"/>
      <c r="CZ948" s="16"/>
      <c r="DA948" s="16"/>
      <c r="DB948" s="16"/>
      <c r="DC948" s="16"/>
      <c r="DD948" s="16"/>
      <c r="DE948" s="16"/>
      <c r="DF948" s="16"/>
      <c r="DG948" s="16"/>
      <c r="DH948" s="16"/>
      <c r="DI948" s="16"/>
      <c r="DJ948" s="16"/>
      <c r="DK948" s="16"/>
      <c r="DL948" s="16"/>
      <c r="DM948" s="16"/>
      <c r="DN948" s="16"/>
      <c r="DO948" s="16"/>
      <c r="DP948" s="16"/>
      <c r="DQ948" s="16"/>
      <c r="DR948" s="16"/>
      <c r="DS948" s="16"/>
      <c r="DT948" s="16"/>
      <c r="DU948" s="16"/>
      <c r="DV948" s="16"/>
      <c r="DW948" s="16"/>
      <c r="DX948" s="16"/>
      <c r="DY948" s="16"/>
      <c r="DZ948" s="16"/>
      <c r="EA948" s="16"/>
      <c r="EB948" s="16"/>
      <c r="EC948" s="16"/>
      <c r="ED948" s="16"/>
      <c r="EE948" s="16"/>
      <c r="EF948" s="16"/>
      <c r="EG948" s="16"/>
      <c r="EH948" s="16"/>
      <c r="EI948" s="16"/>
      <c r="EJ948" s="16"/>
      <c r="EK948" s="16"/>
      <c r="EL948" s="16"/>
      <c r="EM948" s="16"/>
      <c r="EN948" s="16"/>
      <c r="EO948" s="16"/>
      <c r="EP948" s="16"/>
      <c r="EQ948" s="16"/>
      <c r="ER948" s="16"/>
      <c r="ES948" s="16"/>
      <c r="ET948" s="16"/>
      <c r="EU948" s="16"/>
      <c r="EV948" s="16"/>
      <c r="EW948" s="16"/>
      <c r="EX948" s="16"/>
      <c r="EY948" s="16"/>
      <c r="EZ948" s="16"/>
      <c r="FA948" s="16"/>
      <c r="FB948" s="16"/>
      <c r="FC948" s="16"/>
      <c r="FD948" s="16"/>
      <c r="FE948" s="16"/>
      <c r="FF948" s="16"/>
      <c r="FG948" s="16"/>
      <c r="FH948" s="16"/>
      <c r="FI948" s="16"/>
      <c r="FJ948" s="16"/>
      <c r="FK948" s="16"/>
      <c r="FL948" s="16"/>
      <c r="FM948" s="16"/>
      <c r="FN948" s="16"/>
      <c r="FO948" s="16"/>
      <c r="FP948" s="16"/>
      <c r="FQ948" s="16"/>
      <c r="FR948" s="16"/>
      <c r="FS948" s="16"/>
      <c r="FT948" s="16"/>
      <c r="FU948" s="16"/>
      <c r="FV948" s="16"/>
      <c r="FW948" s="16"/>
      <c r="FX948" s="16"/>
      <c r="FY948" s="16"/>
      <c r="FZ948" s="16"/>
      <c r="GA948" s="16"/>
      <c r="GB948" s="16"/>
      <c r="GC948" s="16"/>
      <c r="GD948" s="16"/>
      <c r="GE948" s="16"/>
      <c r="GF948" s="16"/>
      <c r="GG948" s="16"/>
      <c r="GH948" s="16"/>
      <c r="GI948" s="16"/>
      <c r="GJ948" s="16"/>
      <c r="GK948" s="16"/>
      <c r="GL948" s="16"/>
      <c r="GM948" s="16"/>
      <c r="GN948" s="16"/>
      <c r="GO948" s="16"/>
      <c r="GP948" s="16"/>
      <c r="GQ948" s="16"/>
      <c r="GR948" s="16"/>
      <c r="GS948" s="16"/>
      <c r="GT948" s="16"/>
      <c r="GU948" s="16"/>
      <c r="GV948" s="16"/>
      <c r="GW948" s="16"/>
      <c r="GX948" s="16"/>
      <c r="GY948" s="16"/>
    </row>
    <row r="949" spans="1:207" s="15" customFormat="1" ht="25.15" customHeight="1" x14ac:dyDescent="0.25">
      <c r="A949" s="69" t="s">
        <v>1481</v>
      </c>
      <c r="B949" s="45" t="s">
        <v>582</v>
      </c>
      <c r="C949" s="58">
        <v>1965</v>
      </c>
      <c r="D949" s="182" t="s">
        <v>224</v>
      </c>
      <c r="E949" s="182" t="s">
        <v>20</v>
      </c>
      <c r="F949" s="72">
        <v>5</v>
      </c>
      <c r="G949" s="72">
        <v>4</v>
      </c>
      <c r="H949" s="47">
        <f>I949+J949</f>
        <v>3188.5699999999997</v>
      </c>
      <c r="I949" s="47">
        <v>144.69999999999999</v>
      </c>
      <c r="J949" s="47">
        <v>3043.87</v>
      </c>
      <c r="K949" s="37">
        <f t="shared" si="186"/>
        <v>6675152.5</v>
      </c>
      <c r="L949" s="44">
        <v>0</v>
      </c>
      <c r="M949" s="44">
        <v>0</v>
      </c>
      <c r="N949" s="44">
        <v>0</v>
      </c>
      <c r="O949" s="47">
        <f>'[1]Прод. прилож'!$C$1309</f>
        <v>6675152.5</v>
      </c>
      <c r="P949" s="44">
        <f t="shared" si="187"/>
        <v>2093.4627434868926</v>
      </c>
      <c r="Q949" s="50">
        <v>9673</v>
      </c>
      <c r="R949" s="69" t="s">
        <v>96</v>
      </c>
      <c r="S949" s="65"/>
      <c r="T949" s="17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  <c r="AJ949" s="16"/>
      <c r="AK949" s="16"/>
      <c r="AL949" s="16"/>
      <c r="AM949" s="16"/>
      <c r="AN949" s="16"/>
      <c r="AO949" s="16"/>
      <c r="AP949" s="16"/>
      <c r="AQ949" s="16"/>
      <c r="AR949" s="16"/>
      <c r="AS949" s="16"/>
      <c r="AT949" s="16"/>
      <c r="AU949" s="16"/>
      <c r="AV949" s="16"/>
      <c r="AW949" s="16"/>
      <c r="AX949" s="16"/>
      <c r="AY949" s="16"/>
      <c r="AZ949" s="16"/>
      <c r="BA949" s="16"/>
      <c r="BB949" s="16"/>
      <c r="BC949" s="16"/>
      <c r="BD949" s="16"/>
      <c r="BE949" s="16"/>
      <c r="BF949" s="16"/>
      <c r="BG949" s="16"/>
      <c r="BH949" s="16"/>
      <c r="BI949" s="16"/>
      <c r="BJ949" s="16"/>
      <c r="BK949" s="16"/>
      <c r="BL949" s="16"/>
      <c r="BM949" s="16"/>
      <c r="BN949" s="16"/>
      <c r="BO949" s="16"/>
      <c r="BP949" s="16"/>
      <c r="BQ949" s="16"/>
      <c r="BR949" s="16"/>
      <c r="BS949" s="16"/>
      <c r="BT949" s="16"/>
      <c r="BU949" s="16"/>
      <c r="BV949" s="16"/>
      <c r="BW949" s="16"/>
      <c r="BX949" s="16"/>
      <c r="BY949" s="16"/>
      <c r="BZ949" s="16"/>
      <c r="CA949" s="16"/>
      <c r="CB949" s="16"/>
      <c r="CC949" s="16"/>
      <c r="CD949" s="16"/>
      <c r="CE949" s="16"/>
      <c r="CF949" s="16"/>
      <c r="CG949" s="16"/>
      <c r="CH949" s="16"/>
      <c r="CI949" s="16"/>
      <c r="CJ949" s="16"/>
      <c r="CK949" s="16"/>
      <c r="CL949" s="16"/>
      <c r="CM949" s="16"/>
      <c r="CN949" s="16"/>
      <c r="CO949" s="16"/>
      <c r="CP949" s="16"/>
      <c r="CQ949" s="16"/>
      <c r="CR949" s="16"/>
      <c r="CS949" s="16"/>
      <c r="CT949" s="16"/>
      <c r="CU949" s="16"/>
      <c r="CV949" s="16"/>
      <c r="CW949" s="16"/>
      <c r="CX949" s="16"/>
      <c r="CY949" s="16"/>
      <c r="CZ949" s="16"/>
      <c r="DA949" s="16"/>
      <c r="DB949" s="16"/>
      <c r="DC949" s="16"/>
      <c r="DD949" s="16"/>
      <c r="DE949" s="16"/>
      <c r="DF949" s="16"/>
      <c r="DG949" s="16"/>
      <c r="DH949" s="16"/>
      <c r="DI949" s="16"/>
      <c r="DJ949" s="16"/>
      <c r="DK949" s="16"/>
      <c r="DL949" s="16"/>
      <c r="DM949" s="16"/>
      <c r="DN949" s="16"/>
      <c r="DO949" s="16"/>
      <c r="DP949" s="16"/>
      <c r="DQ949" s="16"/>
      <c r="DR949" s="16"/>
      <c r="DS949" s="16"/>
      <c r="DT949" s="16"/>
      <c r="DU949" s="16"/>
      <c r="DV949" s="16"/>
      <c r="DW949" s="16"/>
      <c r="DX949" s="16"/>
      <c r="DY949" s="16"/>
      <c r="DZ949" s="16"/>
      <c r="EA949" s="16"/>
      <c r="EB949" s="16"/>
      <c r="EC949" s="16"/>
      <c r="ED949" s="16"/>
      <c r="EE949" s="16"/>
      <c r="EF949" s="16"/>
      <c r="EG949" s="16"/>
      <c r="EH949" s="16"/>
      <c r="EI949" s="16"/>
      <c r="EJ949" s="16"/>
      <c r="EK949" s="16"/>
      <c r="EL949" s="16"/>
      <c r="EM949" s="16"/>
      <c r="EN949" s="16"/>
      <c r="EO949" s="16"/>
      <c r="EP949" s="16"/>
      <c r="EQ949" s="16"/>
      <c r="ER949" s="16"/>
      <c r="ES949" s="16"/>
      <c r="ET949" s="16"/>
      <c r="EU949" s="16"/>
      <c r="EV949" s="16"/>
      <c r="EW949" s="16"/>
      <c r="EX949" s="16"/>
      <c r="EY949" s="16"/>
      <c r="EZ949" s="16"/>
      <c r="FA949" s="16"/>
      <c r="FB949" s="16"/>
      <c r="FC949" s="16"/>
      <c r="FD949" s="16"/>
      <c r="FE949" s="16"/>
      <c r="FF949" s="16"/>
      <c r="FG949" s="16"/>
      <c r="FH949" s="16"/>
      <c r="FI949" s="16"/>
      <c r="FJ949" s="16"/>
      <c r="FK949" s="16"/>
      <c r="FL949" s="16"/>
      <c r="FM949" s="16"/>
      <c r="FN949" s="16"/>
      <c r="FO949" s="16"/>
      <c r="FP949" s="16"/>
      <c r="FQ949" s="16"/>
      <c r="FR949" s="16"/>
      <c r="FS949" s="16"/>
      <c r="FT949" s="16"/>
      <c r="FU949" s="16"/>
      <c r="FV949" s="16"/>
      <c r="FW949" s="16"/>
      <c r="FX949" s="16"/>
      <c r="FY949" s="16"/>
      <c r="FZ949" s="16"/>
      <c r="GA949" s="16"/>
      <c r="GB949" s="16"/>
      <c r="GC949" s="16"/>
      <c r="GD949" s="16"/>
      <c r="GE949" s="16"/>
      <c r="GF949" s="16"/>
      <c r="GG949" s="16"/>
      <c r="GH949" s="16"/>
      <c r="GI949" s="16"/>
      <c r="GJ949" s="16"/>
      <c r="GK949" s="16"/>
      <c r="GL949" s="16"/>
      <c r="GM949" s="16"/>
      <c r="GN949" s="16"/>
      <c r="GO949" s="16"/>
      <c r="GP949" s="16"/>
      <c r="GQ949" s="16"/>
      <c r="GR949" s="16"/>
      <c r="GS949" s="16"/>
      <c r="GT949" s="16"/>
      <c r="GU949" s="16"/>
      <c r="GV949" s="16"/>
      <c r="GW949" s="16"/>
      <c r="GX949" s="16"/>
      <c r="GY949" s="16"/>
    </row>
    <row r="950" spans="1:207" s="15" customFormat="1" ht="25.15" customHeight="1" x14ac:dyDescent="0.25">
      <c r="A950" s="69" t="s">
        <v>1482</v>
      </c>
      <c r="B950" s="45" t="s">
        <v>2252</v>
      </c>
      <c r="C950" s="58">
        <v>1195</v>
      </c>
      <c r="D950" s="192" t="s">
        <v>224</v>
      </c>
      <c r="E950" s="192" t="s">
        <v>20</v>
      </c>
      <c r="F950" s="72">
        <v>9</v>
      </c>
      <c r="G950" s="72">
        <v>1</v>
      </c>
      <c r="H950" s="47">
        <v>6934</v>
      </c>
      <c r="I950" s="47">
        <v>41.1</v>
      </c>
      <c r="J950" s="47">
        <v>3037.3</v>
      </c>
      <c r="K950" s="37">
        <f>SUM(L950:O950)</f>
        <v>2484000</v>
      </c>
      <c r="L950" s="44">
        <v>0</v>
      </c>
      <c r="M950" s="44">
        <v>0</v>
      </c>
      <c r="N950" s="44">
        <v>0</v>
      </c>
      <c r="O950" s="47">
        <f>'[1]Прод. прилож'!$C$871</f>
        <v>2484000</v>
      </c>
      <c r="P950" s="44">
        <f t="shared" ref="P950" si="191">K950/H950</f>
        <v>358.23478511681571</v>
      </c>
      <c r="Q950" s="50">
        <v>9673</v>
      </c>
      <c r="R950" s="69" t="s">
        <v>95</v>
      </c>
      <c r="S950" s="65"/>
      <c r="T950" s="17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  <c r="AJ950" s="16"/>
      <c r="AK950" s="16"/>
      <c r="AL950" s="16"/>
      <c r="AM950" s="16"/>
      <c r="AN950" s="16"/>
      <c r="AO950" s="16"/>
      <c r="AP950" s="16"/>
      <c r="AQ950" s="16"/>
      <c r="AR950" s="16"/>
      <c r="AS950" s="16"/>
      <c r="AT950" s="16"/>
      <c r="AU950" s="16"/>
      <c r="AV950" s="16"/>
      <c r="AW950" s="16"/>
      <c r="AX950" s="16"/>
      <c r="AY950" s="16"/>
      <c r="AZ950" s="16"/>
      <c r="BA950" s="16"/>
      <c r="BB950" s="16"/>
      <c r="BC950" s="16"/>
      <c r="BD950" s="16"/>
      <c r="BE950" s="16"/>
      <c r="BF950" s="16"/>
      <c r="BG950" s="16"/>
      <c r="BH950" s="16"/>
      <c r="BI950" s="16"/>
      <c r="BJ950" s="16"/>
      <c r="BK950" s="16"/>
      <c r="BL950" s="16"/>
      <c r="BM950" s="16"/>
      <c r="BN950" s="16"/>
      <c r="BO950" s="16"/>
      <c r="BP950" s="16"/>
      <c r="BQ950" s="16"/>
      <c r="BR950" s="16"/>
      <c r="BS950" s="16"/>
      <c r="BT950" s="16"/>
      <c r="BU950" s="16"/>
      <c r="BV950" s="16"/>
      <c r="BW950" s="16"/>
      <c r="BX950" s="16"/>
      <c r="BY950" s="16"/>
      <c r="BZ950" s="16"/>
      <c r="CA950" s="16"/>
      <c r="CB950" s="16"/>
      <c r="CC950" s="16"/>
      <c r="CD950" s="16"/>
      <c r="CE950" s="16"/>
      <c r="CF950" s="16"/>
      <c r="CG950" s="16"/>
      <c r="CH950" s="16"/>
      <c r="CI950" s="16"/>
      <c r="CJ950" s="16"/>
      <c r="CK950" s="16"/>
      <c r="CL950" s="16"/>
      <c r="CM950" s="16"/>
      <c r="CN950" s="16"/>
      <c r="CO950" s="16"/>
      <c r="CP950" s="16"/>
      <c r="CQ950" s="16"/>
      <c r="CR950" s="16"/>
      <c r="CS950" s="16"/>
      <c r="CT950" s="16"/>
      <c r="CU950" s="16"/>
      <c r="CV950" s="16"/>
      <c r="CW950" s="16"/>
      <c r="CX950" s="16"/>
      <c r="CY950" s="16"/>
      <c r="CZ950" s="16"/>
      <c r="DA950" s="16"/>
      <c r="DB950" s="16"/>
      <c r="DC950" s="16"/>
      <c r="DD950" s="16"/>
      <c r="DE950" s="16"/>
      <c r="DF950" s="16"/>
      <c r="DG950" s="16"/>
      <c r="DH950" s="16"/>
      <c r="DI950" s="16"/>
      <c r="DJ950" s="16"/>
      <c r="DK950" s="16"/>
      <c r="DL950" s="16"/>
      <c r="DM950" s="16"/>
      <c r="DN950" s="16"/>
      <c r="DO950" s="16"/>
      <c r="DP950" s="16"/>
      <c r="DQ950" s="16"/>
      <c r="DR950" s="16"/>
      <c r="DS950" s="16"/>
      <c r="DT950" s="16"/>
      <c r="DU950" s="16"/>
      <c r="DV950" s="16"/>
      <c r="DW950" s="16"/>
      <c r="DX950" s="16"/>
      <c r="DY950" s="16"/>
      <c r="DZ950" s="16"/>
      <c r="EA950" s="16"/>
      <c r="EB950" s="16"/>
      <c r="EC950" s="16"/>
      <c r="ED950" s="16"/>
      <c r="EE950" s="16"/>
      <c r="EF950" s="16"/>
      <c r="EG950" s="16"/>
      <c r="EH950" s="16"/>
      <c r="EI950" s="16"/>
      <c r="EJ950" s="16"/>
      <c r="EK950" s="16"/>
      <c r="EL950" s="16"/>
      <c r="EM950" s="16"/>
      <c r="EN950" s="16"/>
      <c r="EO950" s="16"/>
      <c r="EP950" s="16"/>
      <c r="EQ950" s="16"/>
      <c r="ER950" s="16"/>
      <c r="ES950" s="16"/>
      <c r="ET950" s="16"/>
      <c r="EU950" s="16"/>
      <c r="EV950" s="16"/>
      <c r="EW950" s="16"/>
      <c r="EX950" s="16"/>
      <c r="EY950" s="16"/>
      <c r="EZ950" s="16"/>
      <c r="FA950" s="16"/>
      <c r="FB950" s="16"/>
      <c r="FC950" s="16"/>
      <c r="FD950" s="16"/>
      <c r="FE950" s="16"/>
      <c r="FF950" s="16"/>
      <c r="FG950" s="16"/>
      <c r="FH950" s="16"/>
      <c r="FI950" s="16"/>
      <c r="FJ950" s="16"/>
      <c r="FK950" s="16"/>
      <c r="FL950" s="16"/>
      <c r="FM950" s="16"/>
      <c r="FN950" s="16"/>
      <c r="FO950" s="16"/>
      <c r="FP950" s="16"/>
      <c r="FQ950" s="16"/>
      <c r="FR950" s="16"/>
      <c r="FS950" s="16"/>
      <c r="FT950" s="16"/>
      <c r="FU950" s="16"/>
      <c r="FV950" s="16"/>
      <c r="FW950" s="16"/>
      <c r="FX950" s="16"/>
      <c r="FY950" s="16"/>
      <c r="FZ950" s="16"/>
      <c r="GA950" s="16"/>
      <c r="GB950" s="16"/>
      <c r="GC950" s="16"/>
      <c r="GD950" s="16"/>
      <c r="GE950" s="16"/>
      <c r="GF950" s="16"/>
      <c r="GG950" s="16"/>
      <c r="GH950" s="16"/>
      <c r="GI950" s="16"/>
      <c r="GJ950" s="16"/>
      <c r="GK950" s="16"/>
      <c r="GL950" s="16"/>
      <c r="GM950" s="16"/>
      <c r="GN950" s="16"/>
      <c r="GO950" s="16"/>
      <c r="GP950" s="16"/>
      <c r="GQ950" s="16"/>
      <c r="GR950" s="16"/>
      <c r="GS950" s="16"/>
      <c r="GT950" s="16"/>
      <c r="GU950" s="16"/>
      <c r="GV950" s="16"/>
      <c r="GW950" s="16"/>
      <c r="GX950" s="16"/>
      <c r="GY950" s="16"/>
    </row>
    <row r="951" spans="1:207" s="120" customFormat="1" ht="22.9" customHeight="1" x14ac:dyDescent="0.25">
      <c r="A951" s="69" t="s">
        <v>1483</v>
      </c>
      <c r="B951" s="45" t="s">
        <v>583</v>
      </c>
      <c r="C951" s="58">
        <v>1963</v>
      </c>
      <c r="D951" s="182" t="s">
        <v>224</v>
      </c>
      <c r="E951" s="58" t="s">
        <v>20</v>
      </c>
      <c r="F951" s="72">
        <v>4</v>
      </c>
      <c r="G951" s="72">
        <v>3</v>
      </c>
      <c r="H951" s="47">
        <f>I951+J951</f>
        <v>2001.5</v>
      </c>
      <c r="I951" s="47">
        <v>187.9</v>
      </c>
      <c r="J951" s="47">
        <v>1813.6</v>
      </c>
      <c r="K951" s="37">
        <f t="shared" si="186"/>
        <v>4898775</v>
      </c>
      <c r="L951" s="44">
        <v>0</v>
      </c>
      <c r="M951" s="44">
        <v>0</v>
      </c>
      <c r="N951" s="44">
        <v>0</v>
      </c>
      <c r="O951" s="47">
        <f>'[1]Прод. прилож'!$C$870</f>
        <v>4898775</v>
      </c>
      <c r="P951" s="44">
        <f t="shared" si="187"/>
        <v>2447.5518361229078</v>
      </c>
      <c r="Q951" s="50">
        <v>9673</v>
      </c>
      <c r="R951" s="69" t="s">
        <v>95</v>
      </c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16"/>
      <c r="AJ951" s="16"/>
      <c r="AK951" s="16"/>
      <c r="AL951" s="16"/>
      <c r="AM951" s="16"/>
      <c r="AN951" s="16"/>
      <c r="AO951" s="16"/>
      <c r="AP951" s="16"/>
      <c r="AQ951" s="16"/>
      <c r="AR951" s="16"/>
      <c r="AS951" s="16"/>
      <c r="AT951" s="16"/>
      <c r="AU951" s="16"/>
      <c r="AV951" s="16"/>
      <c r="AW951" s="16"/>
      <c r="AX951" s="16"/>
      <c r="AY951" s="16"/>
      <c r="AZ951" s="16"/>
      <c r="BA951" s="16"/>
      <c r="BB951" s="16"/>
      <c r="BC951" s="16"/>
      <c r="BD951" s="16"/>
      <c r="BE951" s="16"/>
      <c r="BF951" s="16"/>
      <c r="BG951" s="16"/>
      <c r="BH951" s="16"/>
      <c r="BI951" s="16"/>
      <c r="BJ951" s="16"/>
      <c r="BK951" s="16"/>
      <c r="BL951" s="16"/>
      <c r="BM951" s="16"/>
      <c r="BN951" s="16"/>
      <c r="BO951" s="16"/>
      <c r="BP951" s="16"/>
      <c r="BQ951" s="16"/>
      <c r="BR951" s="16"/>
      <c r="BS951" s="16"/>
      <c r="BT951" s="16"/>
      <c r="BU951" s="16"/>
      <c r="BV951" s="16"/>
      <c r="BW951" s="16"/>
      <c r="BX951" s="16"/>
      <c r="BY951" s="16"/>
      <c r="BZ951" s="16"/>
      <c r="CA951" s="16"/>
      <c r="CB951" s="16"/>
      <c r="CC951" s="16"/>
      <c r="CD951" s="16"/>
      <c r="CE951" s="16"/>
      <c r="CF951" s="16"/>
      <c r="CG951" s="16"/>
      <c r="CH951" s="16"/>
      <c r="CI951" s="16"/>
      <c r="CJ951" s="16"/>
      <c r="CK951" s="16"/>
      <c r="CL951" s="16"/>
      <c r="CM951" s="16"/>
      <c r="CN951" s="16"/>
      <c r="CO951" s="16"/>
      <c r="CP951" s="16"/>
      <c r="CQ951" s="16"/>
      <c r="CR951" s="16"/>
      <c r="CS951" s="16"/>
      <c r="CT951" s="16"/>
      <c r="CU951" s="16"/>
      <c r="CV951" s="16"/>
      <c r="CW951" s="16"/>
      <c r="CX951" s="16"/>
      <c r="CY951" s="16"/>
      <c r="CZ951" s="16"/>
      <c r="DA951" s="16"/>
      <c r="DB951" s="16"/>
      <c r="DC951" s="16"/>
      <c r="DD951" s="16"/>
      <c r="DE951" s="16"/>
      <c r="DF951" s="16"/>
      <c r="DG951" s="16"/>
      <c r="DH951" s="16"/>
      <c r="DI951" s="16"/>
      <c r="DJ951" s="16"/>
      <c r="DK951" s="16"/>
      <c r="DL951" s="16"/>
      <c r="DM951" s="16"/>
      <c r="DN951" s="16"/>
      <c r="DO951" s="16"/>
      <c r="DP951" s="16"/>
      <c r="DQ951" s="16"/>
      <c r="DR951" s="16"/>
      <c r="DS951" s="16"/>
      <c r="DT951" s="16"/>
      <c r="DU951" s="16"/>
      <c r="DV951" s="16"/>
      <c r="DW951" s="16"/>
      <c r="DX951" s="16"/>
      <c r="DY951" s="16"/>
      <c r="DZ951" s="16"/>
      <c r="EA951" s="16"/>
      <c r="EB951" s="16"/>
      <c r="EC951" s="16"/>
      <c r="ED951" s="16"/>
      <c r="EE951" s="16"/>
      <c r="EF951" s="16"/>
      <c r="EG951" s="16"/>
      <c r="EH951" s="16"/>
      <c r="EI951" s="16"/>
      <c r="EJ951" s="16"/>
      <c r="EK951" s="16"/>
      <c r="EL951" s="16"/>
      <c r="EM951" s="16"/>
      <c r="EN951" s="16"/>
      <c r="EO951" s="16"/>
      <c r="EP951" s="16"/>
      <c r="EQ951" s="16"/>
      <c r="ER951" s="16"/>
      <c r="ES951" s="16"/>
      <c r="ET951" s="16"/>
      <c r="EU951" s="16"/>
      <c r="EV951" s="16"/>
      <c r="EW951" s="16"/>
      <c r="EX951" s="16"/>
      <c r="EY951" s="16"/>
      <c r="EZ951" s="16"/>
      <c r="FA951" s="16"/>
      <c r="FB951" s="16"/>
      <c r="FC951" s="16"/>
      <c r="FD951" s="16"/>
      <c r="FE951" s="16"/>
      <c r="FF951" s="16"/>
      <c r="FG951" s="16"/>
      <c r="FH951" s="16"/>
      <c r="FI951" s="16"/>
      <c r="FJ951" s="16"/>
      <c r="FK951" s="16"/>
      <c r="FL951" s="16"/>
      <c r="FM951" s="16"/>
      <c r="FN951" s="16"/>
      <c r="FO951" s="16"/>
      <c r="FP951" s="16"/>
      <c r="FQ951" s="16"/>
      <c r="FR951" s="16"/>
      <c r="FS951" s="16"/>
      <c r="FT951" s="16"/>
      <c r="FU951" s="16"/>
      <c r="FV951" s="16"/>
      <c r="FW951" s="16"/>
      <c r="FX951" s="16"/>
      <c r="FY951" s="16"/>
      <c r="FZ951" s="16"/>
      <c r="GA951" s="16"/>
      <c r="GB951" s="16"/>
      <c r="GC951" s="16"/>
      <c r="GD951" s="16"/>
      <c r="GE951" s="16"/>
      <c r="GF951" s="16"/>
      <c r="GG951" s="16"/>
      <c r="GH951" s="16"/>
      <c r="GI951" s="16"/>
      <c r="GJ951" s="16"/>
      <c r="GK951" s="16"/>
      <c r="GL951" s="16"/>
      <c r="GM951" s="16"/>
      <c r="GN951" s="16"/>
      <c r="GO951" s="16"/>
      <c r="GP951" s="16"/>
      <c r="GQ951" s="16"/>
      <c r="GR951" s="16"/>
      <c r="GS951" s="16"/>
      <c r="GT951" s="16"/>
      <c r="GU951" s="16"/>
      <c r="GV951" s="16"/>
      <c r="GW951" s="16"/>
      <c r="GX951" s="16"/>
      <c r="GY951" s="16"/>
    </row>
    <row r="952" spans="1:207" s="16" customFormat="1" ht="25.15" customHeight="1" x14ac:dyDescent="0.25">
      <c r="A952" s="69" t="s">
        <v>1484</v>
      </c>
      <c r="B952" s="107" t="s">
        <v>584</v>
      </c>
      <c r="C952" s="58">
        <v>1962</v>
      </c>
      <c r="D952" s="182" t="s">
        <v>224</v>
      </c>
      <c r="E952" s="58" t="s">
        <v>20</v>
      </c>
      <c r="F952" s="72">
        <v>5</v>
      </c>
      <c r="G952" s="72">
        <v>5</v>
      </c>
      <c r="H952" s="47">
        <v>5871.8</v>
      </c>
      <c r="I952" s="47">
        <v>1860.4</v>
      </c>
      <c r="J952" s="47">
        <v>2618.1999999999998</v>
      </c>
      <c r="K952" s="37">
        <f t="shared" si="186"/>
        <v>43230751.420000002</v>
      </c>
      <c r="L952" s="44">
        <v>0</v>
      </c>
      <c r="M952" s="44">
        <v>0</v>
      </c>
      <c r="N952" s="44">
        <v>0</v>
      </c>
      <c r="O952" s="47">
        <f>'[1]Прод. прилож'!$C$368</f>
        <v>43230751.420000002</v>
      </c>
      <c r="P952" s="44">
        <f t="shared" si="187"/>
        <v>7362.4359514969856</v>
      </c>
      <c r="Q952" s="50">
        <v>9673</v>
      </c>
      <c r="R952" s="69" t="s">
        <v>94</v>
      </c>
      <c r="S952" s="65"/>
      <c r="T952" s="17"/>
    </row>
    <row r="953" spans="1:207" s="120" customFormat="1" ht="27" customHeight="1" x14ac:dyDescent="0.25">
      <c r="A953" s="69" t="s">
        <v>2611</v>
      </c>
      <c r="B953" s="45" t="s">
        <v>2048</v>
      </c>
      <c r="C953" s="72">
        <v>1917</v>
      </c>
      <c r="D953" s="182" t="s">
        <v>224</v>
      </c>
      <c r="E953" s="182" t="s">
        <v>20</v>
      </c>
      <c r="F953" s="71">
        <v>3</v>
      </c>
      <c r="G953" s="71">
        <v>2</v>
      </c>
      <c r="H953" s="53">
        <v>2020.8</v>
      </c>
      <c r="I953" s="53">
        <v>400.8</v>
      </c>
      <c r="J953" s="53">
        <v>997.56</v>
      </c>
      <c r="K953" s="37">
        <f t="shared" ref="K953" si="192">SUM(L953:O953)</f>
        <v>13668420.000000002</v>
      </c>
      <c r="L953" s="47">
        <v>0</v>
      </c>
      <c r="M953" s="47">
        <v>0</v>
      </c>
      <c r="N953" s="47">
        <v>0</v>
      </c>
      <c r="O953" s="44">
        <f>'[1]Прод. прилож'!$C$369</f>
        <v>13668420.000000002</v>
      </c>
      <c r="P953" s="50">
        <f t="shared" si="187"/>
        <v>6763.8657957244668</v>
      </c>
      <c r="Q953" s="37">
        <v>9673</v>
      </c>
      <c r="R953" s="69" t="s">
        <v>94</v>
      </c>
    </row>
    <row r="954" spans="1:207" s="16" customFormat="1" ht="25.15" customHeight="1" x14ac:dyDescent="0.25">
      <c r="A954" s="69" t="s">
        <v>1485</v>
      </c>
      <c r="B954" s="107" t="s">
        <v>867</v>
      </c>
      <c r="C954" s="58">
        <v>1960</v>
      </c>
      <c r="D954" s="182" t="s">
        <v>224</v>
      </c>
      <c r="E954" s="58" t="s">
        <v>20</v>
      </c>
      <c r="F954" s="72">
        <v>4</v>
      </c>
      <c r="G954" s="72">
        <v>2</v>
      </c>
      <c r="H954" s="47">
        <v>1575.3</v>
      </c>
      <c r="I954" s="47">
        <v>0</v>
      </c>
      <c r="J954" s="47">
        <v>1273.0999999999999</v>
      </c>
      <c r="K954" s="37">
        <f t="shared" si="186"/>
        <v>6183052.4999999991</v>
      </c>
      <c r="L954" s="44">
        <v>0</v>
      </c>
      <c r="M954" s="44">
        <v>0</v>
      </c>
      <c r="N954" s="44">
        <v>0</v>
      </c>
      <c r="O954" s="47">
        <f>'[1]Прод. прилож'!$C$370</f>
        <v>6183052.4999999991</v>
      </c>
      <c r="P954" s="44">
        <f t="shared" si="187"/>
        <v>3924.9999999999995</v>
      </c>
      <c r="Q954" s="50">
        <v>9673</v>
      </c>
      <c r="R954" s="69" t="s">
        <v>94</v>
      </c>
      <c r="S954" s="65"/>
      <c r="T954" s="17"/>
    </row>
    <row r="955" spans="1:207" s="16" customFormat="1" ht="25.15" customHeight="1" x14ac:dyDescent="0.25">
      <c r="A955" s="69" t="s">
        <v>1486</v>
      </c>
      <c r="B955" s="140" t="s">
        <v>1924</v>
      </c>
      <c r="C955" s="72">
        <v>1947</v>
      </c>
      <c r="D955" s="72" t="s">
        <v>224</v>
      </c>
      <c r="E955" s="72" t="s">
        <v>20</v>
      </c>
      <c r="F955" s="71">
        <v>2</v>
      </c>
      <c r="G955" s="71">
        <v>1</v>
      </c>
      <c r="H955" s="53">
        <v>993.6</v>
      </c>
      <c r="I955" s="53">
        <v>553.5</v>
      </c>
      <c r="J955" s="53">
        <v>251.2</v>
      </c>
      <c r="K955" s="50">
        <f t="shared" si="186"/>
        <v>8508105</v>
      </c>
      <c r="L955" s="50">
        <v>0</v>
      </c>
      <c r="M955" s="50">
        <v>0</v>
      </c>
      <c r="N955" s="50">
        <v>0</v>
      </c>
      <c r="O955" s="44">
        <f>'[1]Прод. прилож'!$C$371</f>
        <v>8508105</v>
      </c>
      <c r="P955" s="50">
        <f>K955/[3]Прилож!H711</f>
        <v>8562.907608695652</v>
      </c>
      <c r="Q955" s="37">
        <v>9673</v>
      </c>
      <c r="R955" s="70" t="s">
        <v>94</v>
      </c>
      <c r="S955" s="121"/>
      <c r="T955" s="120"/>
      <c r="U955" s="120"/>
      <c r="V955" s="120"/>
      <c r="W955" s="120"/>
      <c r="X955" s="120"/>
      <c r="Y955" s="120"/>
      <c r="Z955" s="120"/>
      <c r="AA955" s="120"/>
      <c r="AB955" s="120"/>
      <c r="AC955" s="120"/>
      <c r="AD955" s="120"/>
      <c r="AE955" s="120"/>
      <c r="AF955" s="120"/>
      <c r="AG955" s="120"/>
      <c r="AH955" s="120"/>
      <c r="AI955" s="120"/>
      <c r="AJ955" s="120"/>
      <c r="AK955" s="120"/>
      <c r="AL955" s="120"/>
      <c r="AM955" s="120"/>
      <c r="AN955" s="120"/>
      <c r="AO955" s="120"/>
      <c r="AP955" s="120"/>
      <c r="AQ955" s="120"/>
      <c r="AR955" s="120"/>
      <c r="AS955" s="120"/>
      <c r="AT955" s="120"/>
      <c r="AU955" s="120"/>
      <c r="AV955" s="120"/>
      <c r="AW955" s="120"/>
      <c r="AX955" s="120"/>
      <c r="AY955" s="120"/>
      <c r="AZ955" s="120"/>
      <c r="BA955" s="120"/>
      <c r="BB955" s="120"/>
      <c r="BC955" s="120"/>
      <c r="BD955" s="120"/>
      <c r="BE955" s="120"/>
      <c r="BF955" s="120"/>
      <c r="BG955" s="120"/>
      <c r="BH955" s="120"/>
      <c r="BI955" s="120"/>
      <c r="BJ955" s="120"/>
      <c r="BK955" s="120"/>
      <c r="BL955" s="120"/>
      <c r="BM955" s="120"/>
      <c r="BN955" s="120"/>
      <c r="BO955" s="120"/>
      <c r="BP955" s="120"/>
      <c r="BQ955" s="120"/>
      <c r="BR955" s="120"/>
      <c r="BS955" s="120"/>
      <c r="BT955" s="120"/>
      <c r="BU955" s="120"/>
      <c r="BV955" s="120"/>
      <c r="BW955" s="120"/>
      <c r="BX955" s="120"/>
      <c r="BY955" s="120"/>
      <c r="BZ955" s="120"/>
      <c r="CA955" s="120"/>
      <c r="CB955" s="120"/>
      <c r="CC955" s="120"/>
      <c r="CD955" s="120"/>
      <c r="CE955" s="120"/>
      <c r="CF955" s="120"/>
      <c r="CG955" s="120"/>
      <c r="CH955" s="120"/>
      <c r="CI955" s="120"/>
      <c r="CJ955" s="120"/>
      <c r="CK955" s="120"/>
      <c r="CL955" s="120"/>
      <c r="CM955" s="120"/>
      <c r="CN955" s="120"/>
      <c r="CO955" s="120"/>
      <c r="CP955" s="120"/>
      <c r="CQ955" s="120"/>
      <c r="CR955" s="120"/>
      <c r="CS955" s="120"/>
      <c r="CT955" s="120"/>
      <c r="CU955" s="120"/>
      <c r="CV955" s="120"/>
      <c r="CW955" s="120"/>
      <c r="CX955" s="120"/>
      <c r="CY955" s="120"/>
      <c r="CZ955" s="120"/>
      <c r="DA955" s="120"/>
      <c r="DB955" s="120"/>
      <c r="DC955" s="120"/>
      <c r="DD955" s="120"/>
      <c r="DE955" s="120"/>
      <c r="DF955" s="120"/>
      <c r="DG955" s="120"/>
      <c r="DH955" s="120"/>
      <c r="DI955" s="120"/>
      <c r="DJ955" s="120"/>
      <c r="DK955" s="120"/>
      <c r="DL955" s="120"/>
      <c r="DM955" s="120"/>
      <c r="DN955" s="120"/>
      <c r="DO955" s="120"/>
      <c r="DP955" s="120"/>
      <c r="DQ955" s="120"/>
      <c r="DR955" s="120"/>
      <c r="DS955" s="120"/>
      <c r="DT955" s="120"/>
      <c r="DU955" s="120"/>
      <c r="DV955" s="120"/>
      <c r="DW955" s="120"/>
      <c r="DX955" s="120"/>
      <c r="DY955" s="120"/>
      <c r="DZ955" s="120"/>
      <c r="EA955" s="120"/>
      <c r="EB955" s="120"/>
      <c r="EC955" s="120"/>
      <c r="ED955" s="120"/>
      <c r="EE955" s="120"/>
      <c r="EF955" s="120"/>
      <c r="EG955" s="120"/>
      <c r="EH955" s="120"/>
      <c r="EI955" s="120"/>
      <c r="EJ955" s="120"/>
      <c r="EK955" s="120"/>
      <c r="EL955" s="120"/>
      <c r="EM955" s="120"/>
      <c r="EN955" s="120"/>
      <c r="EO955" s="120"/>
      <c r="EP955" s="120"/>
      <c r="EQ955" s="120"/>
      <c r="ER955" s="120"/>
      <c r="ES955" s="120"/>
      <c r="ET955" s="120"/>
      <c r="EU955" s="120"/>
      <c r="EV955" s="120"/>
      <c r="EW955" s="120"/>
      <c r="EX955" s="120"/>
      <c r="EY955" s="120"/>
      <c r="EZ955" s="120"/>
      <c r="FA955" s="120"/>
      <c r="FB955" s="120"/>
      <c r="FC955" s="120"/>
      <c r="FD955" s="120"/>
      <c r="FE955" s="120"/>
      <c r="FF955" s="120"/>
      <c r="FG955" s="120"/>
      <c r="FH955" s="120"/>
      <c r="FI955" s="120"/>
      <c r="FJ955" s="120"/>
      <c r="FK955" s="120"/>
      <c r="FL955" s="120"/>
      <c r="FM955" s="120"/>
      <c r="FN955" s="120"/>
      <c r="FO955" s="120"/>
      <c r="FP955" s="120"/>
      <c r="FQ955" s="120"/>
      <c r="FR955" s="120"/>
      <c r="FS955" s="120"/>
      <c r="FT955" s="120"/>
      <c r="FU955" s="120"/>
      <c r="FV955" s="120"/>
      <c r="FW955" s="120"/>
      <c r="FX955" s="120"/>
      <c r="FY955" s="120"/>
      <c r="FZ955" s="120"/>
      <c r="GA955" s="120"/>
      <c r="GB955" s="120"/>
      <c r="GC955" s="120"/>
      <c r="GD955" s="120"/>
      <c r="GE955" s="120"/>
      <c r="GF955" s="120"/>
      <c r="GG955" s="120"/>
      <c r="GH955" s="120"/>
      <c r="GI955" s="120"/>
      <c r="GJ955" s="120"/>
      <c r="GK955" s="120"/>
      <c r="GL955" s="120"/>
      <c r="GM955" s="120"/>
      <c r="GN955" s="120"/>
      <c r="GO955" s="120"/>
      <c r="GP955" s="120"/>
      <c r="GQ955" s="120"/>
      <c r="GR955" s="120"/>
      <c r="GS955" s="120"/>
      <c r="GT955" s="120"/>
      <c r="GU955" s="120"/>
      <c r="GV955" s="120"/>
      <c r="GW955" s="120"/>
      <c r="GX955" s="120"/>
      <c r="GY955" s="120"/>
    </row>
    <row r="956" spans="1:207" s="15" customFormat="1" ht="25.15" customHeight="1" x14ac:dyDescent="0.25">
      <c r="A956" s="69" t="s">
        <v>1487</v>
      </c>
      <c r="B956" s="107" t="s">
        <v>1861</v>
      </c>
      <c r="C956" s="72">
        <v>1958</v>
      </c>
      <c r="D956" s="182" t="s">
        <v>224</v>
      </c>
      <c r="E956" s="182" t="s">
        <v>20</v>
      </c>
      <c r="F956" s="71">
        <v>3</v>
      </c>
      <c r="G956" s="71">
        <v>2</v>
      </c>
      <c r="H956" s="50">
        <v>1128.9000000000001</v>
      </c>
      <c r="I956" s="50">
        <v>46.44</v>
      </c>
      <c r="J956" s="50">
        <v>937.3</v>
      </c>
      <c r="K956" s="37">
        <f t="shared" si="186"/>
        <v>907635.60000000009</v>
      </c>
      <c r="L956" s="47">
        <v>0</v>
      </c>
      <c r="M956" s="47">
        <v>0</v>
      </c>
      <c r="N956" s="47">
        <v>0</v>
      </c>
      <c r="O956" s="44">
        <f>'[1]Прод. прилож'!$C$372</f>
        <v>907635.60000000009</v>
      </c>
      <c r="P956" s="50">
        <f t="shared" ref="P956:P979" si="193">K956/H956</f>
        <v>804</v>
      </c>
      <c r="Q956" s="37">
        <v>9673</v>
      </c>
      <c r="R956" s="69" t="s">
        <v>94</v>
      </c>
      <c r="S956" s="121"/>
      <c r="T956" s="120"/>
      <c r="U956" s="120"/>
      <c r="V956" s="120"/>
      <c r="W956" s="120"/>
      <c r="X956" s="120"/>
      <c r="Y956" s="120"/>
      <c r="Z956" s="120"/>
      <c r="AA956" s="120"/>
      <c r="AB956" s="120"/>
      <c r="AC956" s="120"/>
      <c r="AD956" s="120"/>
      <c r="AE956" s="120"/>
      <c r="AF956" s="120"/>
      <c r="AG956" s="120"/>
      <c r="AH956" s="120"/>
      <c r="AI956" s="120"/>
      <c r="AJ956" s="120"/>
      <c r="AK956" s="120"/>
      <c r="AL956" s="120"/>
      <c r="AM956" s="120"/>
      <c r="AN956" s="120"/>
      <c r="AO956" s="120"/>
      <c r="AP956" s="120"/>
      <c r="AQ956" s="120"/>
      <c r="AR956" s="120"/>
      <c r="AS956" s="120"/>
      <c r="AT956" s="120"/>
      <c r="AU956" s="120"/>
      <c r="AV956" s="120"/>
      <c r="AW956" s="120"/>
      <c r="AX956" s="120"/>
      <c r="AY956" s="120"/>
      <c r="AZ956" s="120"/>
      <c r="BA956" s="120"/>
      <c r="BB956" s="120"/>
      <c r="BC956" s="120"/>
      <c r="BD956" s="120"/>
      <c r="BE956" s="120"/>
      <c r="BF956" s="120"/>
      <c r="BG956" s="120"/>
      <c r="BH956" s="120"/>
      <c r="BI956" s="120"/>
      <c r="BJ956" s="120"/>
      <c r="BK956" s="120"/>
      <c r="BL956" s="120"/>
      <c r="BM956" s="120"/>
      <c r="BN956" s="120"/>
      <c r="BO956" s="120"/>
      <c r="BP956" s="120"/>
      <c r="BQ956" s="120"/>
      <c r="BR956" s="120"/>
      <c r="BS956" s="120"/>
      <c r="BT956" s="120"/>
      <c r="BU956" s="120"/>
      <c r="BV956" s="120"/>
      <c r="BW956" s="120"/>
      <c r="BX956" s="120"/>
      <c r="BY956" s="120"/>
      <c r="BZ956" s="120"/>
      <c r="CA956" s="120"/>
      <c r="CB956" s="120"/>
      <c r="CC956" s="120"/>
      <c r="CD956" s="120"/>
      <c r="CE956" s="120"/>
      <c r="CF956" s="120"/>
      <c r="CG956" s="120"/>
      <c r="CH956" s="120"/>
      <c r="CI956" s="120"/>
      <c r="CJ956" s="120"/>
      <c r="CK956" s="120"/>
      <c r="CL956" s="120"/>
      <c r="CM956" s="120"/>
      <c r="CN956" s="120"/>
      <c r="CO956" s="120"/>
      <c r="CP956" s="120"/>
      <c r="CQ956" s="120"/>
      <c r="CR956" s="120"/>
      <c r="CS956" s="120"/>
      <c r="CT956" s="120"/>
      <c r="CU956" s="120"/>
      <c r="CV956" s="120"/>
      <c r="CW956" s="120"/>
      <c r="CX956" s="120"/>
      <c r="CY956" s="120"/>
      <c r="CZ956" s="120"/>
      <c r="DA956" s="120"/>
      <c r="DB956" s="120"/>
      <c r="DC956" s="120"/>
      <c r="DD956" s="120"/>
      <c r="DE956" s="120"/>
      <c r="DF956" s="120"/>
      <c r="DG956" s="120"/>
      <c r="DH956" s="120"/>
      <c r="DI956" s="120"/>
      <c r="DJ956" s="120"/>
      <c r="DK956" s="120"/>
      <c r="DL956" s="120"/>
      <c r="DM956" s="120"/>
      <c r="DN956" s="120"/>
      <c r="DO956" s="120"/>
      <c r="DP956" s="120"/>
      <c r="DQ956" s="120"/>
      <c r="DR956" s="120"/>
      <c r="DS956" s="120"/>
      <c r="DT956" s="120"/>
      <c r="DU956" s="120"/>
      <c r="DV956" s="120"/>
      <c r="DW956" s="120"/>
      <c r="DX956" s="120"/>
      <c r="DY956" s="120"/>
      <c r="DZ956" s="120"/>
      <c r="EA956" s="120"/>
      <c r="EB956" s="120"/>
      <c r="EC956" s="120"/>
      <c r="ED956" s="120"/>
      <c r="EE956" s="120"/>
      <c r="EF956" s="120"/>
      <c r="EG956" s="120"/>
      <c r="EH956" s="120"/>
      <c r="EI956" s="120"/>
      <c r="EJ956" s="120"/>
      <c r="EK956" s="120"/>
      <c r="EL956" s="120"/>
      <c r="EM956" s="120"/>
      <c r="EN956" s="120"/>
      <c r="EO956" s="120"/>
      <c r="EP956" s="120"/>
      <c r="EQ956" s="120"/>
      <c r="ER956" s="120"/>
      <c r="ES956" s="120"/>
      <c r="ET956" s="120"/>
      <c r="EU956" s="120"/>
      <c r="EV956" s="120"/>
      <c r="EW956" s="120"/>
      <c r="EX956" s="120"/>
      <c r="EY956" s="120"/>
      <c r="EZ956" s="120"/>
      <c r="FA956" s="120"/>
      <c r="FB956" s="120"/>
      <c r="FC956" s="120"/>
      <c r="FD956" s="120"/>
      <c r="FE956" s="120"/>
      <c r="FF956" s="120"/>
      <c r="FG956" s="120"/>
      <c r="FH956" s="120"/>
      <c r="FI956" s="120"/>
      <c r="FJ956" s="120"/>
      <c r="FK956" s="120"/>
      <c r="FL956" s="120"/>
      <c r="FM956" s="120"/>
      <c r="FN956" s="120"/>
      <c r="FO956" s="120"/>
      <c r="FP956" s="120"/>
      <c r="FQ956" s="120"/>
      <c r="FR956" s="120"/>
      <c r="FS956" s="120"/>
      <c r="FT956" s="120"/>
      <c r="FU956" s="120"/>
      <c r="FV956" s="120"/>
      <c r="FW956" s="120"/>
      <c r="FX956" s="120"/>
      <c r="FY956" s="120"/>
      <c r="FZ956" s="120"/>
      <c r="GA956" s="120"/>
      <c r="GB956" s="120"/>
      <c r="GC956" s="120"/>
      <c r="GD956" s="120"/>
      <c r="GE956" s="120"/>
      <c r="GF956" s="120"/>
      <c r="GG956" s="120"/>
      <c r="GH956" s="120"/>
      <c r="GI956" s="120"/>
      <c r="GJ956" s="120"/>
      <c r="GK956" s="120"/>
      <c r="GL956" s="120"/>
      <c r="GM956" s="120"/>
      <c r="GN956" s="120"/>
      <c r="GO956" s="120"/>
      <c r="GP956" s="120"/>
      <c r="GQ956" s="120"/>
      <c r="GR956" s="120"/>
      <c r="GS956" s="120"/>
      <c r="GT956" s="120"/>
      <c r="GU956" s="120"/>
      <c r="GV956" s="120"/>
      <c r="GW956" s="120"/>
      <c r="GX956" s="120"/>
      <c r="GY956" s="120"/>
    </row>
    <row r="957" spans="1:207" s="15" customFormat="1" ht="25.15" customHeight="1" x14ac:dyDescent="0.25">
      <c r="A957" s="69" t="s">
        <v>1488</v>
      </c>
      <c r="B957" s="107" t="s">
        <v>585</v>
      </c>
      <c r="C957" s="58">
        <v>1962</v>
      </c>
      <c r="D957" s="182" t="s">
        <v>224</v>
      </c>
      <c r="E957" s="58" t="s">
        <v>20</v>
      </c>
      <c r="F957" s="72">
        <v>3</v>
      </c>
      <c r="G957" s="72">
        <v>2</v>
      </c>
      <c r="H957" s="47">
        <f>I957+J957</f>
        <v>961.83</v>
      </c>
      <c r="I957" s="47">
        <v>0</v>
      </c>
      <c r="J957" s="47">
        <v>961.83</v>
      </c>
      <c r="K957" s="37">
        <f t="shared" si="186"/>
        <v>5011150</v>
      </c>
      <c r="L957" s="44">
        <v>0</v>
      </c>
      <c r="M957" s="44">
        <v>0</v>
      </c>
      <c r="N957" s="44">
        <v>0</v>
      </c>
      <c r="O957" s="47">
        <f>'[1]Прод. прилож'!$C$373</f>
        <v>5011150</v>
      </c>
      <c r="P957" s="44">
        <f t="shared" si="193"/>
        <v>5210.0163230508506</v>
      </c>
      <c r="Q957" s="50">
        <v>9673</v>
      </c>
      <c r="R957" s="69" t="s">
        <v>94</v>
      </c>
      <c r="S957" s="65"/>
      <c r="T957" s="17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  <c r="AJ957" s="16"/>
      <c r="AK957" s="16"/>
      <c r="AL957" s="16"/>
      <c r="AM957" s="16"/>
      <c r="AN957" s="16"/>
      <c r="AO957" s="16"/>
      <c r="AP957" s="16"/>
      <c r="AQ957" s="16"/>
      <c r="AR957" s="16"/>
      <c r="AS957" s="16"/>
      <c r="AT957" s="16"/>
      <c r="AU957" s="16"/>
      <c r="AV957" s="16"/>
      <c r="AW957" s="16"/>
      <c r="AX957" s="16"/>
      <c r="AY957" s="16"/>
      <c r="AZ957" s="16"/>
      <c r="BA957" s="16"/>
      <c r="BB957" s="16"/>
      <c r="BC957" s="16"/>
      <c r="BD957" s="16"/>
      <c r="BE957" s="16"/>
      <c r="BF957" s="16"/>
      <c r="BG957" s="16"/>
      <c r="BH957" s="16"/>
      <c r="BI957" s="16"/>
      <c r="BJ957" s="16"/>
      <c r="BK957" s="16"/>
      <c r="BL957" s="16"/>
      <c r="BM957" s="16"/>
      <c r="BN957" s="16"/>
      <c r="BO957" s="16"/>
      <c r="BP957" s="16"/>
      <c r="BQ957" s="16"/>
      <c r="BR957" s="16"/>
      <c r="BS957" s="16"/>
      <c r="BT957" s="16"/>
      <c r="BU957" s="16"/>
      <c r="BV957" s="16"/>
      <c r="BW957" s="16"/>
      <c r="BX957" s="16"/>
      <c r="BY957" s="16"/>
      <c r="BZ957" s="16"/>
      <c r="CA957" s="16"/>
      <c r="CB957" s="16"/>
      <c r="CC957" s="16"/>
      <c r="CD957" s="16"/>
      <c r="CE957" s="16"/>
      <c r="CF957" s="16"/>
      <c r="CG957" s="16"/>
      <c r="CH957" s="16"/>
      <c r="CI957" s="16"/>
      <c r="CJ957" s="16"/>
      <c r="CK957" s="16"/>
      <c r="CL957" s="16"/>
      <c r="CM957" s="16"/>
      <c r="CN957" s="16"/>
      <c r="CO957" s="16"/>
      <c r="CP957" s="16"/>
      <c r="CQ957" s="16"/>
      <c r="CR957" s="16"/>
      <c r="CS957" s="16"/>
      <c r="CT957" s="16"/>
      <c r="CU957" s="16"/>
      <c r="CV957" s="16"/>
      <c r="CW957" s="16"/>
      <c r="CX957" s="16"/>
      <c r="CY957" s="16"/>
      <c r="CZ957" s="16"/>
      <c r="DA957" s="16"/>
      <c r="DB957" s="16"/>
      <c r="DC957" s="16"/>
      <c r="DD957" s="16"/>
      <c r="DE957" s="16"/>
      <c r="DF957" s="16"/>
      <c r="DG957" s="16"/>
      <c r="DH957" s="16"/>
      <c r="DI957" s="16"/>
      <c r="DJ957" s="16"/>
      <c r="DK957" s="16"/>
      <c r="DL957" s="16"/>
      <c r="DM957" s="16"/>
      <c r="DN957" s="16"/>
      <c r="DO957" s="16"/>
      <c r="DP957" s="16"/>
      <c r="DQ957" s="16"/>
      <c r="DR957" s="16"/>
      <c r="DS957" s="16"/>
      <c r="DT957" s="16"/>
      <c r="DU957" s="16"/>
      <c r="DV957" s="16"/>
      <c r="DW957" s="16"/>
      <c r="DX957" s="16"/>
      <c r="DY957" s="16"/>
      <c r="DZ957" s="16"/>
      <c r="EA957" s="16"/>
      <c r="EB957" s="16"/>
      <c r="EC957" s="16"/>
      <c r="ED957" s="16"/>
      <c r="EE957" s="16"/>
      <c r="EF957" s="16"/>
      <c r="EG957" s="16"/>
      <c r="EH957" s="16"/>
      <c r="EI957" s="16"/>
      <c r="EJ957" s="16"/>
      <c r="EK957" s="16"/>
      <c r="EL957" s="16"/>
      <c r="EM957" s="16"/>
      <c r="EN957" s="16"/>
      <c r="EO957" s="16"/>
      <c r="EP957" s="16"/>
      <c r="EQ957" s="16"/>
      <c r="ER957" s="16"/>
      <c r="ES957" s="16"/>
      <c r="ET957" s="16"/>
      <c r="EU957" s="16"/>
      <c r="EV957" s="16"/>
      <c r="EW957" s="16"/>
      <c r="EX957" s="16"/>
      <c r="EY957" s="16"/>
      <c r="EZ957" s="16"/>
      <c r="FA957" s="16"/>
      <c r="FB957" s="16"/>
      <c r="FC957" s="16"/>
      <c r="FD957" s="16"/>
      <c r="FE957" s="16"/>
      <c r="FF957" s="16"/>
      <c r="FG957" s="16"/>
      <c r="FH957" s="16"/>
      <c r="FI957" s="16"/>
      <c r="FJ957" s="16"/>
      <c r="FK957" s="16"/>
      <c r="FL957" s="16"/>
      <c r="FM957" s="16"/>
      <c r="FN957" s="16"/>
      <c r="FO957" s="16"/>
      <c r="FP957" s="16"/>
      <c r="FQ957" s="16"/>
      <c r="FR957" s="16"/>
      <c r="FS957" s="16"/>
      <c r="FT957" s="16"/>
      <c r="FU957" s="16"/>
      <c r="FV957" s="16"/>
      <c r="FW957" s="16"/>
      <c r="FX957" s="16"/>
      <c r="FY957" s="16"/>
      <c r="FZ957" s="16"/>
      <c r="GA957" s="16"/>
      <c r="GB957" s="16"/>
      <c r="GC957" s="16"/>
      <c r="GD957" s="16"/>
      <c r="GE957" s="16"/>
      <c r="GF957" s="16"/>
      <c r="GG957" s="16"/>
      <c r="GH957" s="16"/>
      <c r="GI957" s="16"/>
      <c r="GJ957" s="16"/>
      <c r="GK957" s="16"/>
      <c r="GL957" s="16"/>
      <c r="GM957" s="16"/>
      <c r="GN957" s="16"/>
      <c r="GO957" s="16"/>
      <c r="GP957" s="16"/>
      <c r="GQ957" s="16"/>
      <c r="GR957" s="16"/>
      <c r="GS957" s="16"/>
      <c r="GT957" s="16"/>
      <c r="GU957" s="16"/>
      <c r="GV957" s="16"/>
      <c r="GW957" s="16"/>
      <c r="GX957" s="16"/>
      <c r="GY957" s="16"/>
    </row>
    <row r="958" spans="1:207" s="15" customFormat="1" ht="25.15" customHeight="1" x14ac:dyDescent="0.25">
      <c r="A958" s="69" t="s">
        <v>1489</v>
      </c>
      <c r="B958" s="45" t="s">
        <v>1947</v>
      </c>
      <c r="C958" s="72">
        <v>1948</v>
      </c>
      <c r="D958" s="182" t="s">
        <v>224</v>
      </c>
      <c r="E958" s="182" t="s">
        <v>20</v>
      </c>
      <c r="F958" s="71">
        <v>3</v>
      </c>
      <c r="G958" s="71">
        <v>2</v>
      </c>
      <c r="H958" s="50">
        <v>2125.1</v>
      </c>
      <c r="I958" s="50">
        <v>360.4</v>
      </c>
      <c r="J958" s="50">
        <v>886.5</v>
      </c>
      <c r="K958" s="37">
        <f t="shared" si="186"/>
        <v>8341017.4999999991</v>
      </c>
      <c r="L958" s="47">
        <v>0</v>
      </c>
      <c r="M958" s="47">
        <v>0</v>
      </c>
      <c r="N958" s="47">
        <v>0</v>
      </c>
      <c r="O958" s="44">
        <f>'[1]Прод. прилож'!$C$374</f>
        <v>8341017.4999999991</v>
      </c>
      <c r="P958" s="50">
        <f t="shared" si="193"/>
        <v>3924.9999999999995</v>
      </c>
      <c r="Q958" s="37">
        <v>9673</v>
      </c>
      <c r="R958" s="70" t="s">
        <v>94</v>
      </c>
      <c r="S958" s="121"/>
      <c r="T958" s="120"/>
      <c r="U958" s="120"/>
      <c r="V958" s="120"/>
      <c r="W958" s="120"/>
      <c r="X958" s="120"/>
      <c r="Y958" s="120"/>
      <c r="Z958" s="120"/>
      <c r="AA958" s="120"/>
      <c r="AB958" s="120"/>
      <c r="AC958" s="120"/>
      <c r="AD958" s="120"/>
      <c r="AE958" s="120"/>
      <c r="AF958" s="120"/>
      <c r="AG958" s="120"/>
      <c r="AH958" s="120"/>
      <c r="AI958" s="120"/>
      <c r="AJ958" s="120"/>
      <c r="AK958" s="120"/>
      <c r="AL958" s="120"/>
      <c r="AM958" s="120"/>
      <c r="AN958" s="120"/>
      <c r="AO958" s="120"/>
      <c r="AP958" s="120"/>
      <c r="AQ958" s="120"/>
      <c r="AR958" s="120"/>
      <c r="AS958" s="120"/>
      <c r="AT958" s="120"/>
      <c r="AU958" s="120"/>
      <c r="AV958" s="120"/>
      <c r="AW958" s="120"/>
      <c r="AX958" s="120"/>
      <c r="AY958" s="120"/>
      <c r="AZ958" s="120"/>
      <c r="BA958" s="120"/>
      <c r="BB958" s="120"/>
      <c r="BC958" s="120"/>
      <c r="BD958" s="120"/>
      <c r="BE958" s="120"/>
      <c r="BF958" s="120"/>
      <c r="BG958" s="120"/>
      <c r="BH958" s="120"/>
      <c r="BI958" s="120"/>
      <c r="BJ958" s="120"/>
      <c r="BK958" s="120"/>
      <c r="BL958" s="120"/>
      <c r="BM958" s="120"/>
      <c r="BN958" s="120"/>
      <c r="BO958" s="120"/>
      <c r="BP958" s="120"/>
      <c r="BQ958" s="120"/>
      <c r="BR958" s="120"/>
      <c r="BS958" s="120"/>
      <c r="BT958" s="120"/>
      <c r="BU958" s="120"/>
      <c r="BV958" s="120"/>
      <c r="BW958" s="120"/>
      <c r="BX958" s="120"/>
      <c r="BY958" s="120"/>
      <c r="BZ958" s="120"/>
      <c r="CA958" s="120"/>
      <c r="CB958" s="120"/>
      <c r="CC958" s="120"/>
      <c r="CD958" s="120"/>
      <c r="CE958" s="120"/>
      <c r="CF958" s="120"/>
      <c r="CG958" s="120"/>
      <c r="CH958" s="120"/>
      <c r="CI958" s="120"/>
      <c r="CJ958" s="120"/>
      <c r="CK958" s="120"/>
      <c r="CL958" s="120"/>
      <c r="CM958" s="120"/>
      <c r="CN958" s="120"/>
      <c r="CO958" s="120"/>
      <c r="CP958" s="120"/>
      <c r="CQ958" s="120"/>
      <c r="CR958" s="120"/>
      <c r="CS958" s="120"/>
      <c r="CT958" s="120"/>
      <c r="CU958" s="120"/>
      <c r="CV958" s="120"/>
      <c r="CW958" s="120"/>
      <c r="CX958" s="120"/>
      <c r="CY958" s="120"/>
      <c r="CZ958" s="120"/>
      <c r="DA958" s="120"/>
      <c r="DB958" s="120"/>
      <c r="DC958" s="120"/>
      <c r="DD958" s="120"/>
      <c r="DE958" s="120"/>
      <c r="DF958" s="120"/>
      <c r="DG958" s="120"/>
      <c r="DH958" s="120"/>
      <c r="DI958" s="120"/>
      <c r="DJ958" s="120"/>
      <c r="DK958" s="120"/>
      <c r="DL958" s="120"/>
      <c r="DM958" s="120"/>
      <c r="DN958" s="120"/>
      <c r="DO958" s="120"/>
      <c r="DP958" s="120"/>
      <c r="DQ958" s="120"/>
      <c r="DR958" s="120"/>
      <c r="DS958" s="120"/>
      <c r="DT958" s="120"/>
      <c r="DU958" s="120"/>
      <c r="DV958" s="120"/>
      <c r="DW958" s="120"/>
      <c r="DX958" s="120"/>
      <c r="DY958" s="120"/>
      <c r="DZ958" s="120"/>
      <c r="EA958" s="120"/>
      <c r="EB958" s="120"/>
      <c r="EC958" s="120"/>
      <c r="ED958" s="120"/>
      <c r="EE958" s="120"/>
      <c r="EF958" s="120"/>
      <c r="EG958" s="120"/>
      <c r="EH958" s="120"/>
      <c r="EI958" s="120"/>
      <c r="EJ958" s="120"/>
      <c r="EK958" s="120"/>
      <c r="EL958" s="120"/>
      <c r="EM958" s="120"/>
      <c r="EN958" s="120"/>
      <c r="EO958" s="120"/>
      <c r="EP958" s="120"/>
      <c r="EQ958" s="120"/>
      <c r="ER958" s="120"/>
      <c r="ES958" s="120"/>
      <c r="ET958" s="120"/>
      <c r="EU958" s="120"/>
      <c r="EV958" s="120"/>
      <c r="EW958" s="120"/>
      <c r="EX958" s="120"/>
      <c r="EY958" s="120"/>
      <c r="EZ958" s="120"/>
      <c r="FA958" s="120"/>
      <c r="FB958" s="120"/>
      <c r="FC958" s="120"/>
      <c r="FD958" s="120"/>
      <c r="FE958" s="120"/>
      <c r="FF958" s="120"/>
      <c r="FG958" s="120"/>
      <c r="FH958" s="120"/>
      <c r="FI958" s="120"/>
      <c r="FJ958" s="120"/>
      <c r="FK958" s="120"/>
      <c r="FL958" s="120"/>
      <c r="FM958" s="120"/>
      <c r="FN958" s="120"/>
      <c r="FO958" s="120"/>
      <c r="FP958" s="120"/>
      <c r="FQ958" s="120"/>
      <c r="FR958" s="120"/>
      <c r="FS958" s="120"/>
      <c r="FT958" s="120"/>
      <c r="FU958" s="120"/>
      <c r="FV958" s="120"/>
      <c r="FW958" s="120"/>
      <c r="FX958" s="120"/>
      <c r="FY958" s="120"/>
      <c r="FZ958" s="120"/>
      <c r="GA958" s="120"/>
      <c r="GB958" s="120"/>
      <c r="GC958" s="120"/>
      <c r="GD958" s="120"/>
      <c r="GE958" s="120"/>
      <c r="GF958" s="120"/>
      <c r="GG958" s="120"/>
      <c r="GH958" s="120"/>
      <c r="GI958" s="120"/>
      <c r="GJ958" s="120"/>
      <c r="GK958" s="120"/>
      <c r="GL958" s="120"/>
      <c r="GM958" s="120"/>
      <c r="GN958" s="120"/>
      <c r="GO958" s="120"/>
      <c r="GP958" s="120"/>
      <c r="GQ958" s="120"/>
      <c r="GR958" s="120"/>
      <c r="GS958" s="120"/>
      <c r="GT958" s="120"/>
      <c r="GU958" s="120"/>
      <c r="GV958" s="120"/>
      <c r="GW958" s="120"/>
      <c r="GX958" s="120"/>
      <c r="GY958" s="120"/>
    </row>
    <row r="959" spans="1:207" s="15" customFormat="1" ht="25.15" customHeight="1" x14ac:dyDescent="0.25">
      <c r="A959" s="69" t="s">
        <v>1490</v>
      </c>
      <c r="B959" s="45" t="s">
        <v>586</v>
      </c>
      <c r="C959" s="58">
        <v>1962</v>
      </c>
      <c r="D959" s="182" t="s">
        <v>224</v>
      </c>
      <c r="E959" s="58" t="s">
        <v>20</v>
      </c>
      <c r="F959" s="77">
        <v>4</v>
      </c>
      <c r="G959" s="77">
        <v>3</v>
      </c>
      <c r="H959" s="47">
        <f t="shared" ref="H959:H974" si="194">I959+J959</f>
        <v>2909.69</v>
      </c>
      <c r="I959" s="47">
        <v>380.9</v>
      </c>
      <c r="J959" s="47">
        <v>2528.79</v>
      </c>
      <c r="K959" s="37">
        <f t="shared" si="186"/>
        <v>7746900</v>
      </c>
      <c r="L959" s="44">
        <v>0</v>
      </c>
      <c r="M959" s="44">
        <v>0</v>
      </c>
      <c r="N959" s="44">
        <v>0</v>
      </c>
      <c r="O959" s="47">
        <f>'[1]Прод. прилож'!$C$375</f>
        <v>7746900</v>
      </c>
      <c r="P959" s="44">
        <f t="shared" si="193"/>
        <v>2662.4485769961748</v>
      </c>
      <c r="Q959" s="50">
        <v>9673</v>
      </c>
      <c r="R959" s="69" t="s">
        <v>94</v>
      </c>
      <c r="S959" s="57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6"/>
      <c r="AK959" s="16"/>
      <c r="AL959" s="16"/>
      <c r="AM959" s="16"/>
      <c r="AN959" s="16"/>
      <c r="AO959" s="16"/>
      <c r="AP959" s="16"/>
      <c r="AQ959" s="16"/>
      <c r="AR959" s="16"/>
      <c r="AS959" s="16"/>
      <c r="AT959" s="16"/>
      <c r="AU959" s="16"/>
      <c r="AV959" s="16"/>
      <c r="AW959" s="16"/>
      <c r="AX959" s="16"/>
      <c r="AY959" s="16"/>
      <c r="AZ959" s="16"/>
      <c r="BA959" s="16"/>
      <c r="BB959" s="16"/>
      <c r="BC959" s="16"/>
      <c r="BD959" s="16"/>
      <c r="BE959" s="16"/>
      <c r="BF959" s="16"/>
      <c r="BG959" s="16"/>
      <c r="BH959" s="16"/>
      <c r="BI959" s="16"/>
      <c r="BJ959" s="16"/>
      <c r="BK959" s="16"/>
      <c r="BL959" s="16"/>
      <c r="BM959" s="16"/>
      <c r="BN959" s="16"/>
      <c r="BO959" s="16"/>
      <c r="BP959" s="16"/>
      <c r="BQ959" s="16"/>
      <c r="BR959" s="16"/>
      <c r="BS959" s="16"/>
      <c r="BT959" s="16"/>
      <c r="BU959" s="16"/>
      <c r="BV959" s="16"/>
      <c r="BW959" s="16"/>
      <c r="BX959" s="16"/>
      <c r="BY959" s="16"/>
      <c r="BZ959" s="16"/>
      <c r="CA959" s="16"/>
      <c r="CB959" s="16"/>
      <c r="CC959" s="16"/>
      <c r="CD959" s="16"/>
      <c r="CE959" s="16"/>
      <c r="CF959" s="16"/>
      <c r="CG959" s="16"/>
      <c r="CH959" s="16"/>
      <c r="CI959" s="16"/>
      <c r="CJ959" s="16"/>
      <c r="CK959" s="16"/>
      <c r="CL959" s="16"/>
      <c r="CM959" s="16"/>
      <c r="CN959" s="16"/>
      <c r="CO959" s="16"/>
      <c r="CP959" s="16"/>
      <c r="CQ959" s="16"/>
      <c r="CR959" s="16"/>
      <c r="CS959" s="16"/>
      <c r="CT959" s="16"/>
      <c r="CU959" s="16"/>
      <c r="CV959" s="16"/>
      <c r="CW959" s="16"/>
      <c r="CX959" s="16"/>
      <c r="CY959" s="16"/>
      <c r="CZ959" s="16"/>
      <c r="DA959" s="16"/>
      <c r="DB959" s="16"/>
      <c r="DC959" s="16"/>
      <c r="DD959" s="16"/>
      <c r="DE959" s="16"/>
      <c r="DF959" s="16"/>
      <c r="DG959" s="16"/>
      <c r="DH959" s="16"/>
      <c r="DI959" s="16"/>
      <c r="DJ959" s="16"/>
      <c r="DK959" s="16"/>
      <c r="DL959" s="16"/>
      <c r="DM959" s="16"/>
      <c r="DN959" s="16"/>
      <c r="DO959" s="16"/>
      <c r="DP959" s="16"/>
      <c r="DQ959" s="16"/>
      <c r="DR959" s="16"/>
      <c r="DS959" s="16"/>
      <c r="DT959" s="16"/>
      <c r="DU959" s="16"/>
      <c r="DV959" s="16"/>
      <c r="DW959" s="16"/>
      <c r="DX959" s="16"/>
      <c r="DY959" s="16"/>
      <c r="DZ959" s="16"/>
      <c r="EA959" s="16"/>
      <c r="EB959" s="16"/>
      <c r="EC959" s="16"/>
      <c r="ED959" s="16"/>
      <c r="EE959" s="16"/>
      <c r="EF959" s="16"/>
      <c r="EG959" s="16"/>
      <c r="EH959" s="16"/>
      <c r="EI959" s="16"/>
      <c r="EJ959" s="16"/>
      <c r="EK959" s="16"/>
      <c r="EL959" s="16"/>
      <c r="EM959" s="16"/>
      <c r="EN959" s="16"/>
      <c r="EO959" s="16"/>
      <c r="EP959" s="16"/>
      <c r="EQ959" s="16"/>
      <c r="ER959" s="16"/>
      <c r="ES959" s="16"/>
      <c r="ET959" s="16"/>
      <c r="EU959" s="16"/>
      <c r="EV959" s="16"/>
      <c r="EW959" s="16"/>
      <c r="EX959" s="16"/>
      <c r="EY959" s="16"/>
      <c r="EZ959" s="16"/>
      <c r="FA959" s="16"/>
      <c r="FB959" s="16"/>
      <c r="FC959" s="16"/>
      <c r="FD959" s="16"/>
      <c r="FE959" s="16"/>
      <c r="FF959" s="16"/>
      <c r="FG959" s="16"/>
      <c r="FH959" s="16"/>
      <c r="FI959" s="16"/>
      <c r="FJ959" s="16"/>
      <c r="FK959" s="16"/>
      <c r="FL959" s="16"/>
      <c r="FM959" s="16"/>
      <c r="FN959" s="16"/>
      <c r="FO959" s="16"/>
      <c r="FP959" s="16"/>
      <c r="FQ959" s="16"/>
      <c r="FR959" s="16"/>
      <c r="FS959" s="16"/>
      <c r="FT959" s="16"/>
      <c r="FU959" s="16"/>
      <c r="FV959" s="16"/>
      <c r="FW959" s="16"/>
      <c r="FX959" s="16"/>
      <c r="FY959" s="16"/>
      <c r="FZ959" s="16"/>
      <c r="GA959" s="16"/>
      <c r="GB959" s="16"/>
      <c r="GC959" s="16"/>
      <c r="GD959" s="16"/>
      <c r="GE959" s="16"/>
      <c r="GF959" s="16"/>
      <c r="GG959" s="16"/>
      <c r="GH959" s="16"/>
      <c r="GI959" s="16"/>
      <c r="GJ959" s="16"/>
      <c r="GK959" s="16"/>
      <c r="GL959" s="16"/>
      <c r="GM959" s="16"/>
      <c r="GN959" s="16"/>
      <c r="GO959" s="16"/>
      <c r="GP959" s="16"/>
      <c r="GQ959" s="16"/>
      <c r="GR959" s="16"/>
      <c r="GS959" s="16"/>
      <c r="GT959" s="16"/>
      <c r="GU959" s="16"/>
      <c r="GV959" s="16"/>
      <c r="GW959" s="16"/>
      <c r="GX959" s="16"/>
      <c r="GY959" s="16"/>
    </row>
    <row r="960" spans="1:207" s="15" customFormat="1" ht="25.15" customHeight="1" x14ac:dyDescent="0.25">
      <c r="A960" s="69" t="s">
        <v>1491</v>
      </c>
      <c r="B960" s="45" t="s">
        <v>587</v>
      </c>
      <c r="C960" s="58">
        <v>1963</v>
      </c>
      <c r="D960" s="182" t="s">
        <v>224</v>
      </c>
      <c r="E960" s="58" t="s">
        <v>22</v>
      </c>
      <c r="F960" s="77">
        <v>4</v>
      </c>
      <c r="G960" s="77">
        <v>4</v>
      </c>
      <c r="H960" s="47">
        <f t="shared" si="194"/>
        <v>2858.32</v>
      </c>
      <c r="I960" s="47">
        <v>0</v>
      </c>
      <c r="J960" s="47">
        <v>2858.32</v>
      </c>
      <c r="K960" s="37">
        <f t="shared" si="186"/>
        <v>5281625</v>
      </c>
      <c r="L960" s="44">
        <v>0</v>
      </c>
      <c r="M960" s="44">
        <v>0</v>
      </c>
      <c r="N960" s="44">
        <v>0</v>
      </c>
      <c r="O960" s="47">
        <f>'[1]Прод. прилож'!$C$872</f>
        <v>5281625</v>
      </c>
      <c r="P960" s="44">
        <f t="shared" si="193"/>
        <v>1847.8074533292283</v>
      </c>
      <c r="Q960" s="50">
        <v>9673</v>
      </c>
      <c r="R960" s="69" t="s">
        <v>95</v>
      </c>
      <c r="S960" s="57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  <c r="AK960" s="16"/>
      <c r="AL960" s="16"/>
      <c r="AM960" s="16"/>
      <c r="AN960" s="16"/>
      <c r="AO960" s="16"/>
      <c r="AP960" s="16"/>
      <c r="AQ960" s="16"/>
      <c r="AR960" s="16"/>
      <c r="AS960" s="16"/>
      <c r="AT960" s="16"/>
      <c r="AU960" s="16"/>
      <c r="AV960" s="16"/>
      <c r="AW960" s="16"/>
      <c r="AX960" s="16"/>
      <c r="AY960" s="16"/>
      <c r="AZ960" s="16"/>
      <c r="BA960" s="16"/>
      <c r="BB960" s="16"/>
      <c r="BC960" s="16"/>
      <c r="BD960" s="16"/>
      <c r="BE960" s="16"/>
      <c r="BF960" s="16"/>
      <c r="BG960" s="16"/>
      <c r="BH960" s="16"/>
      <c r="BI960" s="16"/>
      <c r="BJ960" s="16"/>
      <c r="BK960" s="16"/>
      <c r="BL960" s="16"/>
      <c r="BM960" s="16"/>
      <c r="BN960" s="16"/>
      <c r="BO960" s="16"/>
      <c r="BP960" s="16"/>
      <c r="BQ960" s="16"/>
      <c r="BR960" s="16"/>
      <c r="BS960" s="16"/>
      <c r="BT960" s="16"/>
      <c r="BU960" s="16"/>
      <c r="BV960" s="16"/>
      <c r="BW960" s="16"/>
      <c r="BX960" s="16"/>
      <c r="BY960" s="16"/>
      <c r="BZ960" s="16"/>
      <c r="CA960" s="16"/>
      <c r="CB960" s="16"/>
      <c r="CC960" s="16"/>
      <c r="CD960" s="16"/>
      <c r="CE960" s="16"/>
      <c r="CF960" s="16"/>
      <c r="CG960" s="16"/>
      <c r="CH960" s="16"/>
      <c r="CI960" s="16"/>
      <c r="CJ960" s="16"/>
      <c r="CK960" s="16"/>
      <c r="CL960" s="16"/>
      <c r="CM960" s="16"/>
      <c r="CN960" s="16"/>
      <c r="CO960" s="16"/>
      <c r="CP960" s="16"/>
      <c r="CQ960" s="16"/>
      <c r="CR960" s="16"/>
      <c r="CS960" s="16"/>
      <c r="CT960" s="16"/>
      <c r="CU960" s="16"/>
      <c r="CV960" s="16"/>
      <c r="CW960" s="16"/>
      <c r="CX960" s="16"/>
      <c r="CY960" s="16"/>
      <c r="CZ960" s="16"/>
      <c r="DA960" s="16"/>
      <c r="DB960" s="16"/>
      <c r="DC960" s="16"/>
      <c r="DD960" s="16"/>
      <c r="DE960" s="16"/>
      <c r="DF960" s="16"/>
      <c r="DG960" s="16"/>
      <c r="DH960" s="16"/>
      <c r="DI960" s="16"/>
      <c r="DJ960" s="16"/>
      <c r="DK960" s="16"/>
      <c r="DL960" s="16"/>
      <c r="DM960" s="16"/>
      <c r="DN960" s="16"/>
      <c r="DO960" s="16"/>
      <c r="DP960" s="16"/>
      <c r="DQ960" s="16"/>
      <c r="DR960" s="16"/>
      <c r="DS960" s="16"/>
      <c r="DT960" s="16"/>
      <c r="DU960" s="16"/>
      <c r="DV960" s="16"/>
      <c r="DW960" s="16"/>
      <c r="DX960" s="16"/>
      <c r="DY960" s="16"/>
      <c r="DZ960" s="16"/>
      <c r="EA960" s="16"/>
      <c r="EB960" s="16"/>
      <c r="EC960" s="16"/>
      <c r="ED960" s="16"/>
      <c r="EE960" s="16"/>
      <c r="EF960" s="16"/>
      <c r="EG960" s="16"/>
      <c r="EH960" s="16"/>
      <c r="EI960" s="16"/>
      <c r="EJ960" s="16"/>
      <c r="EK960" s="16"/>
      <c r="EL960" s="16"/>
      <c r="EM960" s="16"/>
      <c r="EN960" s="16"/>
      <c r="EO960" s="16"/>
      <c r="EP960" s="16"/>
      <c r="EQ960" s="16"/>
      <c r="ER960" s="16"/>
      <c r="ES960" s="16"/>
      <c r="ET960" s="16"/>
      <c r="EU960" s="16"/>
      <c r="EV960" s="16"/>
      <c r="EW960" s="16"/>
      <c r="EX960" s="16"/>
      <c r="EY960" s="16"/>
      <c r="EZ960" s="16"/>
      <c r="FA960" s="16"/>
      <c r="FB960" s="16"/>
      <c r="FC960" s="16"/>
      <c r="FD960" s="16"/>
      <c r="FE960" s="16"/>
      <c r="FF960" s="16"/>
      <c r="FG960" s="16"/>
      <c r="FH960" s="16"/>
      <c r="FI960" s="16"/>
      <c r="FJ960" s="16"/>
      <c r="FK960" s="16"/>
      <c r="FL960" s="16"/>
      <c r="FM960" s="16"/>
      <c r="FN960" s="16"/>
      <c r="FO960" s="16"/>
      <c r="FP960" s="16"/>
      <c r="FQ960" s="16"/>
      <c r="FR960" s="16"/>
      <c r="FS960" s="16"/>
      <c r="FT960" s="16"/>
      <c r="FU960" s="16"/>
      <c r="FV960" s="16"/>
      <c r="FW960" s="16"/>
      <c r="FX960" s="16"/>
      <c r="FY960" s="16"/>
      <c r="FZ960" s="16"/>
      <c r="GA960" s="16"/>
      <c r="GB960" s="16"/>
      <c r="GC960" s="16"/>
      <c r="GD960" s="16"/>
      <c r="GE960" s="16"/>
      <c r="GF960" s="16"/>
      <c r="GG960" s="16"/>
      <c r="GH960" s="16"/>
      <c r="GI960" s="16"/>
      <c r="GJ960" s="16"/>
      <c r="GK960" s="16"/>
      <c r="GL960" s="16"/>
      <c r="GM960" s="16"/>
      <c r="GN960" s="16"/>
      <c r="GO960" s="16"/>
      <c r="GP960" s="16"/>
      <c r="GQ960" s="16"/>
      <c r="GR960" s="16"/>
      <c r="GS960" s="16"/>
      <c r="GT960" s="16"/>
      <c r="GU960" s="16"/>
      <c r="GV960" s="16"/>
      <c r="GW960" s="16"/>
      <c r="GX960" s="16"/>
      <c r="GY960" s="16"/>
    </row>
    <row r="961" spans="1:207" s="15" customFormat="1" ht="34.9" customHeight="1" x14ac:dyDescent="0.25">
      <c r="A961" s="69" t="s">
        <v>1492</v>
      </c>
      <c r="B961" s="45" t="s">
        <v>588</v>
      </c>
      <c r="C961" s="58">
        <v>1964</v>
      </c>
      <c r="D961" s="182" t="s">
        <v>224</v>
      </c>
      <c r="E961" s="58" t="s">
        <v>22</v>
      </c>
      <c r="F961" s="77">
        <v>5</v>
      </c>
      <c r="G961" s="77">
        <v>4</v>
      </c>
      <c r="H961" s="47">
        <f t="shared" si="194"/>
        <v>3553.44</v>
      </c>
      <c r="I961" s="47">
        <v>72.400000000000006</v>
      </c>
      <c r="J961" s="47">
        <v>3481.04</v>
      </c>
      <c r="K961" s="37">
        <f t="shared" si="186"/>
        <v>7316000</v>
      </c>
      <c r="L961" s="44">
        <v>0</v>
      </c>
      <c r="M961" s="44">
        <v>0</v>
      </c>
      <c r="N961" s="44">
        <v>0</v>
      </c>
      <c r="O961" s="47">
        <f>'[1]Прод. прилож'!$C$873</f>
        <v>7316000</v>
      </c>
      <c r="P961" s="44">
        <f t="shared" si="193"/>
        <v>2058.8500157593767</v>
      </c>
      <c r="Q961" s="50">
        <v>9673</v>
      </c>
      <c r="R961" s="69" t="s">
        <v>95</v>
      </c>
      <c r="S961" s="65"/>
      <c r="T961" s="17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16"/>
      <c r="AK961" s="16"/>
      <c r="AL961" s="16"/>
      <c r="AM961" s="16"/>
      <c r="AN961" s="16"/>
      <c r="AO961" s="16"/>
      <c r="AP961" s="16"/>
      <c r="AQ961" s="16"/>
      <c r="AR961" s="16"/>
      <c r="AS961" s="16"/>
      <c r="AT961" s="16"/>
      <c r="AU961" s="16"/>
      <c r="AV961" s="16"/>
      <c r="AW961" s="16"/>
      <c r="AX961" s="16"/>
      <c r="AY961" s="16"/>
      <c r="AZ961" s="16"/>
      <c r="BA961" s="16"/>
      <c r="BB961" s="16"/>
      <c r="BC961" s="16"/>
      <c r="BD961" s="16"/>
      <c r="BE961" s="16"/>
      <c r="BF961" s="16"/>
      <c r="BG961" s="16"/>
      <c r="BH961" s="16"/>
      <c r="BI961" s="16"/>
      <c r="BJ961" s="16"/>
      <c r="BK961" s="16"/>
      <c r="BL961" s="16"/>
      <c r="BM961" s="16"/>
      <c r="BN961" s="16"/>
      <c r="BO961" s="16"/>
      <c r="BP961" s="16"/>
      <c r="BQ961" s="16"/>
      <c r="BR961" s="16"/>
      <c r="BS961" s="16"/>
      <c r="BT961" s="16"/>
      <c r="BU961" s="16"/>
      <c r="BV961" s="16"/>
      <c r="BW961" s="16"/>
      <c r="BX961" s="16"/>
      <c r="BY961" s="16"/>
      <c r="BZ961" s="16"/>
      <c r="CA961" s="16"/>
      <c r="CB961" s="16"/>
      <c r="CC961" s="16"/>
      <c r="CD961" s="16"/>
      <c r="CE961" s="16"/>
      <c r="CF961" s="16"/>
      <c r="CG961" s="16"/>
      <c r="CH961" s="16"/>
      <c r="CI961" s="16"/>
      <c r="CJ961" s="16"/>
      <c r="CK961" s="16"/>
      <c r="CL961" s="16"/>
      <c r="CM961" s="16"/>
      <c r="CN961" s="16"/>
      <c r="CO961" s="16"/>
      <c r="CP961" s="16"/>
      <c r="CQ961" s="16"/>
      <c r="CR961" s="16"/>
      <c r="CS961" s="16"/>
      <c r="CT961" s="16"/>
      <c r="CU961" s="16"/>
      <c r="CV961" s="16"/>
      <c r="CW961" s="16"/>
      <c r="CX961" s="16"/>
      <c r="CY961" s="16"/>
      <c r="CZ961" s="16"/>
      <c r="DA961" s="16"/>
      <c r="DB961" s="16"/>
      <c r="DC961" s="16"/>
      <c r="DD961" s="16"/>
      <c r="DE961" s="16"/>
      <c r="DF961" s="16"/>
      <c r="DG961" s="16"/>
      <c r="DH961" s="16"/>
      <c r="DI961" s="16"/>
      <c r="DJ961" s="16"/>
      <c r="DK961" s="16"/>
      <c r="DL961" s="16"/>
      <c r="DM961" s="16"/>
      <c r="DN961" s="16"/>
      <c r="DO961" s="16"/>
      <c r="DP961" s="16"/>
      <c r="DQ961" s="16"/>
      <c r="DR961" s="16"/>
      <c r="DS961" s="16"/>
      <c r="DT961" s="16"/>
      <c r="DU961" s="16"/>
      <c r="DV961" s="16"/>
      <c r="DW961" s="16"/>
      <c r="DX961" s="16"/>
      <c r="DY961" s="16"/>
      <c r="DZ961" s="16"/>
      <c r="EA961" s="16"/>
      <c r="EB961" s="16"/>
      <c r="EC961" s="16"/>
      <c r="ED961" s="16"/>
      <c r="EE961" s="16"/>
      <c r="EF961" s="16"/>
      <c r="EG961" s="16"/>
      <c r="EH961" s="16"/>
      <c r="EI961" s="16"/>
      <c r="EJ961" s="16"/>
      <c r="EK961" s="16"/>
      <c r="EL961" s="16"/>
      <c r="EM961" s="16"/>
      <c r="EN961" s="16"/>
      <c r="EO961" s="16"/>
      <c r="EP961" s="16"/>
      <c r="EQ961" s="16"/>
      <c r="ER961" s="16"/>
      <c r="ES961" s="16"/>
      <c r="ET961" s="16"/>
      <c r="EU961" s="16"/>
      <c r="EV961" s="16"/>
      <c r="EW961" s="16"/>
      <c r="EX961" s="16"/>
      <c r="EY961" s="16"/>
      <c r="EZ961" s="16"/>
      <c r="FA961" s="16"/>
      <c r="FB961" s="16"/>
      <c r="FC961" s="16"/>
      <c r="FD961" s="16"/>
      <c r="FE961" s="16"/>
      <c r="FF961" s="16"/>
      <c r="FG961" s="16"/>
      <c r="FH961" s="16"/>
      <c r="FI961" s="16"/>
      <c r="FJ961" s="16"/>
      <c r="FK961" s="16"/>
      <c r="FL961" s="16"/>
      <c r="FM961" s="16"/>
      <c r="FN961" s="16"/>
      <c r="FO961" s="16"/>
      <c r="FP961" s="16"/>
      <c r="FQ961" s="16"/>
      <c r="FR961" s="16"/>
      <c r="FS961" s="16"/>
      <c r="FT961" s="16"/>
      <c r="FU961" s="16"/>
      <c r="FV961" s="16"/>
      <c r="FW961" s="16"/>
      <c r="FX961" s="16"/>
      <c r="FY961" s="16"/>
      <c r="FZ961" s="16"/>
      <c r="GA961" s="16"/>
      <c r="GB961" s="16"/>
      <c r="GC961" s="16"/>
      <c r="GD961" s="16"/>
      <c r="GE961" s="16"/>
      <c r="GF961" s="16"/>
      <c r="GG961" s="16"/>
      <c r="GH961" s="16"/>
      <c r="GI961" s="16"/>
      <c r="GJ961" s="16"/>
      <c r="GK961" s="16"/>
      <c r="GL961" s="16"/>
      <c r="GM961" s="16"/>
      <c r="GN961" s="16"/>
      <c r="GO961" s="16"/>
      <c r="GP961" s="16"/>
      <c r="GQ961" s="16"/>
      <c r="GR961" s="16"/>
      <c r="GS961" s="16"/>
      <c r="GT961" s="16"/>
      <c r="GU961" s="16"/>
      <c r="GV961" s="16"/>
      <c r="GW961" s="16"/>
      <c r="GX961" s="16"/>
      <c r="GY961" s="16"/>
    </row>
    <row r="962" spans="1:207" s="15" customFormat="1" ht="25.15" customHeight="1" x14ac:dyDescent="0.25">
      <c r="A962" s="69" t="s">
        <v>1493</v>
      </c>
      <c r="B962" s="45" t="s">
        <v>589</v>
      </c>
      <c r="C962" s="58">
        <v>1964</v>
      </c>
      <c r="D962" s="182" t="s">
        <v>224</v>
      </c>
      <c r="E962" s="58" t="s">
        <v>22</v>
      </c>
      <c r="F962" s="77">
        <v>4</v>
      </c>
      <c r="G962" s="77">
        <v>3</v>
      </c>
      <c r="H962" s="47">
        <f t="shared" si="194"/>
        <v>2309.15</v>
      </c>
      <c r="I962" s="47">
        <v>0</v>
      </c>
      <c r="J962" s="47">
        <v>2309.15</v>
      </c>
      <c r="K962" s="37">
        <f t="shared" si="186"/>
        <v>4689792</v>
      </c>
      <c r="L962" s="44">
        <v>0</v>
      </c>
      <c r="M962" s="44">
        <v>0</v>
      </c>
      <c r="N962" s="44">
        <v>0</v>
      </c>
      <c r="O962" s="47">
        <f>'[1]Прод. прилож'!$C$874</f>
        <v>4689792</v>
      </c>
      <c r="P962" s="44">
        <f t="shared" si="193"/>
        <v>2030.9603100708052</v>
      </c>
      <c r="Q962" s="50">
        <v>9673</v>
      </c>
      <c r="R962" s="69" t="s">
        <v>95</v>
      </c>
      <c r="S962" s="57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  <c r="AK962" s="16"/>
      <c r="AL962" s="16"/>
      <c r="AM962" s="16"/>
      <c r="AN962" s="16"/>
      <c r="AO962" s="16"/>
      <c r="AP962" s="16"/>
      <c r="AQ962" s="16"/>
      <c r="AR962" s="16"/>
      <c r="AS962" s="16"/>
      <c r="AT962" s="16"/>
      <c r="AU962" s="16"/>
      <c r="AV962" s="16"/>
      <c r="AW962" s="16"/>
      <c r="AX962" s="16"/>
      <c r="AY962" s="16"/>
      <c r="AZ962" s="16"/>
      <c r="BA962" s="16"/>
      <c r="BB962" s="16"/>
      <c r="BC962" s="16"/>
      <c r="BD962" s="16"/>
      <c r="BE962" s="16"/>
      <c r="BF962" s="16"/>
      <c r="BG962" s="16"/>
      <c r="BH962" s="16"/>
      <c r="BI962" s="16"/>
      <c r="BJ962" s="16"/>
      <c r="BK962" s="16"/>
      <c r="BL962" s="16"/>
      <c r="BM962" s="16"/>
      <c r="BN962" s="16"/>
      <c r="BO962" s="16"/>
      <c r="BP962" s="16"/>
      <c r="BQ962" s="16"/>
      <c r="BR962" s="16"/>
      <c r="BS962" s="16"/>
      <c r="BT962" s="16"/>
      <c r="BU962" s="16"/>
      <c r="BV962" s="16"/>
      <c r="BW962" s="16"/>
      <c r="BX962" s="16"/>
      <c r="BY962" s="16"/>
      <c r="BZ962" s="16"/>
      <c r="CA962" s="16"/>
      <c r="CB962" s="16"/>
      <c r="CC962" s="16"/>
      <c r="CD962" s="16"/>
      <c r="CE962" s="16"/>
      <c r="CF962" s="16"/>
      <c r="CG962" s="16"/>
      <c r="CH962" s="16"/>
      <c r="CI962" s="16"/>
      <c r="CJ962" s="16"/>
      <c r="CK962" s="16"/>
      <c r="CL962" s="16"/>
      <c r="CM962" s="16"/>
      <c r="CN962" s="16"/>
      <c r="CO962" s="16"/>
      <c r="CP962" s="16"/>
      <c r="CQ962" s="16"/>
      <c r="CR962" s="16"/>
      <c r="CS962" s="16"/>
      <c r="CT962" s="16"/>
      <c r="CU962" s="16"/>
      <c r="CV962" s="16"/>
      <c r="CW962" s="16"/>
      <c r="CX962" s="16"/>
      <c r="CY962" s="16"/>
      <c r="CZ962" s="16"/>
      <c r="DA962" s="16"/>
      <c r="DB962" s="16"/>
      <c r="DC962" s="16"/>
      <c r="DD962" s="16"/>
      <c r="DE962" s="16"/>
      <c r="DF962" s="16"/>
      <c r="DG962" s="16"/>
      <c r="DH962" s="16"/>
      <c r="DI962" s="16"/>
      <c r="DJ962" s="16"/>
      <c r="DK962" s="16"/>
      <c r="DL962" s="16"/>
      <c r="DM962" s="16"/>
      <c r="DN962" s="16"/>
      <c r="DO962" s="16"/>
      <c r="DP962" s="16"/>
      <c r="DQ962" s="16"/>
      <c r="DR962" s="16"/>
      <c r="DS962" s="16"/>
      <c r="DT962" s="16"/>
      <c r="DU962" s="16"/>
      <c r="DV962" s="16"/>
      <c r="DW962" s="16"/>
      <c r="DX962" s="16"/>
      <c r="DY962" s="16"/>
      <c r="DZ962" s="16"/>
      <c r="EA962" s="16"/>
      <c r="EB962" s="16"/>
      <c r="EC962" s="16"/>
      <c r="ED962" s="16"/>
      <c r="EE962" s="16"/>
      <c r="EF962" s="16"/>
      <c r="EG962" s="16"/>
      <c r="EH962" s="16"/>
      <c r="EI962" s="16"/>
      <c r="EJ962" s="16"/>
      <c r="EK962" s="16"/>
      <c r="EL962" s="16"/>
      <c r="EM962" s="16"/>
      <c r="EN962" s="16"/>
      <c r="EO962" s="16"/>
      <c r="EP962" s="16"/>
      <c r="EQ962" s="16"/>
      <c r="ER962" s="16"/>
      <c r="ES962" s="16"/>
      <c r="ET962" s="16"/>
      <c r="EU962" s="16"/>
      <c r="EV962" s="16"/>
      <c r="EW962" s="16"/>
      <c r="EX962" s="16"/>
      <c r="EY962" s="16"/>
      <c r="EZ962" s="16"/>
      <c r="FA962" s="16"/>
      <c r="FB962" s="16"/>
      <c r="FC962" s="16"/>
      <c r="FD962" s="16"/>
      <c r="FE962" s="16"/>
      <c r="FF962" s="16"/>
      <c r="FG962" s="16"/>
      <c r="FH962" s="16"/>
      <c r="FI962" s="16"/>
      <c r="FJ962" s="16"/>
      <c r="FK962" s="16"/>
      <c r="FL962" s="16"/>
      <c r="FM962" s="16"/>
      <c r="FN962" s="16"/>
      <c r="FO962" s="16"/>
      <c r="FP962" s="16"/>
      <c r="FQ962" s="16"/>
      <c r="FR962" s="16"/>
      <c r="FS962" s="16"/>
      <c r="FT962" s="16"/>
      <c r="FU962" s="16"/>
      <c r="FV962" s="16"/>
      <c r="FW962" s="16"/>
      <c r="FX962" s="16"/>
      <c r="FY962" s="16"/>
      <c r="FZ962" s="16"/>
      <c r="GA962" s="16"/>
      <c r="GB962" s="16"/>
      <c r="GC962" s="16"/>
      <c r="GD962" s="16"/>
      <c r="GE962" s="16"/>
      <c r="GF962" s="16"/>
      <c r="GG962" s="16"/>
      <c r="GH962" s="16"/>
      <c r="GI962" s="16"/>
      <c r="GJ962" s="16"/>
      <c r="GK962" s="16"/>
      <c r="GL962" s="16"/>
      <c r="GM962" s="16"/>
      <c r="GN962" s="16"/>
      <c r="GO962" s="16"/>
      <c r="GP962" s="16"/>
      <c r="GQ962" s="16"/>
      <c r="GR962" s="16"/>
      <c r="GS962" s="16"/>
      <c r="GT962" s="16"/>
      <c r="GU962" s="16"/>
      <c r="GV962" s="16"/>
      <c r="GW962" s="16"/>
      <c r="GX962" s="16"/>
      <c r="GY962" s="16"/>
    </row>
    <row r="963" spans="1:207" s="16" customFormat="1" ht="25.15" customHeight="1" x14ac:dyDescent="0.25">
      <c r="A963" s="69" t="s">
        <v>1494</v>
      </c>
      <c r="B963" s="45" t="s">
        <v>590</v>
      </c>
      <c r="C963" s="58">
        <v>1966</v>
      </c>
      <c r="D963" s="182" t="s">
        <v>224</v>
      </c>
      <c r="E963" s="58" t="s">
        <v>20</v>
      </c>
      <c r="F963" s="77">
        <v>4</v>
      </c>
      <c r="G963" s="77">
        <v>3</v>
      </c>
      <c r="H963" s="47">
        <f t="shared" si="194"/>
        <v>2015.81</v>
      </c>
      <c r="I963" s="47">
        <v>504.6</v>
      </c>
      <c r="J963" s="47">
        <v>1511.21</v>
      </c>
      <c r="K963" s="37">
        <f t="shared" si="186"/>
        <v>1891000</v>
      </c>
      <c r="L963" s="44">
        <v>0</v>
      </c>
      <c r="M963" s="44">
        <v>0</v>
      </c>
      <c r="N963" s="44">
        <v>0</v>
      </c>
      <c r="O963" s="47">
        <f>'[1]Прод. прилож'!$C$1310</f>
        <v>1891000</v>
      </c>
      <c r="P963" s="44">
        <f t="shared" si="193"/>
        <v>938.08444248217836</v>
      </c>
      <c r="Q963" s="50">
        <v>9673</v>
      </c>
      <c r="R963" s="69" t="s">
        <v>96</v>
      </c>
      <c r="S963" s="57"/>
    </row>
    <row r="964" spans="1:207" s="16" customFormat="1" ht="25.15" customHeight="1" x14ac:dyDescent="0.25">
      <c r="A964" s="69" t="s">
        <v>1495</v>
      </c>
      <c r="B964" s="45" t="s">
        <v>591</v>
      </c>
      <c r="C964" s="58">
        <v>1964</v>
      </c>
      <c r="D964" s="182" t="s">
        <v>224</v>
      </c>
      <c r="E964" s="58" t="s">
        <v>22</v>
      </c>
      <c r="F964" s="77">
        <v>5</v>
      </c>
      <c r="G964" s="77">
        <v>4</v>
      </c>
      <c r="H964" s="47">
        <f t="shared" si="194"/>
        <v>3554.77</v>
      </c>
      <c r="I964" s="47">
        <v>0</v>
      </c>
      <c r="J964" s="47">
        <v>3554.77</v>
      </c>
      <c r="K964" s="37">
        <f t="shared" si="186"/>
        <v>3815424</v>
      </c>
      <c r="L964" s="44">
        <v>0</v>
      </c>
      <c r="M964" s="44">
        <v>0</v>
      </c>
      <c r="N964" s="44">
        <v>0</v>
      </c>
      <c r="O964" s="47">
        <f>'[1]Прод. прилож'!$C$875</f>
        <v>3815424</v>
      </c>
      <c r="P964" s="44">
        <f t="shared" si="193"/>
        <v>1073.3251377726267</v>
      </c>
      <c r="Q964" s="50">
        <v>9673</v>
      </c>
      <c r="R964" s="69" t="s">
        <v>95</v>
      </c>
      <c r="S964" s="57"/>
    </row>
    <row r="965" spans="1:207" s="16" customFormat="1" ht="25.15" customHeight="1" x14ac:dyDescent="0.25">
      <c r="A965" s="69" t="s">
        <v>1496</v>
      </c>
      <c r="B965" s="45" t="s">
        <v>592</v>
      </c>
      <c r="C965" s="58">
        <v>1964</v>
      </c>
      <c r="D965" s="182" t="s">
        <v>224</v>
      </c>
      <c r="E965" s="58" t="s">
        <v>22</v>
      </c>
      <c r="F965" s="77">
        <v>5</v>
      </c>
      <c r="G965" s="77">
        <v>3</v>
      </c>
      <c r="H965" s="47">
        <f t="shared" si="194"/>
        <v>2911.9</v>
      </c>
      <c r="I965" s="47">
        <v>0</v>
      </c>
      <c r="J965" s="47">
        <v>2911.9</v>
      </c>
      <c r="K965" s="37">
        <f t="shared" si="186"/>
        <v>4709664</v>
      </c>
      <c r="L965" s="44">
        <v>0</v>
      </c>
      <c r="M965" s="44">
        <v>0</v>
      </c>
      <c r="N965" s="44">
        <v>0</v>
      </c>
      <c r="O965" s="47">
        <f>'[1]Прод. прилож'!$C$876</f>
        <v>4709664</v>
      </c>
      <c r="P965" s="44">
        <f t="shared" si="193"/>
        <v>1617.3852124042721</v>
      </c>
      <c r="Q965" s="50">
        <v>9673</v>
      </c>
      <c r="R965" s="69" t="s">
        <v>95</v>
      </c>
      <c r="S965" s="57"/>
    </row>
    <row r="966" spans="1:207" s="16" customFormat="1" ht="25.15" customHeight="1" x14ac:dyDescent="0.25">
      <c r="A966" s="69" t="s">
        <v>1497</v>
      </c>
      <c r="B966" s="45" t="s">
        <v>593</v>
      </c>
      <c r="C966" s="58">
        <v>1966</v>
      </c>
      <c r="D966" s="182" t="s">
        <v>224</v>
      </c>
      <c r="E966" s="58" t="s">
        <v>20</v>
      </c>
      <c r="F966" s="77">
        <v>5</v>
      </c>
      <c r="G966" s="77">
        <v>4</v>
      </c>
      <c r="H966" s="47">
        <f t="shared" si="194"/>
        <v>3203.56</v>
      </c>
      <c r="I966" s="47">
        <v>679.6</v>
      </c>
      <c r="J966" s="47">
        <v>2523.96</v>
      </c>
      <c r="K966" s="37">
        <f t="shared" si="186"/>
        <v>3745872</v>
      </c>
      <c r="L966" s="44">
        <v>0</v>
      </c>
      <c r="M966" s="44">
        <v>0</v>
      </c>
      <c r="N966" s="44">
        <v>0</v>
      </c>
      <c r="O966" s="47">
        <f>'[1]Прод. прилож'!$C$1311</f>
        <v>3745872</v>
      </c>
      <c r="P966" s="44">
        <f t="shared" si="193"/>
        <v>1169.2841713593627</v>
      </c>
      <c r="Q966" s="50">
        <v>9673</v>
      </c>
      <c r="R966" s="69" t="s">
        <v>96</v>
      </c>
      <c r="S966" s="57"/>
    </row>
    <row r="967" spans="1:207" s="16" customFormat="1" ht="25.15" customHeight="1" x14ac:dyDescent="0.25">
      <c r="A967" s="69" t="s">
        <v>1498</v>
      </c>
      <c r="B967" s="45" t="s">
        <v>594</v>
      </c>
      <c r="C967" s="58">
        <v>1965</v>
      </c>
      <c r="D967" s="182" t="s">
        <v>224</v>
      </c>
      <c r="E967" s="58" t="s">
        <v>22</v>
      </c>
      <c r="F967" s="77">
        <v>4</v>
      </c>
      <c r="G967" s="77">
        <v>3</v>
      </c>
      <c r="H967" s="47">
        <f t="shared" si="194"/>
        <v>2298.8200000000002</v>
      </c>
      <c r="I967" s="47">
        <v>0</v>
      </c>
      <c r="J967" s="47">
        <v>2298.8200000000002</v>
      </c>
      <c r="K967" s="37">
        <f t="shared" si="186"/>
        <v>4704696</v>
      </c>
      <c r="L967" s="44">
        <v>0</v>
      </c>
      <c r="M967" s="44">
        <v>0</v>
      </c>
      <c r="N967" s="44">
        <v>0</v>
      </c>
      <c r="O967" s="47">
        <f>'[1]Прод. прилож'!$C$1312</f>
        <v>4704696</v>
      </c>
      <c r="P967" s="44">
        <f t="shared" si="193"/>
        <v>2046.5699793807257</v>
      </c>
      <c r="Q967" s="50">
        <v>9673</v>
      </c>
      <c r="R967" s="69" t="s">
        <v>96</v>
      </c>
      <c r="S967" s="65"/>
      <c r="T967" s="17"/>
    </row>
    <row r="968" spans="1:207" s="16" customFormat="1" ht="25.15" customHeight="1" x14ac:dyDescent="0.25">
      <c r="A968" s="69" t="s">
        <v>1499</v>
      </c>
      <c r="B968" s="45" t="s">
        <v>595</v>
      </c>
      <c r="C968" s="58">
        <v>1966</v>
      </c>
      <c r="D968" s="182" t="s">
        <v>224</v>
      </c>
      <c r="E968" s="58" t="s">
        <v>20</v>
      </c>
      <c r="F968" s="77">
        <v>5</v>
      </c>
      <c r="G968" s="77">
        <v>2</v>
      </c>
      <c r="H968" s="47">
        <f t="shared" si="194"/>
        <v>1613.46</v>
      </c>
      <c r="I968" s="47">
        <v>73</v>
      </c>
      <c r="J968" s="47">
        <v>1540.46</v>
      </c>
      <c r="K968" s="37">
        <f t="shared" si="186"/>
        <v>3810456</v>
      </c>
      <c r="L968" s="44">
        <v>0</v>
      </c>
      <c r="M968" s="44">
        <v>0</v>
      </c>
      <c r="N968" s="44">
        <v>0</v>
      </c>
      <c r="O968" s="47">
        <f>'[1]Прод. прилож'!$C$1313</f>
        <v>3810456</v>
      </c>
      <c r="P968" s="44">
        <f t="shared" si="193"/>
        <v>2361.6674723885312</v>
      </c>
      <c r="Q968" s="50">
        <v>9673</v>
      </c>
      <c r="R968" s="69" t="s">
        <v>96</v>
      </c>
      <c r="S968" s="57"/>
    </row>
    <row r="969" spans="1:207" s="16" customFormat="1" ht="25.15" customHeight="1" x14ac:dyDescent="0.25">
      <c r="A969" s="69" t="s">
        <v>1500</v>
      </c>
      <c r="B969" s="45" t="s">
        <v>596</v>
      </c>
      <c r="C969" s="58">
        <v>1963</v>
      </c>
      <c r="D969" s="182" t="s">
        <v>224</v>
      </c>
      <c r="E969" s="58" t="s">
        <v>20</v>
      </c>
      <c r="F969" s="77">
        <v>4</v>
      </c>
      <c r="G969" s="77">
        <v>3</v>
      </c>
      <c r="H969" s="47">
        <f t="shared" si="194"/>
        <v>2387.91</v>
      </c>
      <c r="I969" s="47">
        <v>0</v>
      </c>
      <c r="J969" s="47">
        <v>2387.91</v>
      </c>
      <c r="K969" s="37">
        <f t="shared" si="186"/>
        <v>3820392</v>
      </c>
      <c r="L969" s="44">
        <v>0</v>
      </c>
      <c r="M969" s="44">
        <v>0</v>
      </c>
      <c r="N969" s="44">
        <v>0</v>
      </c>
      <c r="O969" s="47">
        <f>'[1]Прод. прилож'!$C$877</f>
        <v>3820392</v>
      </c>
      <c r="P969" s="44">
        <f t="shared" si="193"/>
        <v>1599.8894430694625</v>
      </c>
      <c r="Q969" s="50">
        <v>9673</v>
      </c>
      <c r="R969" s="69" t="s">
        <v>95</v>
      </c>
      <c r="S969" s="57"/>
    </row>
    <row r="970" spans="1:207" s="16" customFormat="1" ht="25.15" customHeight="1" x14ac:dyDescent="0.25">
      <c r="A970" s="69" t="s">
        <v>1501</v>
      </c>
      <c r="B970" s="45" t="s">
        <v>597</v>
      </c>
      <c r="C970" s="58">
        <v>1965</v>
      </c>
      <c r="D970" s="182" t="s">
        <v>224</v>
      </c>
      <c r="E970" s="58" t="s">
        <v>20</v>
      </c>
      <c r="F970" s="77">
        <v>5</v>
      </c>
      <c r="G970" s="77">
        <v>4</v>
      </c>
      <c r="H970" s="47">
        <f t="shared" si="194"/>
        <v>3232.11</v>
      </c>
      <c r="I970" s="47">
        <v>342.9</v>
      </c>
      <c r="J970" s="47">
        <v>2889.21</v>
      </c>
      <c r="K970" s="37">
        <f t="shared" si="186"/>
        <v>2434320</v>
      </c>
      <c r="L970" s="44">
        <v>0</v>
      </c>
      <c r="M970" s="44">
        <v>0</v>
      </c>
      <c r="N970" s="44">
        <v>0</v>
      </c>
      <c r="O970" s="47">
        <f>'[1]Прод. прилож'!$C$1314</f>
        <v>2434320</v>
      </c>
      <c r="P970" s="44">
        <f t="shared" si="193"/>
        <v>753.16743551426157</v>
      </c>
      <c r="Q970" s="50">
        <v>9673</v>
      </c>
      <c r="R970" s="69" t="s">
        <v>96</v>
      </c>
      <c r="S970" s="57"/>
    </row>
    <row r="971" spans="1:207" s="16" customFormat="1" ht="25.15" customHeight="1" x14ac:dyDescent="0.25">
      <c r="A971" s="69" t="s">
        <v>1502</v>
      </c>
      <c r="B971" s="45" t="s">
        <v>598</v>
      </c>
      <c r="C971" s="58">
        <v>1965</v>
      </c>
      <c r="D971" s="182" t="s">
        <v>224</v>
      </c>
      <c r="E971" s="58" t="s">
        <v>20</v>
      </c>
      <c r="F971" s="77">
        <v>5</v>
      </c>
      <c r="G971" s="77">
        <v>4</v>
      </c>
      <c r="H971" s="47">
        <f t="shared" si="194"/>
        <v>3258.39</v>
      </c>
      <c r="I971" s="47">
        <v>0</v>
      </c>
      <c r="J971" s="47">
        <v>3258.39</v>
      </c>
      <c r="K971" s="37">
        <f t="shared" si="186"/>
        <v>4734504</v>
      </c>
      <c r="L971" s="44">
        <v>0</v>
      </c>
      <c r="M971" s="44">
        <v>0</v>
      </c>
      <c r="N971" s="44">
        <v>0</v>
      </c>
      <c r="O971" s="47">
        <f>'[1]Прод. прилож'!$C$1315</f>
        <v>4734504</v>
      </c>
      <c r="P971" s="44">
        <f t="shared" si="193"/>
        <v>1453.0194359791185</v>
      </c>
      <c r="Q971" s="50">
        <v>9673</v>
      </c>
      <c r="R971" s="69" t="s">
        <v>96</v>
      </c>
      <c r="S971" s="65"/>
      <c r="T971" s="17"/>
    </row>
    <row r="972" spans="1:207" s="16" customFormat="1" ht="25.15" customHeight="1" x14ac:dyDescent="0.25">
      <c r="A972" s="69" t="s">
        <v>1503</v>
      </c>
      <c r="B972" s="45" t="s">
        <v>599</v>
      </c>
      <c r="C972" s="58">
        <v>1966</v>
      </c>
      <c r="D972" s="182" t="s">
        <v>224</v>
      </c>
      <c r="E972" s="58" t="s">
        <v>22</v>
      </c>
      <c r="F972" s="77">
        <v>5</v>
      </c>
      <c r="G972" s="77">
        <v>4</v>
      </c>
      <c r="H972" s="47">
        <f t="shared" si="194"/>
        <v>3574.51</v>
      </c>
      <c r="I972" s="47">
        <v>0</v>
      </c>
      <c r="J972" s="47">
        <v>3574.51</v>
      </c>
      <c r="K972" s="37">
        <f t="shared" ref="K972:K1038" si="195">SUM(L972:O972)</f>
        <v>4739472</v>
      </c>
      <c r="L972" s="44">
        <v>0</v>
      </c>
      <c r="M972" s="44">
        <v>0</v>
      </c>
      <c r="N972" s="44">
        <v>0</v>
      </c>
      <c r="O972" s="47">
        <f>'[1]Прод. прилож'!$C$1316</f>
        <v>4739472</v>
      </c>
      <c r="P972" s="44">
        <f t="shared" si="193"/>
        <v>1325.9081664340006</v>
      </c>
      <c r="Q972" s="50">
        <v>9673</v>
      </c>
      <c r="R972" s="69" t="s">
        <v>96</v>
      </c>
      <c r="S972" s="57"/>
    </row>
    <row r="973" spans="1:207" s="16" customFormat="1" ht="25.15" customHeight="1" x14ac:dyDescent="0.25">
      <c r="A973" s="69" t="s">
        <v>1504</v>
      </c>
      <c r="B973" s="45" t="s">
        <v>600</v>
      </c>
      <c r="C973" s="58">
        <v>1965</v>
      </c>
      <c r="D973" s="182" t="s">
        <v>224</v>
      </c>
      <c r="E973" s="58" t="s">
        <v>20</v>
      </c>
      <c r="F973" s="77">
        <v>4</v>
      </c>
      <c r="G973" s="77">
        <v>3</v>
      </c>
      <c r="H973" s="47">
        <f t="shared" si="194"/>
        <v>2420.11</v>
      </c>
      <c r="I973" s="47">
        <v>0</v>
      </c>
      <c r="J973" s="47">
        <v>2420.11</v>
      </c>
      <c r="K973" s="37">
        <f t="shared" si="195"/>
        <v>4704696</v>
      </c>
      <c r="L973" s="44">
        <v>0</v>
      </c>
      <c r="M973" s="44">
        <v>0</v>
      </c>
      <c r="N973" s="44">
        <v>0</v>
      </c>
      <c r="O973" s="47">
        <f>'[1]Прод. прилож'!$C$1317</f>
        <v>4704696</v>
      </c>
      <c r="P973" s="44">
        <f t="shared" si="193"/>
        <v>1944.0008925214142</v>
      </c>
      <c r="Q973" s="50">
        <v>9673</v>
      </c>
      <c r="R973" s="69" t="s">
        <v>96</v>
      </c>
      <c r="S973" s="57"/>
    </row>
    <row r="974" spans="1:207" s="16" customFormat="1" ht="25.15" customHeight="1" x14ac:dyDescent="0.25">
      <c r="A974" s="69" t="s">
        <v>1505</v>
      </c>
      <c r="B974" s="45" t="s">
        <v>601</v>
      </c>
      <c r="C974" s="58">
        <v>1964</v>
      </c>
      <c r="D974" s="182" t="s">
        <v>224</v>
      </c>
      <c r="E974" s="58" t="s">
        <v>20</v>
      </c>
      <c r="F974" s="77">
        <v>4</v>
      </c>
      <c r="G974" s="77">
        <v>3</v>
      </c>
      <c r="H974" s="47">
        <f t="shared" si="194"/>
        <v>2366.0100000000002</v>
      </c>
      <c r="I974" s="47">
        <v>0</v>
      </c>
      <c r="J974" s="47">
        <v>2366.0100000000002</v>
      </c>
      <c r="K974" s="37">
        <f t="shared" si="195"/>
        <v>3815424</v>
      </c>
      <c r="L974" s="44">
        <v>0</v>
      </c>
      <c r="M974" s="44">
        <v>0</v>
      </c>
      <c r="N974" s="44">
        <v>0</v>
      </c>
      <c r="O974" s="47">
        <f>'[1]Прод. прилож'!$C$878</f>
        <v>3815424</v>
      </c>
      <c r="P974" s="44">
        <f t="shared" si="193"/>
        <v>1612.5984251968503</v>
      </c>
      <c r="Q974" s="50">
        <v>9673</v>
      </c>
      <c r="R974" s="69" t="s">
        <v>95</v>
      </c>
      <c r="S974" s="57"/>
    </row>
    <row r="975" spans="1:207" s="120" customFormat="1" ht="22.9" customHeight="1" x14ac:dyDescent="0.25">
      <c r="A975" s="69" t="s">
        <v>1506</v>
      </c>
      <c r="B975" s="107" t="s">
        <v>1925</v>
      </c>
      <c r="C975" s="72">
        <v>1957</v>
      </c>
      <c r="D975" s="182" t="s">
        <v>224</v>
      </c>
      <c r="E975" s="182" t="s">
        <v>20</v>
      </c>
      <c r="F975" s="71">
        <v>5</v>
      </c>
      <c r="G975" s="71">
        <v>4</v>
      </c>
      <c r="H975" s="50">
        <v>3137.54</v>
      </c>
      <c r="I975" s="50">
        <v>159.19999999999999</v>
      </c>
      <c r="J975" s="50">
        <v>2978.34</v>
      </c>
      <c r="K975" s="37">
        <f t="shared" si="195"/>
        <v>9284500</v>
      </c>
      <c r="L975" s="47">
        <v>0</v>
      </c>
      <c r="M975" s="47">
        <v>0</v>
      </c>
      <c r="N975" s="47">
        <v>0</v>
      </c>
      <c r="O975" s="44">
        <f>'[1]Прод. прилож'!$C$376</f>
        <v>9284500</v>
      </c>
      <c r="P975" s="50">
        <f t="shared" si="193"/>
        <v>2959.1654608387462</v>
      </c>
      <c r="Q975" s="37">
        <v>9673</v>
      </c>
      <c r="R975" s="70" t="s">
        <v>94</v>
      </c>
    </row>
    <row r="976" spans="1:207" s="120" customFormat="1" ht="22.9" customHeight="1" x14ac:dyDescent="0.25">
      <c r="A976" s="69" t="s">
        <v>1507</v>
      </c>
      <c r="B976" s="107" t="s">
        <v>602</v>
      </c>
      <c r="C976" s="58">
        <v>1963</v>
      </c>
      <c r="D976" s="182" t="s">
        <v>224</v>
      </c>
      <c r="E976" s="58" t="s">
        <v>20</v>
      </c>
      <c r="F976" s="72">
        <v>3</v>
      </c>
      <c r="G976" s="72">
        <v>1</v>
      </c>
      <c r="H976" s="47">
        <f>I976+J976</f>
        <v>813.4</v>
      </c>
      <c r="I976" s="47">
        <v>0</v>
      </c>
      <c r="J976" s="47">
        <v>813.4</v>
      </c>
      <c r="K976" s="37">
        <f t="shared" si="195"/>
        <v>3952540.8000000003</v>
      </c>
      <c r="L976" s="44">
        <v>0</v>
      </c>
      <c r="M976" s="44">
        <v>0</v>
      </c>
      <c r="N976" s="44">
        <v>0</v>
      </c>
      <c r="O976" s="47">
        <f>'[1]Прод. прилож'!$C$879</f>
        <v>3952540.8000000003</v>
      </c>
      <c r="P976" s="44">
        <f t="shared" si="193"/>
        <v>4859.2830095893787</v>
      </c>
      <c r="Q976" s="50">
        <v>9673</v>
      </c>
      <c r="R976" s="69" t="s">
        <v>95</v>
      </c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  <c r="AJ976" s="16"/>
      <c r="AK976" s="16"/>
      <c r="AL976" s="16"/>
      <c r="AM976" s="16"/>
      <c r="AN976" s="16"/>
      <c r="AO976" s="16"/>
      <c r="AP976" s="16"/>
      <c r="AQ976" s="16"/>
      <c r="AR976" s="16"/>
      <c r="AS976" s="16"/>
      <c r="AT976" s="16"/>
      <c r="AU976" s="16"/>
      <c r="AV976" s="16"/>
      <c r="AW976" s="16"/>
      <c r="AX976" s="16"/>
      <c r="AY976" s="16"/>
      <c r="AZ976" s="16"/>
      <c r="BA976" s="16"/>
      <c r="BB976" s="16"/>
      <c r="BC976" s="16"/>
      <c r="BD976" s="16"/>
      <c r="BE976" s="16"/>
      <c r="BF976" s="16"/>
      <c r="BG976" s="16"/>
      <c r="BH976" s="16"/>
      <c r="BI976" s="16"/>
      <c r="BJ976" s="16"/>
      <c r="BK976" s="16"/>
      <c r="BL976" s="16"/>
      <c r="BM976" s="16"/>
      <c r="BN976" s="16"/>
      <c r="BO976" s="16"/>
      <c r="BP976" s="16"/>
      <c r="BQ976" s="16"/>
      <c r="BR976" s="16"/>
      <c r="BS976" s="16"/>
      <c r="BT976" s="16"/>
      <c r="BU976" s="16"/>
      <c r="BV976" s="16"/>
      <c r="BW976" s="16"/>
      <c r="BX976" s="16"/>
      <c r="BY976" s="16"/>
      <c r="BZ976" s="16"/>
      <c r="CA976" s="16"/>
      <c r="CB976" s="16"/>
      <c r="CC976" s="16"/>
      <c r="CD976" s="16"/>
      <c r="CE976" s="16"/>
      <c r="CF976" s="16"/>
      <c r="CG976" s="16"/>
      <c r="CH976" s="16"/>
      <c r="CI976" s="16"/>
      <c r="CJ976" s="16"/>
      <c r="CK976" s="16"/>
      <c r="CL976" s="16"/>
      <c r="CM976" s="16"/>
      <c r="CN976" s="16"/>
      <c r="CO976" s="16"/>
      <c r="CP976" s="16"/>
      <c r="CQ976" s="16"/>
      <c r="CR976" s="16"/>
      <c r="CS976" s="16"/>
      <c r="CT976" s="16"/>
      <c r="CU976" s="16"/>
      <c r="CV976" s="16"/>
      <c r="CW976" s="16"/>
      <c r="CX976" s="16"/>
      <c r="CY976" s="16"/>
      <c r="CZ976" s="16"/>
      <c r="DA976" s="16"/>
      <c r="DB976" s="16"/>
      <c r="DC976" s="16"/>
      <c r="DD976" s="16"/>
      <c r="DE976" s="16"/>
      <c r="DF976" s="16"/>
      <c r="DG976" s="16"/>
      <c r="DH976" s="16"/>
      <c r="DI976" s="16"/>
      <c r="DJ976" s="16"/>
      <c r="DK976" s="16"/>
      <c r="DL976" s="16"/>
      <c r="DM976" s="16"/>
      <c r="DN976" s="16"/>
      <c r="DO976" s="16"/>
      <c r="DP976" s="16"/>
      <c r="DQ976" s="16"/>
      <c r="DR976" s="16"/>
      <c r="DS976" s="16"/>
      <c r="DT976" s="16"/>
      <c r="DU976" s="16"/>
      <c r="DV976" s="16"/>
      <c r="DW976" s="16"/>
      <c r="DX976" s="16"/>
      <c r="DY976" s="16"/>
      <c r="DZ976" s="16"/>
      <c r="EA976" s="16"/>
      <c r="EB976" s="16"/>
      <c r="EC976" s="16"/>
      <c r="ED976" s="16"/>
      <c r="EE976" s="16"/>
      <c r="EF976" s="16"/>
      <c r="EG976" s="16"/>
      <c r="EH976" s="16"/>
      <c r="EI976" s="16"/>
      <c r="EJ976" s="16"/>
      <c r="EK976" s="16"/>
      <c r="EL976" s="16"/>
      <c r="EM976" s="16"/>
      <c r="EN976" s="16"/>
      <c r="EO976" s="16"/>
      <c r="EP976" s="16"/>
      <c r="EQ976" s="16"/>
      <c r="ER976" s="16"/>
      <c r="ES976" s="16"/>
      <c r="ET976" s="16"/>
      <c r="EU976" s="16"/>
      <c r="EV976" s="16"/>
      <c r="EW976" s="16"/>
      <c r="EX976" s="16"/>
      <c r="EY976" s="16"/>
      <c r="EZ976" s="16"/>
      <c r="FA976" s="16"/>
      <c r="FB976" s="16"/>
      <c r="FC976" s="16"/>
      <c r="FD976" s="16"/>
      <c r="FE976" s="16"/>
      <c r="FF976" s="16"/>
      <c r="FG976" s="16"/>
      <c r="FH976" s="16"/>
      <c r="FI976" s="16"/>
      <c r="FJ976" s="16"/>
      <c r="FK976" s="16"/>
      <c r="FL976" s="16"/>
      <c r="FM976" s="16"/>
      <c r="FN976" s="16"/>
      <c r="FO976" s="16"/>
      <c r="FP976" s="16"/>
      <c r="FQ976" s="16"/>
      <c r="FR976" s="16"/>
      <c r="FS976" s="16"/>
      <c r="FT976" s="16"/>
      <c r="FU976" s="16"/>
      <c r="FV976" s="16"/>
      <c r="FW976" s="16"/>
      <c r="FX976" s="16"/>
      <c r="FY976" s="16"/>
      <c r="FZ976" s="16"/>
      <c r="GA976" s="16"/>
      <c r="GB976" s="16"/>
      <c r="GC976" s="16"/>
      <c r="GD976" s="16"/>
      <c r="GE976" s="16"/>
      <c r="GF976" s="16"/>
      <c r="GG976" s="16"/>
      <c r="GH976" s="16"/>
      <c r="GI976" s="16"/>
      <c r="GJ976" s="16"/>
      <c r="GK976" s="16"/>
      <c r="GL976" s="16"/>
      <c r="GM976" s="16"/>
      <c r="GN976" s="16"/>
      <c r="GO976" s="16"/>
      <c r="GP976" s="16"/>
      <c r="GQ976" s="16"/>
      <c r="GR976" s="16"/>
      <c r="GS976" s="16"/>
      <c r="GT976" s="16"/>
      <c r="GU976" s="16"/>
      <c r="GV976" s="16"/>
      <c r="GW976" s="16"/>
      <c r="GX976" s="16"/>
      <c r="GY976" s="16"/>
    </row>
    <row r="977" spans="1:207" s="16" customFormat="1" ht="25.15" customHeight="1" x14ac:dyDescent="0.25">
      <c r="A977" s="69" t="s">
        <v>2097</v>
      </c>
      <c r="B977" s="107" t="s">
        <v>603</v>
      </c>
      <c r="C977" s="58">
        <v>1963</v>
      </c>
      <c r="D977" s="182" t="s">
        <v>224</v>
      </c>
      <c r="E977" s="58" t="s">
        <v>20</v>
      </c>
      <c r="F977" s="72">
        <v>5</v>
      </c>
      <c r="G977" s="72">
        <v>2</v>
      </c>
      <c r="H977" s="47">
        <f>I977+J977</f>
        <v>1612.72</v>
      </c>
      <c r="I977" s="47">
        <v>0</v>
      </c>
      <c r="J977" s="47">
        <v>1612.72</v>
      </c>
      <c r="K977" s="37">
        <f t="shared" si="195"/>
        <v>5373850</v>
      </c>
      <c r="L977" s="44">
        <v>0</v>
      </c>
      <c r="M977" s="44">
        <v>0</v>
      </c>
      <c r="N977" s="44">
        <v>0</v>
      </c>
      <c r="O977" s="47">
        <f>'[1]Прод. прилож'!$C$880</f>
        <v>5373850</v>
      </c>
      <c r="P977" s="44">
        <f t="shared" si="193"/>
        <v>3332.1655340046627</v>
      </c>
      <c r="Q977" s="50">
        <v>9673</v>
      </c>
      <c r="R977" s="69" t="s">
        <v>95</v>
      </c>
      <c r="S977" s="57"/>
    </row>
    <row r="978" spans="1:207" s="16" customFormat="1" ht="25.15" customHeight="1" x14ac:dyDescent="0.25">
      <c r="A978" s="69" t="s">
        <v>1508</v>
      </c>
      <c r="B978" s="107" t="s">
        <v>604</v>
      </c>
      <c r="C978" s="58">
        <v>1967</v>
      </c>
      <c r="D978" s="182" t="s">
        <v>224</v>
      </c>
      <c r="E978" s="58" t="s">
        <v>20</v>
      </c>
      <c r="F978" s="72">
        <v>5</v>
      </c>
      <c r="G978" s="72">
        <v>4</v>
      </c>
      <c r="H978" s="47">
        <f>I978+J978</f>
        <v>3327.53</v>
      </c>
      <c r="I978" s="47">
        <v>284.5</v>
      </c>
      <c r="J978" s="47">
        <v>3043.03</v>
      </c>
      <c r="K978" s="37">
        <f t="shared" si="195"/>
        <v>3941114.4</v>
      </c>
      <c r="L978" s="44">
        <v>0</v>
      </c>
      <c r="M978" s="44">
        <v>0</v>
      </c>
      <c r="N978" s="44">
        <v>0</v>
      </c>
      <c r="O978" s="47">
        <f>'[1]Прод. прилож'!$C$1318</f>
        <v>3941114.4</v>
      </c>
      <c r="P978" s="44">
        <f t="shared" si="193"/>
        <v>1184.3963540524051</v>
      </c>
      <c r="Q978" s="50">
        <v>9673</v>
      </c>
      <c r="R978" s="69" t="s">
        <v>96</v>
      </c>
      <c r="S978" s="57"/>
    </row>
    <row r="979" spans="1:207" s="16" customFormat="1" ht="25.15" customHeight="1" x14ac:dyDescent="0.25">
      <c r="A979" s="69" t="s">
        <v>1509</v>
      </c>
      <c r="B979" s="107" t="s">
        <v>605</v>
      </c>
      <c r="C979" s="58">
        <v>1962</v>
      </c>
      <c r="D979" s="182" t="s">
        <v>224</v>
      </c>
      <c r="E979" s="58" t="s">
        <v>20</v>
      </c>
      <c r="F979" s="72">
        <v>4</v>
      </c>
      <c r="G979" s="72">
        <v>2</v>
      </c>
      <c r="H979" s="47">
        <f>I979+J979</f>
        <v>1461</v>
      </c>
      <c r="I979" s="47">
        <v>214.4</v>
      </c>
      <c r="J979" s="47">
        <v>1246.5999999999999</v>
      </c>
      <c r="K979" s="37">
        <f t="shared" si="195"/>
        <v>4405100</v>
      </c>
      <c r="L979" s="44">
        <v>0</v>
      </c>
      <c r="M979" s="44">
        <v>0</v>
      </c>
      <c r="N979" s="44">
        <v>0</v>
      </c>
      <c r="O979" s="47">
        <f>'[1]Прод. прилож'!$C$377</f>
        <v>4405100</v>
      </c>
      <c r="P979" s="44">
        <f t="shared" si="193"/>
        <v>3015.1266255989049</v>
      </c>
      <c r="Q979" s="50">
        <v>9673</v>
      </c>
      <c r="R979" s="69" t="s">
        <v>94</v>
      </c>
      <c r="S979" s="57"/>
    </row>
    <row r="980" spans="1:207" s="16" customFormat="1" ht="25.15" customHeight="1" x14ac:dyDescent="0.25">
      <c r="A980" s="69" t="s">
        <v>1510</v>
      </c>
      <c r="B980" s="45" t="s">
        <v>1926</v>
      </c>
      <c r="C980" s="72" t="s">
        <v>1916</v>
      </c>
      <c r="D980" s="182" t="s">
        <v>224</v>
      </c>
      <c r="E980" s="182" t="s">
        <v>20</v>
      </c>
      <c r="F980" s="71">
        <v>2</v>
      </c>
      <c r="G980" s="71">
        <v>1</v>
      </c>
      <c r="H980" s="50">
        <v>283.14999999999998</v>
      </c>
      <c r="I980" s="50">
        <v>0</v>
      </c>
      <c r="J980" s="50">
        <v>283.14999999999998</v>
      </c>
      <c r="K980" s="37">
        <f t="shared" si="195"/>
        <v>2031504.09</v>
      </c>
      <c r="L980" s="47">
        <v>0</v>
      </c>
      <c r="M980" s="47">
        <v>0</v>
      </c>
      <c r="N980" s="47">
        <v>0</v>
      </c>
      <c r="O980" s="44">
        <f>'[1]Прод. прилож'!$C$378</f>
        <v>2031504.09</v>
      </c>
      <c r="P980" s="50">
        <f>K980/[3]Прилож!H729</f>
        <v>7174.6568603213855</v>
      </c>
      <c r="Q980" s="37">
        <v>9673</v>
      </c>
      <c r="R980" s="70" t="s">
        <v>94</v>
      </c>
      <c r="S980" s="121"/>
      <c r="T980" s="120"/>
      <c r="U980" s="120"/>
      <c r="V980" s="120"/>
      <c r="W980" s="120"/>
      <c r="X980" s="120"/>
      <c r="Y980" s="120"/>
      <c r="Z980" s="120"/>
      <c r="AA980" s="120"/>
      <c r="AB980" s="120"/>
      <c r="AC980" s="120"/>
      <c r="AD980" s="120"/>
      <c r="AE980" s="120"/>
      <c r="AF980" s="120"/>
      <c r="AG980" s="120"/>
      <c r="AH980" s="120"/>
      <c r="AI980" s="120"/>
      <c r="AJ980" s="120"/>
      <c r="AK980" s="120"/>
      <c r="AL980" s="120"/>
      <c r="AM980" s="120"/>
      <c r="AN980" s="120"/>
      <c r="AO980" s="120"/>
      <c r="AP980" s="120"/>
      <c r="AQ980" s="120"/>
      <c r="AR980" s="120"/>
      <c r="AS980" s="120"/>
      <c r="AT980" s="120"/>
      <c r="AU980" s="120"/>
      <c r="AV980" s="120"/>
      <c r="AW980" s="120"/>
      <c r="AX980" s="120"/>
      <c r="AY980" s="120"/>
      <c r="AZ980" s="120"/>
      <c r="BA980" s="120"/>
      <c r="BB980" s="120"/>
      <c r="BC980" s="120"/>
      <c r="BD980" s="120"/>
      <c r="BE980" s="120"/>
      <c r="BF980" s="120"/>
      <c r="BG980" s="120"/>
      <c r="BH980" s="120"/>
      <c r="BI980" s="120"/>
      <c r="BJ980" s="120"/>
      <c r="BK980" s="120"/>
      <c r="BL980" s="120"/>
      <c r="BM980" s="120"/>
      <c r="BN980" s="120"/>
      <c r="BO980" s="120"/>
      <c r="BP980" s="120"/>
      <c r="BQ980" s="120"/>
      <c r="BR980" s="120"/>
      <c r="BS980" s="120"/>
      <c r="BT980" s="120"/>
      <c r="BU980" s="120"/>
      <c r="BV980" s="120"/>
      <c r="BW980" s="120"/>
      <c r="BX980" s="120"/>
      <c r="BY980" s="120"/>
      <c r="BZ980" s="120"/>
      <c r="CA980" s="120"/>
      <c r="CB980" s="120"/>
      <c r="CC980" s="120"/>
      <c r="CD980" s="120"/>
      <c r="CE980" s="120"/>
      <c r="CF980" s="120"/>
      <c r="CG980" s="120"/>
      <c r="CH980" s="120"/>
      <c r="CI980" s="120"/>
      <c r="CJ980" s="120"/>
      <c r="CK980" s="120"/>
      <c r="CL980" s="120"/>
      <c r="CM980" s="120"/>
      <c r="CN980" s="120"/>
      <c r="CO980" s="120"/>
      <c r="CP980" s="120"/>
      <c r="CQ980" s="120"/>
      <c r="CR980" s="120"/>
      <c r="CS980" s="120"/>
      <c r="CT980" s="120"/>
      <c r="CU980" s="120"/>
      <c r="CV980" s="120"/>
      <c r="CW980" s="120"/>
      <c r="CX980" s="120"/>
      <c r="CY980" s="120"/>
      <c r="CZ980" s="120"/>
      <c r="DA980" s="120"/>
      <c r="DB980" s="120"/>
      <c r="DC980" s="120"/>
      <c r="DD980" s="120"/>
      <c r="DE980" s="120"/>
      <c r="DF980" s="120"/>
      <c r="DG980" s="120"/>
      <c r="DH980" s="120"/>
      <c r="DI980" s="120"/>
      <c r="DJ980" s="120"/>
      <c r="DK980" s="120"/>
      <c r="DL980" s="120"/>
      <c r="DM980" s="120"/>
      <c r="DN980" s="120"/>
      <c r="DO980" s="120"/>
      <c r="DP980" s="120"/>
      <c r="DQ980" s="120"/>
      <c r="DR980" s="120"/>
      <c r="DS980" s="120"/>
      <c r="DT980" s="120"/>
      <c r="DU980" s="120"/>
      <c r="DV980" s="120"/>
      <c r="DW980" s="120"/>
      <c r="DX980" s="120"/>
      <c r="DY980" s="120"/>
      <c r="DZ980" s="120"/>
      <c r="EA980" s="120"/>
      <c r="EB980" s="120"/>
      <c r="EC980" s="120"/>
      <c r="ED980" s="120"/>
      <c r="EE980" s="120"/>
      <c r="EF980" s="120"/>
      <c r="EG980" s="120"/>
      <c r="EH980" s="120"/>
      <c r="EI980" s="120"/>
      <c r="EJ980" s="120"/>
      <c r="EK980" s="120"/>
      <c r="EL980" s="120"/>
      <c r="EM980" s="120"/>
      <c r="EN980" s="120"/>
      <c r="EO980" s="120"/>
      <c r="EP980" s="120"/>
      <c r="EQ980" s="120"/>
      <c r="ER980" s="120"/>
      <c r="ES980" s="120"/>
      <c r="ET980" s="120"/>
      <c r="EU980" s="120"/>
      <c r="EV980" s="120"/>
      <c r="EW980" s="120"/>
      <c r="EX980" s="120"/>
      <c r="EY980" s="120"/>
      <c r="EZ980" s="120"/>
      <c r="FA980" s="120"/>
      <c r="FB980" s="120"/>
      <c r="FC980" s="120"/>
      <c r="FD980" s="120"/>
      <c r="FE980" s="120"/>
      <c r="FF980" s="120"/>
      <c r="FG980" s="120"/>
      <c r="FH980" s="120"/>
      <c r="FI980" s="120"/>
      <c r="FJ980" s="120"/>
      <c r="FK980" s="120"/>
      <c r="FL980" s="120"/>
      <c r="FM980" s="120"/>
      <c r="FN980" s="120"/>
      <c r="FO980" s="120"/>
      <c r="FP980" s="120"/>
      <c r="FQ980" s="120"/>
      <c r="FR980" s="120"/>
      <c r="FS980" s="120"/>
      <c r="FT980" s="120"/>
      <c r="FU980" s="120"/>
      <c r="FV980" s="120"/>
      <c r="FW980" s="120"/>
      <c r="FX980" s="120"/>
      <c r="FY980" s="120"/>
      <c r="FZ980" s="120"/>
      <c r="GA980" s="120"/>
      <c r="GB980" s="120"/>
      <c r="GC980" s="120"/>
      <c r="GD980" s="120"/>
      <c r="GE980" s="120"/>
      <c r="GF980" s="120"/>
      <c r="GG980" s="120"/>
      <c r="GH980" s="120"/>
      <c r="GI980" s="120"/>
      <c r="GJ980" s="120"/>
      <c r="GK980" s="120"/>
      <c r="GL980" s="120"/>
      <c r="GM980" s="120"/>
      <c r="GN980" s="120"/>
      <c r="GO980" s="120"/>
      <c r="GP980" s="120"/>
      <c r="GQ980" s="120"/>
      <c r="GR980" s="120"/>
      <c r="GS980" s="120"/>
      <c r="GT980" s="120"/>
      <c r="GU980" s="120"/>
      <c r="GV980" s="120"/>
      <c r="GW980" s="120"/>
      <c r="GX980" s="120"/>
      <c r="GY980" s="120"/>
    </row>
    <row r="981" spans="1:207" s="16" customFormat="1" ht="25.15" customHeight="1" x14ac:dyDescent="0.25">
      <c r="A981" s="69" t="s">
        <v>1511</v>
      </c>
      <c r="B981" s="45" t="s">
        <v>1927</v>
      </c>
      <c r="C981" s="72">
        <v>1949</v>
      </c>
      <c r="D981" s="72" t="s">
        <v>224</v>
      </c>
      <c r="E981" s="72" t="s">
        <v>20</v>
      </c>
      <c r="F981" s="71">
        <v>3</v>
      </c>
      <c r="G981" s="71">
        <v>3</v>
      </c>
      <c r="H981" s="53">
        <v>1750.6</v>
      </c>
      <c r="I981" s="53">
        <v>864.9</v>
      </c>
      <c r="J981" s="53">
        <v>46.7</v>
      </c>
      <c r="K981" s="50">
        <f t="shared" si="195"/>
        <v>231420</v>
      </c>
      <c r="L981" s="50">
        <v>0</v>
      </c>
      <c r="M981" s="50">
        <v>0</v>
      </c>
      <c r="N981" s="50">
        <v>0</v>
      </c>
      <c r="O981" s="44">
        <f>'[1]Прод. прилож'!$C$379</f>
        <v>231420</v>
      </c>
      <c r="P981" s="50">
        <f>K981/[3]Прилож!H731</f>
        <v>132.19467611104764</v>
      </c>
      <c r="Q981" s="50">
        <v>9673</v>
      </c>
      <c r="R981" s="69" t="s">
        <v>94</v>
      </c>
      <c r="S981" s="121"/>
      <c r="T981" s="120"/>
      <c r="U981" s="120"/>
      <c r="V981" s="120"/>
      <c r="W981" s="120"/>
      <c r="X981" s="120"/>
      <c r="Y981" s="120"/>
      <c r="Z981" s="120"/>
      <c r="AA981" s="120"/>
      <c r="AB981" s="120"/>
      <c r="AC981" s="120"/>
      <c r="AD981" s="120"/>
      <c r="AE981" s="120"/>
      <c r="AF981" s="120"/>
      <c r="AG981" s="120"/>
      <c r="AH981" s="120"/>
      <c r="AI981" s="120"/>
      <c r="AJ981" s="120"/>
      <c r="AK981" s="120"/>
      <c r="AL981" s="120"/>
      <c r="AM981" s="120"/>
      <c r="AN981" s="120"/>
      <c r="AO981" s="120"/>
      <c r="AP981" s="120"/>
      <c r="AQ981" s="120"/>
      <c r="AR981" s="120"/>
      <c r="AS981" s="120"/>
      <c r="AT981" s="120"/>
      <c r="AU981" s="120"/>
      <c r="AV981" s="120"/>
      <c r="AW981" s="120"/>
      <c r="AX981" s="120"/>
      <c r="AY981" s="120"/>
      <c r="AZ981" s="120"/>
      <c r="BA981" s="120"/>
      <c r="BB981" s="120"/>
      <c r="BC981" s="120"/>
      <c r="BD981" s="120"/>
      <c r="BE981" s="120"/>
      <c r="BF981" s="120"/>
      <c r="BG981" s="120"/>
      <c r="BH981" s="120"/>
      <c r="BI981" s="120"/>
      <c r="BJ981" s="120"/>
      <c r="BK981" s="120"/>
      <c r="BL981" s="120"/>
      <c r="BM981" s="120"/>
      <c r="BN981" s="120"/>
      <c r="BO981" s="120"/>
      <c r="BP981" s="120"/>
      <c r="BQ981" s="120"/>
      <c r="BR981" s="120"/>
      <c r="BS981" s="120"/>
      <c r="BT981" s="120"/>
      <c r="BU981" s="120"/>
      <c r="BV981" s="120"/>
      <c r="BW981" s="120"/>
      <c r="BX981" s="120"/>
      <c r="BY981" s="120"/>
      <c r="BZ981" s="120"/>
      <c r="CA981" s="120"/>
      <c r="CB981" s="120"/>
      <c r="CC981" s="120"/>
      <c r="CD981" s="120"/>
      <c r="CE981" s="120"/>
      <c r="CF981" s="120"/>
      <c r="CG981" s="120"/>
      <c r="CH981" s="120"/>
      <c r="CI981" s="120"/>
      <c r="CJ981" s="120"/>
      <c r="CK981" s="120"/>
      <c r="CL981" s="120"/>
      <c r="CM981" s="120"/>
      <c r="CN981" s="120"/>
      <c r="CO981" s="120"/>
      <c r="CP981" s="120"/>
      <c r="CQ981" s="120"/>
      <c r="CR981" s="120"/>
      <c r="CS981" s="120"/>
      <c r="CT981" s="120"/>
      <c r="CU981" s="120"/>
      <c r="CV981" s="120"/>
      <c r="CW981" s="120"/>
      <c r="CX981" s="120"/>
      <c r="CY981" s="120"/>
      <c r="CZ981" s="120"/>
      <c r="DA981" s="120"/>
      <c r="DB981" s="120"/>
      <c r="DC981" s="120"/>
      <c r="DD981" s="120"/>
      <c r="DE981" s="120"/>
      <c r="DF981" s="120"/>
      <c r="DG981" s="120"/>
      <c r="DH981" s="120"/>
      <c r="DI981" s="120"/>
      <c r="DJ981" s="120"/>
      <c r="DK981" s="120"/>
      <c r="DL981" s="120"/>
      <c r="DM981" s="120"/>
      <c r="DN981" s="120"/>
      <c r="DO981" s="120"/>
      <c r="DP981" s="120"/>
      <c r="DQ981" s="120"/>
      <c r="DR981" s="120"/>
      <c r="DS981" s="120"/>
      <c r="DT981" s="120"/>
      <c r="DU981" s="120"/>
      <c r="DV981" s="120"/>
      <c r="DW981" s="120"/>
      <c r="DX981" s="120"/>
      <c r="DY981" s="120"/>
      <c r="DZ981" s="120"/>
      <c r="EA981" s="120"/>
      <c r="EB981" s="120"/>
      <c r="EC981" s="120"/>
      <c r="ED981" s="120"/>
      <c r="EE981" s="120"/>
      <c r="EF981" s="120"/>
      <c r="EG981" s="120"/>
      <c r="EH981" s="120"/>
      <c r="EI981" s="120"/>
      <c r="EJ981" s="120"/>
      <c r="EK981" s="120"/>
      <c r="EL981" s="120"/>
      <c r="EM981" s="120"/>
      <c r="EN981" s="120"/>
      <c r="EO981" s="120"/>
      <c r="EP981" s="120"/>
      <c r="EQ981" s="120"/>
      <c r="ER981" s="120"/>
      <c r="ES981" s="120"/>
      <c r="ET981" s="120"/>
      <c r="EU981" s="120"/>
      <c r="EV981" s="120"/>
      <c r="EW981" s="120"/>
      <c r="EX981" s="120"/>
      <c r="EY981" s="120"/>
      <c r="EZ981" s="120"/>
      <c r="FA981" s="120"/>
      <c r="FB981" s="120"/>
      <c r="FC981" s="120"/>
      <c r="FD981" s="120"/>
      <c r="FE981" s="120"/>
      <c r="FF981" s="120"/>
      <c r="FG981" s="120"/>
      <c r="FH981" s="120"/>
      <c r="FI981" s="120"/>
      <c r="FJ981" s="120"/>
      <c r="FK981" s="120"/>
      <c r="FL981" s="120"/>
      <c r="FM981" s="120"/>
      <c r="FN981" s="120"/>
      <c r="FO981" s="120"/>
      <c r="FP981" s="120"/>
      <c r="FQ981" s="120"/>
      <c r="FR981" s="120"/>
      <c r="FS981" s="120"/>
      <c r="FT981" s="120"/>
      <c r="FU981" s="120"/>
      <c r="FV981" s="120"/>
      <c r="FW981" s="120"/>
      <c r="FX981" s="120"/>
      <c r="FY981" s="120"/>
      <c r="FZ981" s="120"/>
      <c r="GA981" s="120"/>
      <c r="GB981" s="120"/>
      <c r="GC981" s="120"/>
      <c r="GD981" s="120"/>
      <c r="GE981" s="120"/>
      <c r="GF981" s="120"/>
      <c r="GG981" s="120"/>
      <c r="GH981" s="120"/>
      <c r="GI981" s="120"/>
      <c r="GJ981" s="120"/>
      <c r="GK981" s="120"/>
      <c r="GL981" s="120"/>
      <c r="GM981" s="120"/>
      <c r="GN981" s="120"/>
      <c r="GO981" s="120"/>
      <c r="GP981" s="120"/>
      <c r="GQ981" s="120"/>
      <c r="GR981" s="120"/>
      <c r="GS981" s="120"/>
      <c r="GT981" s="120"/>
      <c r="GU981" s="120"/>
      <c r="GV981" s="120"/>
      <c r="GW981" s="120"/>
      <c r="GX981" s="120"/>
      <c r="GY981" s="120"/>
    </row>
    <row r="982" spans="1:207" s="16" customFormat="1" ht="25.15" customHeight="1" x14ac:dyDescent="0.25">
      <c r="A982" s="69" t="s">
        <v>1512</v>
      </c>
      <c r="B982" s="45" t="s">
        <v>2254</v>
      </c>
      <c r="C982" s="72">
        <v>1974</v>
      </c>
      <c r="D982" s="72" t="s">
        <v>224</v>
      </c>
      <c r="E982" s="72" t="s">
        <v>20</v>
      </c>
      <c r="F982" s="71">
        <v>5</v>
      </c>
      <c r="G982" s="71">
        <v>6</v>
      </c>
      <c r="H982" s="53">
        <v>4502.3</v>
      </c>
      <c r="I982" s="53">
        <v>0</v>
      </c>
      <c r="J982" s="53">
        <v>4502.3</v>
      </c>
      <c r="K982" s="50">
        <f>SUM(L982:O982)</f>
        <v>6127531.2000000002</v>
      </c>
      <c r="L982" s="50">
        <v>0</v>
      </c>
      <c r="M982" s="50">
        <v>0</v>
      </c>
      <c r="N982" s="50">
        <v>0</v>
      </c>
      <c r="O982" s="44">
        <f>'[1]Прод. прилож'!$C$882</f>
        <v>6127531.2000000002</v>
      </c>
      <c r="P982" s="50">
        <f t="shared" ref="P982" si="196">K982/H982</f>
        <v>1360.9779890278303</v>
      </c>
      <c r="Q982" s="50">
        <v>9673</v>
      </c>
      <c r="R982" s="69" t="s">
        <v>95</v>
      </c>
      <c r="S982" s="121"/>
      <c r="T982" s="120"/>
      <c r="U982" s="120"/>
      <c r="V982" s="120"/>
      <c r="W982" s="120"/>
      <c r="X982" s="120"/>
      <c r="Y982" s="120"/>
      <c r="Z982" s="120"/>
      <c r="AA982" s="120"/>
      <c r="AB982" s="120"/>
      <c r="AC982" s="120"/>
      <c r="AD982" s="120"/>
      <c r="AE982" s="120"/>
      <c r="AF982" s="120"/>
      <c r="AG982" s="120"/>
      <c r="AH982" s="120"/>
      <c r="AI982" s="120"/>
      <c r="AJ982" s="120"/>
      <c r="AK982" s="120"/>
      <c r="AL982" s="120"/>
      <c r="AM982" s="120"/>
      <c r="AN982" s="120"/>
      <c r="AO982" s="120"/>
      <c r="AP982" s="120"/>
      <c r="AQ982" s="120"/>
      <c r="AR982" s="120"/>
      <c r="AS982" s="120"/>
      <c r="AT982" s="120"/>
      <c r="AU982" s="120"/>
      <c r="AV982" s="120"/>
      <c r="AW982" s="120"/>
      <c r="AX982" s="120"/>
      <c r="AY982" s="120"/>
      <c r="AZ982" s="120"/>
      <c r="BA982" s="120"/>
      <c r="BB982" s="120"/>
      <c r="BC982" s="120"/>
      <c r="BD982" s="120"/>
      <c r="BE982" s="120"/>
      <c r="BF982" s="120"/>
      <c r="BG982" s="120"/>
      <c r="BH982" s="120"/>
      <c r="BI982" s="120"/>
      <c r="BJ982" s="120"/>
      <c r="BK982" s="120"/>
      <c r="BL982" s="120"/>
      <c r="BM982" s="120"/>
      <c r="BN982" s="120"/>
      <c r="BO982" s="120"/>
      <c r="BP982" s="120"/>
      <c r="BQ982" s="120"/>
      <c r="BR982" s="120"/>
      <c r="BS982" s="120"/>
      <c r="BT982" s="120"/>
      <c r="BU982" s="120"/>
      <c r="BV982" s="120"/>
      <c r="BW982" s="120"/>
      <c r="BX982" s="120"/>
      <c r="BY982" s="120"/>
      <c r="BZ982" s="120"/>
      <c r="CA982" s="120"/>
      <c r="CB982" s="120"/>
      <c r="CC982" s="120"/>
      <c r="CD982" s="120"/>
      <c r="CE982" s="120"/>
      <c r="CF982" s="120"/>
      <c r="CG982" s="120"/>
      <c r="CH982" s="120"/>
      <c r="CI982" s="120"/>
      <c r="CJ982" s="120"/>
      <c r="CK982" s="120"/>
      <c r="CL982" s="120"/>
      <c r="CM982" s="120"/>
      <c r="CN982" s="120"/>
      <c r="CO982" s="120"/>
      <c r="CP982" s="120"/>
      <c r="CQ982" s="120"/>
      <c r="CR982" s="120"/>
      <c r="CS982" s="120"/>
      <c r="CT982" s="120"/>
      <c r="CU982" s="120"/>
      <c r="CV982" s="120"/>
      <c r="CW982" s="120"/>
      <c r="CX982" s="120"/>
      <c r="CY982" s="120"/>
      <c r="CZ982" s="120"/>
      <c r="DA982" s="120"/>
      <c r="DB982" s="120"/>
      <c r="DC982" s="120"/>
      <c r="DD982" s="120"/>
      <c r="DE982" s="120"/>
      <c r="DF982" s="120"/>
      <c r="DG982" s="120"/>
      <c r="DH982" s="120"/>
      <c r="DI982" s="120"/>
      <c r="DJ982" s="120"/>
      <c r="DK982" s="120"/>
      <c r="DL982" s="120"/>
      <c r="DM982" s="120"/>
      <c r="DN982" s="120"/>
      <c r="DO982" s="120"/>
      <c r="DP982" s="120"/>
      <c r="DQ982" s="120"/>
      <c r="DR982" s="120"/>
      <c r="DS982" s="120"/>
      <c r="DT982" s="120"/>
      <c r="DU982" s="120"/>
      <c r="DV982" s="120"/>
      <c r="DW982" s="120"/>
      <c r="DX982" s="120"/>
      <c r="DY982" s="120"/>
      <c r="DZ982" s="120"/>
      <c r="EA982" s="120"/>
      <c r="EB982" s="120"/>
      <c r="EC982" s="120"/>
      <c r="ED982" s="120"/>
      <c r="EE982" s="120"/>
      <c r="EF982" s="120"/>
      <c r="EG982" s="120"/>
      <c r="EH982" s="120"/>
      <c r="EI982" s="120"/>
      <c r="EJ982" s="120"/>
      <c r="EK982" s="120"/>
      <c r="EL982" s="120"/>
      <c r="EM982" s="120"/>
      <c r="EN982" s="120"/>
      <c r="EO982" s="120"/>
      <c r="EP982" s="120"/>
      <c r="EQ982" s="120"/>
      <c r="ER982" s="120"/>
      <c r="ES982" s="120"/>
      <c r="ET982" s="120"/>
      <c r="EU982" s="120"/>
      <c r="EV982" s="120"/>
      <c r="EW982" s="120"/>
      <c r="EX982" s="120"/>
      <c r="EY982" s="120"/>
      <c r="EZ982" s="120"/>
      <c r="FA982" s="120"/>
      <c r="FB982" s="120"/>
      <c r="FC982" s="120"/>
      <c r="FD982" s="120"/>
      <c r="FE982" s="120"/>
      <c r="FF982" s="120"/>
      <c r="FG982" s="120"/>
      <c r="FH982" s="120"/>
      <c r="FI982" s="120"/>
      <c r="FJ982" s="120"/>
      <c r="FK982" s="120"/>
      <c r="FL982" s="120"/>
      <c r="FM982" s="120"/>
      <c r="FN982" s="120"/>
      <c r="FO982" s="120"/>
      <c r="FP982" s="120"/>
      <c r="FQ982" s="120"/>
      <c r="FR982" s="120"/>
      <c r="FS982" s="120"/>
      <c r="FT982" s="120"/>
      <c r="FU982" s="120"/>
      <c r="FV982" s="120"/>
      <c r="FW982" s="120"/>
      <c r="FX982" s="120"/>
      <c r="FY982" s="120"/>
      <c r="FZ982" s="120"/>
      <c r="GA982" s="120"/>
      <c r="GB982" s="120"/>
      <c r="GC982" s="120"/>
      <c r="GD982" s="120"/>
      <c r="GE982" s="120"/>
      <c r="GF982" s="120"/>
      <c r="GG982" s="120"/>
      <c r="GH982" s="120"/>
      <c r="GI982" s="120"/>
      <c r="GJ982" s="120"/>
      <c r="GK982" s="120"/>
      <c r="GL982" s="120"/>
      <c r="GM982" s="120"/>
      <c r="GN982" s="120"/>
      <c r="GO982" s="120"/>
      <c r="GP982" s="120"/>
      <c r="GQ982" s="120"/>
      <c r="GR982" s="120"/>
      <c r="GS982" s="120"/>
      <c r="GT982" s="120"/>
      <c r="GU982" s="120"/>
      <c r="GV982" s="120"/>
      <c r="GW982" s="120"/>
      <c r="GX982" s="120"/>
      <c r="GY982" s="120"/>
    </row>
    <row r="983" spans="1:207" s="16" customFormat="1" ht="25.15" customHeight="1" x14ac:dyDescent="0.25">
      <c r="A983" s="69" t="s">
        <v>1513</v>
      </c>
      <c r="B983" s="45" t="s">
        <v>606</v>
      </c>
      <c r="C983" s="182">
        <v>1978</v>
      </c>
      <c r="D983" s="182" t="s">
        <v>224</v>
      </c>
      <c r="E983" s="58" t="s">
        <v>20</v>
      </c>
      <c r="F983" s="78">
        <v>5</v>
      </c>
      <c r="G983" s="78">
        <v>4</v>
      </c>
      <c r="H983" s="82">
        <v>3371.01</v>
      </c>
      <c r="I983" s="82">
        <v>110.5</v>
      </c>
      <c r="J983" s="82">
        <v>3260.51</v>
      </c>
      <c r="K983" s="37">
        <f t="shared" si="195"/>
        <v>3858435.5999999996</v>
      </c>
      <c r="L983" s="44">
        <v>0</v>
      </c>
      <c r="M983" s="44">
        <v>0</v>
      </c>
      <c r="N983" s="44">
        <v>0</v>
      </c>
      <c r="O983" s="47">
        <f>'[1]Прод. прилож'!$C$1320</f>
        <v>3858435.5999999996</v>
      </c>
      <c r="P983" s="44">
        <f t="shared" ref="P983:P995" si="197">K983/H983</f>
        <v>1144.593341461461</v>
      </c>
      <c r="Q983" s="50">
        <v>9673</v>
      </c>
      <c r="R983" s="69" t="s">
        <v>96</v>
      </c>
      <c r="S983" s="57"/>
    </row>
    <row r="984" spans="1:207" s="16" customFormat="1" ht="25.15" customHeight="1" x14ac:dyDescent="0.25">
      <c r="A984" s="69" t="s">
        <v>1514</v>
      </c>
      <c r="B984" s="45" t="s">
        <v>1891</v>
      </c>
      <c r="C984" s="72">
        <v>1960</v>
      </c>
      <c r="D984" s="182" t="s">
        <v>224</v>
      </c>
      <c r="E984" s="182" t="s">
        <v>20</v>
      </c>
      <c r="F984" s="71">
        <v>2</v>
      </c>
      <c r="G984" s="71">
        <v>2</v>
      </c>
      <c r="H984" s="50">
        <v>561.4</v>
      </c>
      <c r="I984" s="50">
        <v>0</v>
      </c>
      <c r="J984" s="50">
        <v>561.4</v>
      </c>
      <c r="K984" s="37">
        <f t="shared" si="195"/>
        <v>8779975</v>
      </c>
      <c r="L984" s="47">
        <v>0</v>
      </c>
      <c r="M984" s="47">
        <v>0</v>
      </c>
      <c r="N984" s="47">
        <v>0</v>
      </c>
      <c r="O984" s="44">
        <f>'[1]Прод. прилож'!$C$1319</f>
        <v>8779975</v>
      </c>
      <c r="P984" s="50">
        <f t="shared" si="197"/>
        <v>15639.428215176345</v>
      </c>
      <c r="Q984" s="37">
        <v>9673</v>
      </c>
      <c r="R984" s="56" t="s">
        <v>96</v>
      </c>
      <c r="S984" s="121"/>
      <c r="T984" s="120"/>
      <c r="U984" s="120"/>
      <c r="V984" s="120"/>
      <c r="W984" s="120"/>
      <c r="X984" s="120"/>
      <c r="Y984" s="120"/>
      <c r="Z984" s="120"/>
      <c r="AA984" s="120"/>
      <c r="AB984" s="120"/>
      <c r="AC984" s="120"/>
      <c r="AD984" s="120"/>
      <c r="AE984" s="120"/>
      <c r="AF984" s="120"/>
      <c r="AG984" s="120"/>
      <c r="AH984" s="120"/>
      <c r="AI984" s="120"/>
      <c r="AJ984" s="120"/>
      <c r="AK984" s="120"/>
      <c r="AL984" s="120"/>
      <c r="AM984" s="120"/>
      <c r="AN984" s="120"/>
      <c r="AO984" s="120"/>
      <c r="AP984" s="120"/>
      <c r="AQ984" s="120"/>
      <c r="AR984" s="120"/>
      <c r="AS984" s="120"/>
      <c r="AT984" s="120"/>
      <c r="AU984" s="120"/>
      <c r="AV984" s="120"/>
      <c r="AW984" s="120"/>
      <c r="AX984" s="120"/>
      <c r="AY984" s="120"/>
      <c r="AZ984" s="120"/>
      <c r="BA984" s="120"/>
      <c r="BB984" s="120"/>
      <c r="BC984" s="120"/>
      <c r="BD984" s="120"/>
      <c r="BE984" s="120"/>
      <c r="BF984" s="120"/>
      <c r="BG984" s="120"/>
      <c r="BH984" s="120"/>
      <c r="BI984" s="120"/>
      <c r="BJ984" s="120"/>
      <c r="BK984" s="120"/>
      <c r="BL984" s="120"/>
      <c r="BM984" s="120"/>
      <c r="BN984" s="120"/>
      <c r="BO984" s="120"/>
      <c r="BP984" s="120"/>
      <c r="BQ984" s="120"/>
      <c r="BR984" s="120"/>
      <c r="BS984" s="120"/>
      <c r="BT984" s="120"/>
      <c r="BU984" s="120"/>
      <c r="BV984" s="120"/>
      <c r="BW984" s="120"/>
      <c r="BX984" s="120"/>
      <c r="BY984" s="120"/>
      <c r="BZ984" s="120"/>
      <c r="CA984" s="120"/>
      <c r="CB984" s="120"/>
      <c r="CC984" s="120"/>
      <c r="CD984" s="120"/>
      <c r="CE984" s="120"/>
      <c r="CF984" s="120"/>
      <c r="CG984" s="120"/>
      <c r="CH984" s="120"/>
      <c r="CI984" s="120"/>
      <c r="CJ984" s="120"/>
      <c r="CK984" s="120"/>
      <c r="CL984" s="120"/>
      <c r="CM984" s="120"/>
      <c r="CN984" s="120"/>
      <c r="CO984" s="120"/>
      <c r="CP984" s="120"/>
      <c r="CQ984" s="120"/>
      <c r="CR984" s="120"/>
      <c r="CS984" s="120"/>
      <c r="CT984" s="120"/>
      <c r="CU984" s="120"/>
      <c r="CV984" s="120"/>
      <c r="CW984" s="120"/>
      <c r="CX984" s="120"/>
      <c r="CY984" s="120"/>
      <c r="CZ984" s="120"/>
      <c r="DA984" s="120"/>
      <c r="DB984" s="120"/>
      <c r="DC984" s="120"/>
      <c r="DD984" s="120"/>
      <c r="DE984" s="120"/>
      <c r="DF984" s="120"/>
      <c r="DG984" s="120"/>
      <c r="DH984" s="120"/>
      <c r="DI984" s="120"/>
      <c r="DJ984" s="120"/>
      <c r="DK984" s="120"/>
      <c r="DL984" s="120"/>
      <c r="DM984" s="120"/>
      <c r="DN984" s="120"/>
      <c r="DO984" s="120"/>
      <c r="DP984" s="120"/>
      <c r="DQ984" s="120"/>
      <c r="DR984" s="120"/>
      <c r="DS984" s="120"/>
      <c r="DT984" s="120"/>
      <c r="DU984" s="120"/>
      <c r="DV984" s="120"/>
      <c r="DW984" s="120"/>
      <c r="DX984" s="120"/>
      <c r="DY984" s="120"/>
      <c r="DZ984" s="120"/>
      <c r="EA984" s="120"/>
      <c r="EB984" s="120"/>
      <c r="EC984" s="120"/>
      <c r="ED984" s="120"/>
      <c r="EE984" s="120"/>
      <c r="EF984" s="120"/>
      <c r="EG984" s="120"/>
      <c r="EH984" s="120"/>
      <c r="EI984" s="120"/>
      <c r="EJ984" s="120"/>
      <c r="EK984" s="120"/>
      <c r="EL984" s="120"/>
      <c r="EM984" s="120"/>
      <c r="EN984" s="120"/>
      <c r="EO984" s="120"/>
      <c r="EP984" s="120"/>
      <c r="EQ984" s="120"/>
      <c r="ER984" s="120"/>
      <c r="ES984" s="120"/>
      <c r="ET984" s="120"/>
      <c r="EU984" s="120"/>
      <c r="EV984" s="120"/>
      <c r="EW984" s="120"/>
      <c r="EX984" s="120"/>
      <c r="EY984" s="120"/>
      <c r="EZ984" s="120"/>
      <c r="FA984" s="120"/>
      <c r="FB984" s="120"/>
      <c r="FC984" s="120"/>
      <c r="FD984" s="120"/>
      <c r="FE984" s="120"/>
      <c r="FF984" s="120"/>
      <c r="FG984" s="120"/>
      <c r="FH984" s="120"/>
      <c r="FI984" s="120"/>
      <c r="FJ984" s="120"/>
      <c r="FK984" s="120"/>
      <c r="FL984" s="120"/>
      <c r="FM984" s="120"/>
      <c r="FN984" s="120"/>
      <c r="FO984" s="120"/>
      <c r="FP984" s="120"/>
      <c r="FQ984" s="120"/>
      <c r="FR984" s="120"/>
      <c r="FS984" s="120"/>
      <c r="FT984" s="120"/>
      <c r="FU984" s="120"/>
      <c r="FV984" s="120"/>
      <c r="FW984" s="120"/>
      <c r="FX984" s="120"/>
      <c r="FY984" s="120"/>
      <c r="FZ984" s="120"/>
      <c r="GA984" s="120"/>
      <c r="GB984" s="120"/>
      <c r="GC984" s="120"/>
      <c r="GD984" s="120"/>
      <c r="GE984" s="120"/>
      <c r="GF984" s="120"/>
      <c r="GG984" s="120"/>
      <c r="GH984" s="120"/>
      <c r="GI984" s="120"/>
      <c r="GJ984" s="120"/>
      <c r="GK984" s="120"/>
      <c r="GL984" s="120"/>
      <c r="GM984" s="120"/>
      <c r="GN984" s="120"/>
      <c r="GO984" s="120"/>
      <c r="GP984" s="120"/>
      <c r="GQ984" s="120"/>
      <c r="GR984" s="120"/>
      <c r="GS984" s="120"/>
      <c r="GT984" s="120"/>
      <c r="GU984" s="120"/>
      <c r="GV984" s="120"/>
      <c r="GW984" s="120"/>
      <c r="GX984" s="120"/>
      <c r="GY984" s="120"/>
    </row>
    <row r="985" spans="1:207" s="120" customFormat="1" ht="22.9" customHeight="1" x14ac:dyDescent="0.25">
      <c r="A985" s="69" t="s">
        <v>1515</v>
      </c>
      <c r="B985" s="45" t="s">
        <v>2049</v>
      </c>
      <c r="C985" s="72">
        <v>1946</v>
      </c>
      <c r="D985" s="182" t="s">
        <v>224</v>
      </c>
      <c r="E985" s="182" t="s">
        <v>20</v>
      </c>
      <c r="F985" s="71">
        <v>3</v>
      </c>
      <c r="G985" s="71">
        <v>2</v>
      </c>
      <c r="H985" s="50">
        <v>1432.8</v>
      </c>
      <c r="I985" s="50">
        <v>263.5</v>
      </c>
      <c r="J985" s="50">
        <v>624</v>
      </c>
      <c r="K985" s="37">
        <f t="shared" ref="K985" si="198">SUM(L985:O985)</f>
        <v>5623739.9999999991</v>
      </c>
      <c r="L985" s="47">
        <v>0</v>
      </c>
      <c r="M985" s="47">
        <v>0</v>
      </c>
      <c r="N985" s="47">
        <v>0</v>
      </c>
      <c r="O985" s="44">
        <f>'[1]Прод. прилож'!$C$380</f>
        <v>5623739.9999999991</v>
      </c>
      <c r="P985" s="50">
        <f t="shared" si="197"/>
        <v>3924.9999999999995</v>
      </c>
      <c r="Q985" s="37">
        <v>9673</v>
      </c>
      <c r="R985" s="70" t="s">
        <v>94</v>
      </c>
    </row>
    <row r="986" spans="1:207" s="16" customFormat="1" ht="25.15" customHeight="1" x14ac:dyDescent="0.25">
      <c r="A986" s="69" t="s">
        <v>1516</v>
      </c>
      <c r="B986" s="45" t="s">
        <v>2014</v>
      </c>
      <c r="C986" s="72">
        <v>1973</v>
      </c>
      <c r="D986" s="182" t="s">
        <v>224</v>
      </c>
      <c r="E986" s="182" t="s">
        <v>20</v>
      </c>
      <c r="F986" s="71">
        <v>4</v>
      </c>
      <c r="G986" s="71">
        <v>3</v>
      </c>
      <c r="H986" s="50">
        <v>1697.3</v>
      </c>
      <c r="I986" s="50">
        <v>182.7</v>
      </c>
      <c r="J986" s="50">
        <v>83.2</v>
      </c>
      <c r="K986" s="37">
        <f t="shared" ref="K986" si="199">SUM(L986:O986)</f>
        <v>4467100</v>
      </c>
      <c r="L986" s="44">
        <v>0</v>
      </c>
      <c r="M986" s="44">
        <v>0</v>
      </c>
      <c r="N986" s="44">
        <v>0</v>
      </c>
      <c r="O986" s="47">
        <f>'[1]Прод. прилож'!$C$881</f>
        <v>4467100</v>
      </c>
      <c r="P986" s="44">
        <f t="shared" ref="P986" si="200">K986/H986</f>
        <v>2631.8859364873624</v>
      </c>
      <c r="Q986" s="50">
        <v>9673</v>
      </c>
      <c r="R986" s="69" t="s">
        <v>95</v>
      </c>
      <c r="S986" s="121"/>
      <c r="T986" s="120"/>
      <c r="U986" s="120"/>
      <c r="V986" s="120"/>
      <c r="W986" s="120"/>
      <c r="X986" s="120"/>
      <c r="Y986" s="120"/>
      <c r="Z986" s="120"/>
      <c r="AA986" s="120"/>
      <c r="AB986" s="120"/>
      <c r="AC986" s="120"/>
      <c r="AD986" s="120"/>
      <c r="AE986" s="120"/>
      <c r="AF986" s="120"/>
      <c r="AG986" s="120"/>
      <c r="AH986" s="120"/>
      <c r="AI986" s="120"/>
      <c r="AJ986" s="120"/>
      <c r="AK986" s="120"/>
      <c r="AL986" s="120"/>
      <c r="AM986" s="120"/>
      <c r="AN986" s="120"/>
      <c r="AO986" s="120"/>
      <c r="AP986" s="120"/>
      <c r="AQ986" s="120"/>
      <c r="AR986" s="120"/>
      <c r="AS986" s="120"/>
      <c r="AT986" s="120"/>
      <c r="AU986" s="120"/>
      <c r="AV986" s="120"/>
      <c r="AW986" s="120"/>
      <c r="AX986" s="120"/>
      <c r="AY986" s="120"/>
      <c r="AZ986" s="120"/>
      <c r="BA986" s="120"/>
      <c r="BB986" s="120"/>
      <c r="BC986" s="120"/>
      <c r="BD986" s="120"/>
      <c r="BE986" s="120"/>
      <c r="BF986" s="120"/>
      <c r="BG986" s="120"/>
      <c r="BH986" s="120"/>
      <c r="BI986" s="120"/>
      <c r="BJ986" s="120"/>
      <c r="BK986" s="120"/>
      <c r="BL986" s="120"/>
      <c r="BM986" s="120"/>
      <c r="BN986" s="120"/>
      <c r="BO986" s="120"/>
      <c r="BP986" s="120"/>
      <c r="BQ986" s="120"/>
      <c r="BR986" s="120"/>
      <c r="BS986" s="120"/>
      <c r="BT986" s="120"/>
      <c r="BU986" s="120"/>
      <c r="BV986" s="120"/>
      <c r="BW986" s="120"/>
      <c r="BX986" s="120"/>
      <c r="BY986" s="120"/>
      <c r="BZ986" s="120"/>
      <c r="CA986" s="120"/>
      <c r="CB986" s="120"/>
      <c r="CC986" s="120"/>
      <c r="CD986" s="120"/>
      <c r="CE986" s="120"/>
      <c r="CF986" s="120"/>
      <c r="CG986" s="120"/>
      <c r="CH986" s="120"/>
      <c r="CI986" s="120"/>
      <c r="CJ986" s="120"/>
      <c r="CK986" s="120"/>
      <c r="CL986" s="120"/>
      <c r="CM986" s="120"/>
      <c r="CN986" s="120"/>
      <c r="CO986" s="120"/>
      <c r="CP986" s="120"/>
      <c r="CQ986" s="120"/>
      <c r="CR986" s="120"/>
      <c r="CS986" s="120"/>
      <c r="CT986" s="120"/>
      <c r="CU986" s="120"/>
      <c r="CV986" s="120"/>
      <c r="CW986" s="120"/>
      <c r="CX986" s="120"/>
      <c r="CY986" s="120"/>
      <c r="CZ986" s="120"/>
      <c r="DA986" s="120"/>
      <c r="DB986" s="120"/>
      <c r="DC986" s="120"/>
      <c r="DD986" s="120"/>
      <c r="DE986" s="120"/>
      <c r="DF986" s="120"/>
      <c r="DG986" s="120"/>
      <c r="DH986" s="120"/>
      <c r="DI986" s="120"/>
      <c r="DJ986" s="120"/>
      <c r="DK986" s="120"/>
      <c r="DL986" s="120"/>
      <c r="DM986" s="120"/>
      <c r="DN986" s="120"/>
      <c r="DO986" s="120"/>
      <c r="DP986" s="120"/>
      <c r="DQ986" s="120"/>
      <c r="DR986" s="120"/>
      <c r="DS986" s="120"/>
      <c r="DT986" s="120"/>
      <c r="DU986" s="120"/>
      <c r="DV986" s="120"/>
      <c r="DW986" s="120"/>
      <c r="DX986" s="120"/>
      <c r="DY986" s="120"/>
      <c r="DZ986" s="120"/>
      <c r="EA986" s="120"/>
      <c r="EB986" s="120"/>
      <c r="EC986" s="120"/>
      <c r="ED986" s="120"/>
      <c r="EE986" s="120"/>
      <c r="EF986" s="120"/>
      <c r="EG986" s="120"/>
      <c r="EH986" s="120"/>
      <c r="EI986" s="120"/>
      <c r="EJ986" s="120"/>
      <c r="EK986" s="120"/>
      <c r="EL986" s="120"/>
      <c r="EM986" s="120"/>
      <c r="EN986" s="120"/>
      <c r="EO986" s="120"/>
      <c r="EP986" s="120"/>
      <c r="EQ986" s="120"/>
      <c r="ER986" s="120"/>
      <c r="ES986" s="120"/>
      <c r="ET986" s="120"/>
      <c r="EU986" s="120"/>
      <c r="EV986" s="120"/>
      <c r="EW986" s="120"/>
      <c r="EX986" s="120"/>
      <c r="EY986" s="120"/>
      <c r="EZ986" s="120"/>
      <c r="FA986" s="120"/>
      <c r="FB986" s="120"/>
      <c r="FC986" s="120"/>
      <c r="FD986" s="120"/>
      <c r="FE986" s="120"/>
      <c r="FF986" s="120"/>
      <c r="FG986" s="120"/>
      <c r="FH986" s="120"/>
      <c r="FI986" s="120"/>
      <c r="FJ986" s="120"/>
      <c r="FK986" s="120"/>
      <c r="FL986" s="120"/>
      <c r="FM986" s="120"/>
      <c r="FN986" s="120"/>
      <c r="FO986" s="120"/>
      <c r="FP986" s="120"/>
      <c r="FQ986" s="120"/>
      <c r="FR986" s="120"/>
      <c r="FS986" s="120"/>
      <c r="FT986" s="120"/>
      <c r="FU986" s="120"/>
      <c r="FV986" s="120"/>
      <c r="FW986" s="120"/>
      <c r="FX986" s="120"/>
      <c r="FY986" s="120"/>
      <c r="FZ986" s="120"/>
      <c r="GA986" s="120"/>
      <c r="GB986" s="120"/>
      <c r="GC986" s="120"/>
      <c r="GD986" s="120"/>
      <c r="GE986" s="120"/>
      <c r="GF986" s="120"/>
      <c r="GG986" s="120"/>
      <c r="GH986" s="120"/>
      <c r="GI986" s="120"/>
      <c r="GJ986" s="120"/>
      <c r="GK986" s="120"/>
      <c r="GL986" s="120"/>
      <c r="GM986" s="120"/>
      <c r="GN986" s="120"/>
      <c r="GO986" s="120"/>
      <c r="GP986" s="120"/>
      <c r="GQ986" s="120"/>
      <c r="GR986" s="120"/>
      <c r="GS986" s="120"/>
      <c r="GT986" s="120"/>
      <c r="GU986" s="120"/>
      <c r="GV986" s="120"/>
      <c r="GW986" s="120"/>
      <c r="GX986" s="120"/>
      <c r="GY986" s="120"/>
    </row>
    <row r="987" spans="1:207" s="16" customFormat="1" ht="25.15" customHeight="1" x14ac:dyDescent="0.25">
      <c r="A987" s="69" t="s">
        <v>1517</v>
      </c>
      <c r="B987" s="45" t="s">
        <v>607</v>
      </c>
      <c r="C987" s="58">
        <v>1963</v>
      </c>
      <c r="D987" s="182" t="s">
        <v>224</v>
      </c>
      <c r="E987" s="58" t="s">
        <v>20</v>
      </c>
      <c r="F987" s="72">
        <v>2</v>
      </c>
      <c r="G987" s="72">
        <v>1</v>
      </c>
      <c r="H987" s="47">
        <f>I987+J987</f>
        <v>275.99</v>
      </c>
      <c r="I987" s="47">
        <v>0</v>
      </c>
      <c r="J987" s="47">
        <v>275.99</v>
      </c>
      <c r="K987" s="37">
        <f t="shared" si="195"/>
        <v>10276500</v>
      </c>
      <c r="L987" s="44">
        <v>0</v>
      </c>
      <c r="M987" s="44">
        <v>0</v>
      </c>
      <c r="N987" s="44">
        <v>0</v>
      </c>
      <c r="O987" s="47">
        <f>'[1]Прод. прилож'!$C$883</f>
        <v>10276500</v>
      </c>
      <c r="P987" s="44">
        <f t="shared" si="197"/>
        <v>37235.044747998116</v>
      </c>
      <c r="Q987" s="50">
        <v>9673</v>
      </c>
      <c r="R987" s="69" t="s">
        <v>95</v>
      </c>
      <c r="S987" s="65"/>
      <c r="T987" s="17"/>
    </row>
    <row r="988" spans="1:207" s="16" customFormat="1" ht="25.15" customHeight="1" x14ac:dyDescent="0.25">
      <c r="A988" s="69" t="s">
        <v>1518</v>
      </c>
      <c r="B988" s="45" t="s">
        <v>608</v>
      </c>
      <c r="C988" s="58">
        <v>1963</v>
      </c>
      <c r="D988" s="182" t="s">
        <v>224</v>
      </c>
      <c r="E988" s="58" t="s">
        <v>20</v>
      </c>
      <c r="F988" s="72">
        <v>2</v>
      </c>
      <c r="G988" s="72">
        <v>1</v>
      </c>
      <c r="H988" s="47">
        <v>272</v>
      </c>
      <c r="I988" s="47">
        <v>83.1</v>
      </c>
      <c r="J988" s="47">
        <v>188.9</v>
      </c>
      <c r="K988" s="37">
        <f t="shared" si="195"/>
        <v>1674310</v>
      </c>
      <c r="L988" s="44">
        <v>0</v>
      </c>
      <c r="M988" s="44">
        <v>0</v>
      </c>
      <c r="N988" s="44">
        <v>0</v>
      </c>
      <c r="O988" s="47">
        <f>'[1]Прод. прилож'!$C$884</f>
        <v>1674310</v>
      </c>
      <c r="P988" s="44">
        <f t="shared" si="197"/>
        <v>6155.5514705882351</v>
      </c>
      <c r="Q988" s="50">
        <v>9673</v>
      </c>
      <c r="R988" s="69" t="s">
        <v>95</v>
      </c>
      <c r="S988" s="57"/>
    </row>
    <row r="989" spans="1:207" s="16" customFormat="1" ht="25.15" customHeight="1" x14ac:dyDescent="0.25">
      <c r="A989" s="69" t="s">
        <v>1519</v>
      </c>
      <c r="B989" s="45" t="s">
        <v>609</v>
      </c>
      <c r="C989" s="58">
        <v>1950</v>
      </c>
      <c r="D989" s="182" t="s">
        <v>224</v>
      </c>
      <c r="E989" s="58" t="s">
        <v>20</v>
      </c>
      <c r="F989" s="72">
        <v>2</v>
      </c>
      <c r="G989" s="72">
        <v>1</v>
      </c>
      <c r="H989" s="47">
        <f t="shared" ref="H989:H995" si="201">I989+J989</f>
        <v>530.6</v>
      </c>
      <c r="I989" s="47">
        <v>0</v>
      </c>
      <c r="J989" s="47">
        <v>530.6</v>
      </c>
      <c r="K989" s="37">
        <f t="shared" si="195"/>
        <v>2331246.5</v>
      </c>
      <c r="L989" s="44">
        <v>0</v>
      </c>
      <c r="M989" s="44">
        <v>0</v>
      </c>
      <c r="N989" s="44">
        <v>0</v>
      </c>
      <c r="O989" s="47">
        <f>'[1]Прод. прилож'!$C$381</f>
        <v>2331246.5</v>
      </c>
      <c r="P989" s="44">
        <f t="shared" si="197"/>
        <v>4393.6044101017715</v>
      </c>
      <c r="Q989" s="50">
        <v>9673</v>
      </c>
      <c r="R989" s="69" t="s">
        <v>94</v>
      </c>
      <c r="S989" s="57"/>
    </row>
    <row r="990" spans="1:207" s="16" customFormat="1" ht="25.15" customHeight="1" x14ac:dyDescent="0.25">
      <c r="A990" s="69" t="s">
        <v>1520</v>
      </c>
      <c r="B990" s="45" t="s">
        <v>610</v>
      </c>
      <c r="C990" s="58">
        <v>1950</v>
      </c>
      <c r="D990" s="182" t="s">
        <v>224</v>
      </c>
      <c r="E990" s="58" t="s">
        <v>20</v>
      </c>
      <c r="F990" s="72">
        <v>2</v>
      </c>
      <c r="G990" s="72">
        <v>1</v>
      </c>
      <c r="H990" s="47">
        <f t="shared" si="201"/>
        <v>501.5</v>
      </c>
      <c r="I990" s="47">
        <v>0</v>
      </c>
      <c r="J990" s="47">
        <v>501.5</v>
      </c>
      <c r="K990" s="37">
        <f t="shared" si="195"/>
        <v>2339498.7000000002</v>
      </c>
      <c r="L990" s="44">
        <v>0</v>
      </c>
      <c r="M990" s="44">
        <v>0</v>
      </c>
      <c r="N990" s="44">
        <v>0</v>
      </c>
      <c r="O990" s="47">
        <f>'[1]Прод. прилож'!$C$382</f>
        <v>2339498.7000000002</v>
      </c>
      <c r="P990" s="44">
        <f t="shared" si="197"/>
        <v>4665.002392821536</v>
      </c>
      <c r="Q990" s="50">
        <v>9673</v>
      </c>
      <c r="R990" s="69" t="s">
        <v>94</v>
      </c>
      <c r="S990" s="57"/>
    </row>
    <row r="991" spans="1:207" s="16" customFormat="1" ht="25.15" customHeight="1" x14ac:dyDescent="0.25">
      <c r="A991" s="69" t="s">
        <v>1521</v>
      </c>
      <c r="B991" s="45" t="s">
        <v>611</v>
      </c>
      <c r="C991" s="58">
        <v>1950</v>
      </c>
      <c r="D991" s="182" t="s">
        <v>224</v>
      </c>
      <c r="E991" s="58" t="s">
        <v>20</v>
      </c>
      <c r="F991" s="72">
        <v>2</v>
      </c>
      <c r="G991" s="72">
        <v>2</v>
      </c>
      <c r="H991" s="47">
        <f t="shared" si="201"/>
        <v>849.32</v>
      </c>
      <c r="I991" s="47">
        <v>0</v>
      </c>
      <c r="J991" s="47">
        <v>849.32</v>
      </c>
      <c r="K991" s="37">
        <f t="shared" si="195"/>
        <v>3443793.1</v>
      </c>
      <c r="L991" s="44">
        <v>0</v>
      </c>
      <c r="M991" s="44">
        <v>0</v>
      </c>
      <c r="N991" s="44">
        <v>0</v>
      </c>
      <c r="O991" s="47">
        <f>'[1]Прод. прилож'!$C$383</f>
        <v>3443793.1</v>
      </c>
      <c r="P991" s="44">
        <f t="shared" si="197"/>
        <v>4054.7651062026089</v>
      </c>
      <c r="Q991" s="50">
        <v>9673</v>
      </c>
      <c r="R991" s="69" t="s">
        <v>94</v>
      </c>
      <c r="S991" s="57"/>
    </row>
    <row r="992" spans="1:207" s="14" customFormat="1" ht="25.15" customHeight="1" x14ac:dyDescent="0.25">
      <c r="A992" s="69" t="s">
        <v>1522</v>
      </c>
      <c r="B992" s="45" t="s">
        <v>612</v>
      </c>
      <c r="C992" s="58">
        <v>1950</v>
      </c>
      <c r="D992" s="182" t="s">
        <v>224</v>
      </c>
      <c r="E992" s="58" t="s">
        <v>20</v>
      </c>
      <c r="F992" s="72">
        <v>2</v>
      </c>
      <c r="G992" s="72">
        <v>1</v>
      </c>
      <c r="H992" s="47">
        <f t="shared" si="201"/>
        <v>505.31</v>
      </c>
      <c r="I992" s="47">
        <v>0</v>
      </c>
      <c r="J992" s="47">
        <v>505.31</v>
      </c>
      <c r="K992" s="37">
        <f t="shared" si="195"/>
        <v>2220592</v>
      </c>
      <c r="L992" s="44">
        <v>0</v>
      </c>
      <c r="M992" s="44">
        <v>0</v>
      </c>
      <c r="N992" s="44">
        <v>0</v>
      </c>
      <c r="O992" s="47">
        <f>'[1]Прод. прилож'!$C$384</f>
        <v>2220592</v>
      </c>
      <c r="P992" s="44">
        <f t="shared" si="197"/>
        <v>4394.514258573945</v>
      </c>
      <c r="Q992" s="50">
        <v>9673</v>
      </c>
      <c r="R992" s="69" t="s">
        <v>94</v>
      </c>
    </row>
    <row r="993" spans="1:207" s="14" customFormat="1" ht="25.15" customHeight="1" x14ac:dyDescent="0.25">
      <c r="A993" s="69" t="s">
        <v>1523</v>
      </c>
      <c r="B993" s="45" t="s">
        <v>613</v>
      </c>
      <c r="C993" s="58">
        <v>1950</v>
      </c>
      <c r="D993" s="182" t="s">
        <v>224</v>
      </c>
      <c r="E993" s="58" t="s">
        <v>20</v>
      </c>
      <c r="F993" s="72">
        <v>2</v>
      </c>
      <c r="G993" s="72">
        <v>2</v>
      </c>
      <c r="H993" s="47">
        <f t="shared" si="201"/>
        <v>805.37</v>
      </c>
      <c r="I993" s="47">
        <v>0</v>
      </c>
      <c r="J993" s="47">
        <v>805.37</v>
      </c>
      <c r="K993" s="37">
        <f t="shared" si="195"/>
        <v>3426613.52</v>
      </c>
      <c r="L993" s="44">
        <v>0</v>
      </c>
      <c r="M993" s="44">
        <v>0</v>
      </c>
      <c r="N993" s="44">
        <v>0</v>
      </c>
      <c r="O993" s="47">
        <f>'[1]Прод. прилож'!$C$385</f>
        <v>3426613.52</v>
      </c>
      <c r="P993" s="44">
        <f t="shared" si="197"/>
        <v>4254.707178067224</v>
      </c>
      <c r="Q993" s="50">
        <v>9673</v>
      </c>
      <c r="R993" s="69" t="s">
        <v>94</v>
      </c>
      <c r="S993" s="18"/>
      <c r="T993" s="18"/>
    </row>
    <row r="994" spans="1:207" s="16" customFormat="1" ht="25.15" customHeight="1" x14ac:dyDescent="0.25">
      <c r="A994" s="69" t="s">
        <v>1524</v>
      </c>
      <c r="B994" s="45" t="s">
        <v>614</v>
      </c>
      <c r="C994" s="58">
        <v>1959</v>
      </c>
      <c r="D994" s="182" t="s">
        <v>224</v>
      </c>
      <c r="E994" s="58" t="s">
        <v>20</v>
      </c>
      <c r="F994" s="72">
        <v>2</v>
      </c>
      <c r="G994" s="72">
        <v>1</v>
      </c>
      <c r="H994" s="47">
        <f t="shared" si="201"/>
        <v>282.8</v>
      </c>
      <c r="I994" s="47">
        <v>0</v>
      </c>
      <c r="J994" s="47">
        <v>282.8</v>
      </c>
      <c r="K994" s="37">
        <f t="shared" si="195"/>
        <v>13331214.250000002</v>
      </c>
      <c r="L994" s="44">
        <v>0</v>
      </c>
      <c r="M994" s="44">
        <v>0</v>
      </c>
      <c r="N994" s="44">
        <v>0</v>
      </c>
      <c r="O994" s="47">
        <f>'[1]Прод. прилож'!$C$1321</f>
        <v>13331214.250000002</v>
      </c>
      <c r="P994" s="44">
        <f t="shared" si="197"/>
        <v>47140.07867751061</v>
      </c>
      <c r="Q994" s="50">
        <v>9673</v>
      </c>
      <c r="R994" s="69" t="s">
        <v>96</v>
      </c>
      <c r="S994" s="65"/>
      <c r="T994" s="17"/>
    </row>
    <row r="995" spans="1:207" s="16" customFormat="1" ht="25.15" customHeight="1" x14ac:dyDescent="0.25">
      <c r="A995" s="69" t="s">
        <v>1525</v>
      </c>
      <c r="B995" s="45" t="s">
        <v>615</v>
      </c>
      <c r="C995" s="58">
        <v>1964</v>
      </c>
      <c r="D995" s="182" t="s">
        <v>224</v>
      </c>
      <c r="E995" s="58" t="s">
        <v>20</v>
      </c>
      <c r="F995" s="72">
        <v>2</v>
      </c>
      <c r="G995" s="72">
        <v>1</v>
      </c>
      <c r="H995" s="47">
        <f t="shared" si="201"/>
        <v>280.8</v>
      </c>
      <c r="I995" s="47">
        <v>0</v>
      </c>
      <c r="J995" s="47">
        <v>280.8</v>
      </c>
      <c r="K995" s="37">
        <f t="shared" si="195"/>
        <v>2015000</v>
      </c>
      <c r="L995" s="44">
        <v>0</v>
      </c>
      <c r="M995" s="44">
        <v>0</v>
      </c>
      <c r="N995" s="44">
        <v>0</v>
      </c>
      <c r="O995" s="47">
        <f>'[1]Прод. прилож'!$C$885</f>
        <v>2015000</v>
      </c>
      <c r="P995" s="44">
        <f t="shared" si="197"/>
        <v>7175.9259259259252</v>
      </c>
      <c r="Q995" s="50">
        <v>9673</v>
      </c>
      <c r="R995" s="69" t="s">
        <v>95</v>
      </c>
      <c r="S995" s="57"/>
    </row>
    <row r="996" spans="1:207" s="16" customFormat="1" ht="25.15" customHeight="1" x14ac:dyDescent="0.25">
      <c r="A996" s="69" t="s">
        <v>1526</v>
      </c>
      <c r="B996" s="45" t="s">
        <v>1928</v>
      </c>
      <c r="C996" s="72">
        <v>1959</v>
      </c>
      <c r="D996" s="182" t="s">
        <v>224</v>
      </c>
      <c r="E996" s="182" t="s">
        <v>20</v>
      </c>
      <c r="F996" s="71">
        <v>2</v>
      </c>
      <c r="G996" s="71">
        <v>1</v>
      </c>
      <c r="H996" s="50">
        <v>272.27</v>
      </c>
      <c r="I996" s="50">
        <v>77.84</v>
      </c>
      <c r="J996" s="50">
        <v>194.43</v>
      </c>
      <c r="K996" s="37">
        <f t="shared" si="195"/>
        <v>2294000</v>
      </c>
      <c r="L996" s="47">
        <v>0</v>
      </c>
      <c r="M996" s="47">
        <v>0</v>
      </c>
      <c r="N996" s="47">
        <v>0</v>
      </c>
      <c r="O996" s="44">
        <f>'[1]Прод. прилож'!$C$386</f>
        <v>2294000</v>
      </c>
      <c r="P996" s="50">
        <f>K996/[3]Прилож!H741</f>
        <v>8425.4600213023841</v>
      </c>
      <c r="Q996" s="37">
        <v>9673</v>
      </c>
      <c r="R996" s="70" t="s">
        <v>94</v>
      </c>
      <c r="S996" s="121"/>
      <c r="T996" s="120"/>
      <c r="U996" s="120"/>
      <c r="V996" s="120"/>
      <c r="W996" s="120"/>
      <c r="X996" s="120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  <c r="AK996" s="120"/>
      <c r="AL996" s="120"/>
      <c r="AM996" s="120"/>
      <c r="AN996" s="120"/>
      <c r="AO996" s="120"/>
      <c r="AP996" s="120"/>
      <c r="AQ996" s="120"/>
      <c r="AR996" s="120"/>
      <c r="AS996" s="120"/>
      <c r="AT996" s="120"/>
      <c r="AU996" s="120"/>
      <c r="AV996" s="120"/>
      <c r="AW996" s="120"/>
      <c r="AX996" s="120"/>
      <c r="AY996" s="120"/>
      <c r="AZ996" s="120"/>
      <c r="BA996" s="120"/>
      <c r="BB996" s="120"/>
      <c r="BC996" s="120"/>
      <c r="BD996" s="120"/>
      <c r="BE996" s="120"/>
      <c r="BF996" s="120"/>
      <c r="BG996" s="120"/>
      <c r="BH996" s="120"/>
      <c r="BI996" s="120"/>
      <c r="BJ996" s="120"/>
      <c r="BK996" s="120"/>
      <c r="BL996" s="120"/>
      <c r="BM996" s="120"/>
      <c r="BN996" s="120"/>
      <c r="BO996" s="120"/>
      <c r="BP996" s="120"/>
      <c r="BQ996" s="120"/>
      <c r="BR996" s="120"/>
      <c r="BS996" s="120"/>
      <c r="BT996" s="120"/>
      <c r="BU996" s="120"/>
      <c r="BV996" s="120"/>
      <c r="BW996" s="120"/>
      <c r="BX996" s="120"/>
      <c r="BY996" s="120"/>
      <c r="BZ996" s="120"/>
      <c r="CA996" s="120"/>
      <c r="CB996" s="120"/>
      <c r="CC996" s="120"/>
      <c r="CD996" s="120"/>
      <c r="CE996" s="120"/>
      <c r="CF996" s="120"/>
      <c r="CG996" s="120"/>
      <c r="CH996" s="120"/>
      <c r="CI996" s="120"/>
      <c r="CJ996" s="120"/>
      <c r="CK996" s="120"/>
      <c r="CL996" s="120"/>
      <c r="CM996" s="120"/>
      <c r="CN996" s="120"/>
      <c r="CO996" s="120"/>
      <c r="CP996" s="120"/>
      <c r="CQ996" s="120"/>
      <c r="CR996" s="120"/>
      <c r="CS996" s="120"/>
      <c r="CT996" s="120"/>
      <c r="CU996" s="120"/>
      <c r="CV996" s="120"/>
      <c r="CW996" s="120"/>
      <c r="CX996" s="120"/>
      <c r="CY996" s="120"/>
      <c r="CZ996" s="120"/>
      <c r="DA996" s="120"/>
      <c r="DB996" s="120"/>
      <c r="DC996" s="120"/>
      <c r="DD996" s="120"/>
      <c r="DE996" s="120"/>
      <c r="DF996" s="120"/>
      <c r="DG996" s="120"/>
      <c r="DH996" s="120"/>
      <c r="DI996" s="120"/>
      <c r="DJ996" s="120"/>
      <c r="DK996" s="120"/>
      <c r="DL996" s="120"/>
      <c r="DM996" s="120"/>
      <c r="DN996" s="120"/>
      <c r="DO996" s="120"/>
      <c r="DP996" s="120"/>
      <c r="DQ996" s="120"/>
      <c r="DR996" s="120"/>
      <c r="DS996" s="120"/>
      <c r="DT996" s="120"/>
      <c r="DU996" s="120"/>
      <c r="DV996" s="120"/>
      <c r="DW996" s="120"/>
      <c r="DX996" s="120"/>
      <c r="DY996" s="120"/>
      <c r="DZ996" s="120"/>
      <c r="EA996" s="120"/>
      <c r="EB996" s="120"/>
      <c r="EC996" s="120"/>
      <c r="ED996" s="120"/>
      <c r="EE996" s="120"/>
      <c r="EF996" s="120"/>
      <c r="EG996" s="120"/>
      <c r="EH996" s="120"/>
      <c r="EI996" s="120"/>
      <c r="EJ996" s="120"/>
      <c r="EK996" s="120"/>
      <c r="EL996" s="120"/>
      <c r="EM996" s="120"/>
      <c r="EN996" s="120"/>
      <c r="EO996" s="120"/>
      <c r="EP996" s="120"/>
      <c r="EQ996" s="120"/>
      <c r="ER996" s="120"/>
      <c r="ES996" s="120"/>
      <c r="ET996" s="120"/>
      <c r="EU996" s="120"/>
      <c r="EV996" s="120"/>
      <c r="EW996" s="120"/>
      <c r="EX996" s="120"/>
      <c r="EY996" s="120"/>
      <c r="EZ996" s="120"/>
      <c r="FA996" s="120"/>
      <c r="FB996" s="120"/>
      <c r="FC996" s="120"/>
      <c r="FD996" s="120"/>
      <c r="FE996" s="120"/>
      <c r="FF996" s="120"/>
      <c r="FG996" s="120"/>
      <c r="FH996" s="120"/>
      <c r="FI996" s="120"/>
      <c r="FJ996" s="120"/>
      <c r="FK996" s="120"/>
      <c r="FL996" s="120"/>
      <c r="FM996" s="120"/>
      <c r="FN996" s="120"/>
      <c r="FO996" s="120"/>
      <c r="FP996" s="120"/>
      <c r="FQ996" s="120"/>
      <c r="FR996" s="120"/>
      <c r="FS996" s="120"/>
      <c r="FT996" s="120"/>
      <c r="FU996" s="120"/>
      <c r="FV996" s="120"/>
      <c r="FW996" s="120"/>
      <c r="FX996" s="120"/>
      <c r="FY996" s="120"/>
      <c r="FZ996" s="120"/>
      <c r="GA996" s="120"/>
      <c r="GB996" s="120"/>
      <c r="GC996" s="120"/>
      <c r="GD996" s="120"/>
      <c r="GE996" s="120"/>
      <c r="GF996" s="120"/>
      <c r="GG996" s="120"/>
      <c r="GH996" s="120"/>
      <c r="GI996" s="120"/>
      <c r="GJ996" s="120"/>
      <c r="GK996" s="120"/>
      <c r="GL996" s="120"/>
      <c r="GM996" s="120"/>
      <c r="GN996" s="120"/>
      <c r="GO996" s="120"/>
      <c r="GP996" s="120"/>
      <c r="GQ996" s="120"/>
      <c r="GR996" s="120"/>
      <c r="GS996" s="120"/>
      <c r="GT996" s="120"/>
      <c r="GU996" s="120"/>
      <c r="GV996" s="120"/>
      <c r="GW996" s="120"/>
      <c r="GX996" s="120"/>
      <c r="GY996" s="120"/>
    </row>
    <row r="997" spans="1:207" s="16" customFormat="1" ht="25.15" customHeight="1" x14ac:dyDescent="0.25">
      <c r="A997" s="69" t="s">
        <v>1527</v>
      </c>
      <c r="B997" s="45" t="s">
        <v>1929</v>
      </c>
      <c r="C997" s="72">
        <v>1959</v>
      </c>
      <c r="D997" s="182" t="s">
        <v>224</v>
      </c>
      <c r="E997" s="182" t="s">
        <v>20</v>
      </c>
      <c r="F997" s="71">
        <v>2</v>
      </c>
      <c r="G997" s="71">
        <v>1</v>
      </c>
      <c r="H997" s="50">
        <v>272.27</v>
      </c>
      <c r="I997" s="50">
        <v>77.84</v>
      </c>
      <c r="J997" s="50">
        <v>194.43</v>
      </c>
      <c r="K997" s="37">
        <f t="shared" si="195"/>
        <v>2286250</v>
      </c>
      <c r="L997" s="47">
        <v>0</v>
      </c>
      <c r="M997" s="47">
        <v>0</v>
      </c>
      <c r="N997" s="47">
        <v>0</v>
      </c>
      <c r="O997" s="44">
        <f>'[1]Прод. прилож'!$C$387</f>
        <v>2286250</v>
      </c>
      <c r="P997" s="50">
        <f>K997/[3]Прилож!H742</f>
        <v>8396.9956293385239</v>
      </c>
      <c r="Q997" s="37">
        <v>9673</v>
      </c>
      <c r="R997" s="70" t="s">
        <v>94</v>
      </c>
      <c r="S997" s="121"/>
      <c r="T997" s="120"/>
      <c r="U997" s="120"/>
      <c r="V997" s="120"/>
      <c r="W997" s="120"/>
      <c r="X997" s="120"/>
      <c r="Y997" s="120"/>
      <c r="Z997" s="120"/>
      <c r="AA997" s="120"/>
      <c r="AB997" s="120"/>
      <c r="AC997" s="120"/>
      <c r="AD997" s="120"/>
      <c r="AE997" s="120"/>
      <c r="AF997" s="120"/>
      <c r="AG997" s="120"/>
      <c r="AH997" s="120"/>
      <c r="AI997" s="120"/>
      <c r="AJ997" s="120"/>
      <c r="AK997" s="120"/>
      <c r="AL997" s="120"/>
      <c r="AM997" s="120"/>
      <c r="AN997" s="120"/>
      <c r="AO997" s="120"/>
      <c r="AP997" s="120"/>
      <c r="AQ997" s="120"/>
      <c r="AR997" s="120"/>
      <c r="AS997" s="120"/>
      <c r="AT997" s="120"/>
      <c r="AU997" s="120"/>
      <c r="AV997" s="120"/>
      <c r="AW997" s="120"/>
      <c r="AX997" s="120"/>
      <c r="AY997" s="120"/>
      <c r="AZ997" s="120"/>
      <c r="BA997" s="120"/>
      <c r="BB997" s="120"/>
      <c r="BC997" s="120"/>
      <c r="BD997" s="120"/>
      <c r="BE997" s="120"/>
      <c r="BF997" s="120"/>
      <c r="BG997" s="120"/>
      <c r="BH997" s="120"/>
      <c r="BI997" s="120"/>
      <c r="BJ997" s="120"/>
      <c r="BK997" s="120"/>
      <c r="BL997" s="120"/>
      <c r="BM997" s="120"/>
      <c r="BN997" s="120"/>
      <c r="BO997" s="120"/>
      <c r="BP997" s="120"/>
      <c r="BQ997" s="120"/>
      <c r="BR997" s="120"/>
      <c r="BS997" s="120"/>
      <c r="BT997" s="120"/>
      <c r="BU997" s="120"/>
      <c r="BV997" s="120"/>
      <c r="BW997" s="120"/>
      <c r="BX997" s="120"/>
      <c r="BY997" s="120"/>
      <c r="BZ997" s="120"/>
      <c r="CA997" s="120"/>
      <c r="CB997" s="120"/>
      <c r="CC997" s="120"/>
      <c r="CD997" s="120"/>
      <c r="CE997" s="120"/>
      <c r="CF997" s="120"/>
      <c r="CG997" s="120"/>
      <c r="CH997" s="120"/>
      <c r="CI997" s="120"/>
      <c r="CJ997" s="120"/>
      <c r="CK997" s="120"/>
      <c r="CL997" s="120"/>
      <c r="CM997" s="120"/>
      <c r="CN997" s="120"/>
      <c r="CO997" s="120"/>
      <c r="CP997" s="120"/>
      <c r="CQ997" s="120"/>
      <c r="CR997" s="120"/>
      <c r="CS997" s="120"/>
      <c r="CT997" s="120"/>
      <c r="CU997" s="120"/>
      <c r="CV997" s="120"/>
      <c r="CW997" s="120"/>
      <c r="CX997" s="120"/>
      <c r="CY997" s="120"/>
      <c r="CZ997" s="120"/>
      <c r="DA997" s="120"/>
      <c r="DB997" s="120"/>
      <c r="DC997" s="120"/>
      <c r="DD997" s="120"/>
      <c r="DE997" s="120"/>
      <c r="DF997" s="120"/>
      <c r="DG997" s="120"/>
      <c r="DH997" s="120"/>
      <c r="DI997" s="120"/>
      <c r="DJ997" s="120"/>
      <c r="DK997" s="120"/>
      <c r="DL997" s="120"/>
      <c r="DM997" s="120"/>
      <c r="DN997" s="120"/>
      <c r="DO997" s="120"/>
      <c r="DP997" s="120"/>
      <c r="DQ997" s="120"/>
      <c r="DR997" s="120"/>
      <c r="DS997" s="120"/>
      <c r="DT997" s="120"/>
      <c r="DU997" s="120"/>
      <c r="DV997" s="120"/>
      <c r="DW997" s="120"/>
      <c r="DX997" s="120"/>
      <c r="DY997" s="120"/>
      <c r="DZ997" s="120"/>
      <c r="EA997" s="120"/>
      <c r="EB997" s="120"/>
      <c r="EC997" s="120"/>
      <c r="ED997" s="120"/>
      <c r="EE997" s="120"/>
      <c r="EF997" s="120"/>
      <c r="EG997" s="120"/>
      <c r="EH997" s="120"/>
      <c r="EI997" s="120"/>
      <c r="EJ997" s="120"/>
      <c r="EK997" s="120"/>
      <c r="EL997" s="120"/>
      <c r="EM997" s="120"/>
      <c r="EN997" s="120"/>
      <c r="EO997" s="120"/>
      <c r="EP997" s="120"/>
      <c r="EQ997" s="120"/>
      <c r="ER997" s="120"/>
      <c r="ES997" s="120"/>
      <c r="ET997" s="120"/>
      <c r="EU997" s="120"/>
      <c r="EV997" s="120"/>
      <c r="EW997" s="120"/>
      <c r="EX997" s="120"/>
      <c r="EY997" s="120"/>
      <c r="EZ997" s="120"/>
      <c r="FA997" s="120"/>
      <c r="FB997" s="120"/>
      <c r="FC997" s="120"/>
      <c r="FD997" s="120"/>
      <c r="FE997" s="120"/>
      <c r="FF997" s="120"/>
      <c r="FG997" s="120"/>
      <c r="FH997" s="120"/>
      <c r="FI997" s="120"/>
      <c r="FJ997" s="120"/>
      <c r="FK997" s="120"/>
      <c r="FL997" s="120"/>
      <c r="FM997" s="120"/>
      <c r="FN997" s="120"/>
      <c r="FO997" s="120"/>
      <c r="FP997" s="120"/>
      <c r="FQ997" s="120"/>
      <c r="FR997" s="120"/>
      <c r="FS997" s="120"/>
      <c r="FT997" s="120"/>
      <c r="FU997" s="120"/>
      <c r="FV997" s="120"/>
      <c r="FW997" s="120"/>
      <c r="FX997" s="120"/>
      <c r="FY997" s="120"/>
      <c r="FZ997" s="120"/>
      <c r="GA997" s="120"/>
      <c r="GB997" s="120"/>
      <c r="GC997" s="120"/>
      <c r="GD997" s="120"/>
      <c r="GE997" s="120"/>
      <c r="GF997" s="120"/>
      <c r="GG997" s="120"/>
      <c r="GH997" s="120"/>
      <c r="GI997" s="120"/>
      <c r="GJ997" s="120"/>
      <c r="GK997" s="120"/>
      <c r="GL997" s="120"/>
      <c r="GM997" s="120"/>
      <c r="GN997" s="120"/>
      <c r="GO997" s="120"/>
      <c r="GP997" s="120"/>
      <c r="GQ997" s="120"/>
      <c r="GR997" s="120"/>
      <c r="GS997" s="120"/>
      <c r="GT997" s="120"/>
      <c r="GU997" s="120"/>
      <c r="GV997" s="120"/>
      <c r="GW997" s="120"/>
      <c r="GX997" s="120"/>
      <c r="GY997" s="120"/>
    </row>
    <row r="998" spans="1:207" s="16" customFormat="1" ht="25.15" customHeight="1" x14ac:dyDescent="0.25">
      <c r="A998" s="69" t="s">
        <v>1528</v>
      </c>
      <c r="B998" s="45" t="s">
        <v>1739</v>
      </c>
      <c r="C998" s="72">
        <v>1970</v>
      </c>
      <c r="D998" s="182" t="s">
        <v>224</v>
      </c>
      <c r="E998" s="182" t="s">
        <v>22</v>
      </c>
      <c r="F998" s="71">
        <v>5</v>
      </c>
      <c r="G998" s="71">
        <v>4</v>
      </c>
      <c r="H998" s="53">
        <v>3641.2</v>
      </c>
      <c r="I998" s="53">
        <v>0</v>
      </c>
      <c r="J998" s="53">
        <v>2657.3</v>
      </c>
      <c r="K998" s="37">
        <f t="shared" si="195"/>
        <v>23869210</v>
      </c>
      <c r="L998" s="47">
        <v>0</v>
      </c>
      <c r="M998" s="47">
        <v>0</v>
      </c>
      <c r="N998" s="47">
        <v>0</v>
      </c>
      <c r="O998" s="44">
        <f>'[1]Прод. прилож'!$C$388</f>
        <v>23869210</v>
      </c>
      <c r="P998" s="50">
        <f t="shared" ref="P998:P1011" si="202">K998/H998</f>
        <v>6555.3141821377567</v>
      </c>
      <c r="Q998" s="37">
        <v>9673</v>
      </c>
      <c r="R998" s="70" t="s">
        <v>94</v>
      </c>
      <c r="S998" s="121"/>
      <c r="T998" s="120"/>
      <c r="U998" s="120"/>
      <c r="V998" s="120"/>
      <c r="W998" s="120"/>
      <c r="X998" s="120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  <c r="AK998" s="120"/>
      <c r="AL998" s="120"/>
      <c r="AM998" s="120"/>
      <c r="AN998" s="120"/>
      <c r="AO998" s="120"/>
      <c r="AP998" s="120"/>
      <c r="AQ998" s="120"/>
      <c r="AR998" s="120"/>
      <c r="AS998" s="120"/>
      <c r="AT998" s="120"/>
      <c r="AU998" s="120"/>
      <c r="AV998" s="120"/>
      <c r="AW998" s="120"/>
      <c r="AX998" s="120"/>
      <c r="AY998" s="120"/>
      <c r="AZ998" s="120"/>
      <c r="BA998" s="120"/>
      <c r="BB998" s="120"/>
      <c r="BC998" s="120"/>
      <c r="BD998" s="120"/>
      <c r="BE998" s="120"/>
      <c r="BF998" s="120"/>
      <c r="BG998" s="120"/>
      <c r="BH998" s="120"/>
      <c r="BI998" s="120"/>
      <c r="BJ998" s="120"/>
      <c r="BK998" s="120"/>
      <c r="BL998" s="120"/>
      <c r="BM998" s="120"/>
      <c r="BN998" s="120"/>
      <c r="BO998" s="120"/>
      <c r="BP998" s="120"/>
      <c r="BQ998" s="120"/>
      <c r="BR998" s="120"/>
      <c r="BS998" s="120"/>
      <c r="BT998" s="120"/>
      <c r="BU998" s="120"/>
      <c r="BV998" s="120"/>
      <c r="BW998" s="120"/>
      <c r="BX998" s="120"/>
      <c r="BY998" s="120"/>
      <c r="BZ998" s="120"/>
      <c r="CA998" s="120"/>
      <c r="CB998" s="120"/>
      <c r="CC998" s="120"/>
      <c r="CD998" s="120"/>
      <c r="CE998" s="120"/>
      <c r="CF998" s="120"/>
      <c r="CG998" s="120"/>
      <c r="CH998" s="120"/>
      <c r="CI998" s="120"/>
      <c r="CJ998" s="120"/>
      <c r="CK998" s="120"/>
      <c r="CL998" s="120"/>
      <c r="CM998" s="120"/>
      <c r="CN998" s="120"/>
      <c r="CO998" s="120"/>
      <c r="CP998" s="120"/>
      <c r="CQ998" s="120"/>
      <c r="CR998" s="120"/>
      <c r="CS998" s="120"/>
      <c r="CT998" s="120"/>
      <c r="CU998" s="120"/>
      <c r="CV998" s="120"/>
      <c r="CW998" s="120"/>
      <c r="CX998" s="120"/>
      <c r="CY998" s="120"/>
      <c r="CZ998" s="120"/>
      <c r="DA998" s="120"/>
      <c r="DB998" s="120"/>
      <c r="DC998" s="120"/>
      <c r="DD998" s="120"/>
      <c r="DE998" s="120"/>
      <c r="DF998" s="120"/>
      <c r="DG998" s="120"/>
      <c r="DH998" s="120"/>
      <c r="DI998" s="120"/>
      <c r="DJ998" s="120"/>
      <c r="DK998" s="120"/>
      <c r="DL998" s="120"/>
      <c r="DM998" s="120"/>
      <c r="DN998" s="120"/>
      <c r="DO998" s="120"/>
      <c r="DP998" s="120"/>
      <c r="DQ998" s="120"/>
      <c r="DR998" s="120"/>
      <c r="DS998" s="120"/>
      <c r="DT998" s="120"/>
      <c r="DU998" s="120"/>
      <c r="DV998" s="120"/>
      <c r="DW998" s="120"/>
      <c r="DX998" s="120"/>
      <c r="DY998" s="120"/>
      <c r="DZ998" s="120"/>
      <c r="EA998" s="120"/>
      <c r="EB998" s="120"/>
      <c r="EC998" s="120"/>
      <c r="ED998" s="120"/>
      <c r="EE998" s="120"/>
      <c r="EF998" s="120"/>
      <c r="EG998" s="120"/>
      <c r="EH998" s="120"/>
      <c r="EI998" s="120"/>
      <c r="EJ998" s="120"/>
      <c r="EK998" s="120"/>
      <c r="EL998" s="120"/>
      <c r="EM998" s="120"/>
      <c r="EN998" s="120"/>
      <c r="EO998" s="120"/>
      <c r="EP998" s="120"/>
      <c r="EQ998" s="120"/>
      <c r="ER998" s="120"/>
      <c r="ES998" s="120"/>
      <c r="ET998" s="120"/>
      <c r="EU998" s="120"/>
      <c r="EV998" s="120"/>
      <c r="EW998" s="120"/>
      <c r="EX998" s="120"/>
      <c r="EY998" s="120"/>
      <c r="EZ998" s="120"/>
      <c r="FA998" s="120"/>
      <c r="FB998" s="120"/>
      <c r="FC998" s="120"/>
      <c r="FD998" s="120"/>
      <c r="FE998" s="120"/>
      <c r="FF998" s="120"/>
      <c r="FG998" s="120"/>
      <c r="FH998" s="120"/>
      <c r="FI998" s="120"/>
      <c r="FJ998" s="120"/>
      <c r="FK998" s="120"/>
      <c r="FL998" s="120"/>
      <c r="FM998" s="120"/>
      <c r="FN998" s="120"/>
      <c r="FO998" s="120"/>
      <c r="FP998" s="120"/>
      <c r="FQ998" s="120"/>
      <c r="FR998" s="120"/>
      <c r="FS998" s="120"/>
      <c r="FT998" s="120"/>
      <c r="FU998" s="120"/>
      <c r="FV998" s="120"/>
      <c r="FW998" s="120"/>
      <c r="FX998" s="120"/>
      <c r="FY998" s="120"/>
      <c r="FZ998" s="120"/>
      <c r="GA998" s="120"/>
      <c r="GB998" s="120"/>
      <c r="GC998" s="120"/>
      <c r="GD998" s="120"/>
      <c r="GE998" s="120"/>
      <c r="GF998" s="120"/>
      <c r="GG998" s="120"/>
      <c r="GH998" s="120"/>
      <c r="GI998" s="120"/>
      <c r="GJ998" s="120"/>
      <c r="GK998" s="120"/>
      <c r="GL998" s="120"/>
      <c r="GM998" s="120"/>
      <c r="GN998" s="120"/>
      <c r="GO998" s="120"/>
      <c r="GP998" s="120"/>
      <c r="GQ998" s="120"/>
      <c r="GR998" s="120"/>
      <c r="GS998" s="120"/>
      <c r="GT998" s="120"/>
      <c r="GU998" s="120"/>
      <c r="GV998" s="120"/>
      <c r="GW998" s="120"/>
      <c r="GX998" s="120"/>
      <c r="GY998" s="120"/>
    </row>
    <row r="999" spans="1:207" s="16" customFormat="1" ht="25.15" customHeight="1" x14ac:dyDescent="0.25">
      <c r="A999" s="69" t="s">
        <v>1529</v>
      </c>
      <c r="B999" s="107" t="s">
        <v>616</v>
      </c>
      <c r="C999" s="58">
        <v>1962</v>
      </c>
      <c r="D999" s="182" t="s">
        <v>224</v>
      </c>
      <c r="E999" s="182" t="s">
        <v>20</v>
      </c>
      <c r="F999" s="72">
        <v>5</v>
      </c>
      <c r="G999" s="72">
        <v>2</v>
      </c>
      <c r="H999" s="47">
        <f>I999+J999</f>
        <v>1594.18</v>
      </c>
      <c r="I999" s="47">
        <v>0</v>
      </c>
      <c r="J999" s="47">
        <v>1594.18</v>
      </c>
      <c r="K999" s="37">
        <f t="shared" si="195"/>
        <v>4805000</v>
      </c>
      <c r="L999" s="44">
        <v>0</v>
      </c>
      <c r="M999" s="44">
        <v>0</v>
      </c>
      <c r="N999" s="44">
        <v>0</v>
      </c>
      <c r="O999" s="47">
        <f>'[1]Прод. прилож'!$C$389</f>
        <v>4805000</v>
      </c>
      <c r="P999" s="44">
        <f t="shared" si="202"/>
        <v>3014.0887478201957</v>
      </c>
      <c r="Q999" s="50">
        <v>9673</v>
      </c>
      <c r="R999" s="69" t="s">
        <v>94</v>
      </c>
      <c r="S999" s="57"/>
    </row>
    <row r="1000" spans="1:207" s="16" customFormat="1" ht="25.15" customHeight="1" x14ac:dyDescent="0.25">
      <c r="A1000" s="69" t="s">
        <v>1530</v>
      </c>
      <c r="B1000" s="107" t="s">
        <v>617</v>
      </c>
      <c r="C1000" s="58">
        <v>1963</v>
      </c>
      <c r="D1000" s="182" t="s">
        <v>224</v>
      </c>
      <c r="E1000" s="58" t="s">
        <v>20</v>
      </c>
      <c r="F1000" s="72">
        <v>5</v>
      </c>
      <c r="G1000" s="72">
        <v>3</v>
      </c>
      <c r="H1000" s="47">
        <f>I1000+J1000</f>
        <v>2528.65</v>
      </c>
      <c r="I1000" s="47">
        <v>0</v>
      </c>
      <c r="J1000" s="47">
        <v>2528.65</v>
      </c>
      <c r="K1000" s="37">
        <f t="shared" si="195"/>
        <v>2162250</v>
      </c>
      <c r="L1000" s="44">
        <v>0</v>
      </c>
      <c r="M1000" s="44">
        <v>0</v>
      </c>
      <c r="N1000" s="44">
        <v>0</v>
      </c>
      <c r="O1000" s="47">
        <f>'[1]Прод. прилож'!$C$886</f>
        <v>2162250</v>
      </c>
      <c r="P1000" s="44">
        <f t="shared" si="202"/>
        <v>855.10054772309331</v>
      </c>
      <c r="Q1000" s="50">
        <v>9673</v>
      </c>
      <c r="R1000" s="69" t="s">
        <v>95</v>
      </c>
      <c r="S1000" s="65"/>
      <c r="T1000" s="17"/>
      <c r="V1000" s="15"/>
      <c r="W1000" s="15"/>
      <c r="X1000" s="15"/>
      <c r="Y1000" s="15"/>
      <c r="Z1000" s="15"/>
      <c r="AA1000" s="15"/>
      <c r="AB1000" s="15"/>
      <c r="AC1000" s="15"/>
      <c r="AD1000" s="15"/>
      <c r="AE1000" s="15"/>
      <c r="AF1000" s="15"/>
      <c r="AG1000" s="15"/>
      <c r="AH1000" s="15"/>
      <c r="AI1000" s="15"/>
      <c r="AJ1000" s="15"/>
      <c r="AK1000" s="15"/>
      <c r="AL1000" s="15"/>
      <c r="AM1000" s="15"/>
      <c r="AN1000" s="15"/>
      <c r="AO1000" s="15"/>
      <c r="AP1000" s="15"/>
      <c r="AQ1000" s="15"/>
      <c r="AR1000" s="15"/>
      <c r="AS1000" s="15"/>
      <c r="AT1000" s="15"/>
      <c r="AU1000" s="15"/>
      <c r="AV1000" s="15"/>
      <c r="AW1000" s="15"/>
      <c r="AX1000" s="15"/>
      <c r="AY1000" s="15"/>
      <c r="AZ1000" s="15"/>
      <c r="BA1000" s="15"/>
      <c r="BB1000" s="15"/>
      <c r="BC1000" s="15"/>
      <c r="BD1000" s="15"/>
      <c r="BE1000" s="15"/>
      <c r="BF1000" s="15"/>
      <c r="BG1000" s="15"/>
      <c r="BH1000" s="15"/>
      <c r="BI1000" s="15"/>
      <c r="BJ1000" s="15"/>
      <c r="BK1000" s="15"/>
      <c r="BL1000" s="15"/>
      <c r="BM1000" s="15"/>
      <c r="BN1000" s="15"/>
      <c r="BO1000" s="15"/>
      <c r="BP1000" s="15"/>
      <c r="BQ1000" s="15"/>
      <c r="BR1000" s="15"/>
      <c r="BS1000" s="15"/>
      <c r="BT1000" s="15"/>
      <c r="BU1000" s="15"/>
      <c r="BV1000" s="15"/>
      <c r="BW1000" s="15"/>
      <c r="BX1000" s="15"/>
      <c r="BY1000" s="15"/>
      <c r="BZ1000" s="15"/>
      <c r="CA1000" s="15"/>
      <c r="CB1000" s="15"/>
      <c r="CC1000" s="15"/>
      <c r="CD1000" s="15"/>
      <c r="CE1000" s="15"/>
      <c r="CF1000" s="15"/>
      <c r="CG1000" s="15"/>
      <c r="CH1000" s="15"/>
      <c r="CI1000" s="15"/>
      <c r="CJ1000" s="15"/>
      <c r="CK1000" s="15"/>
      <c r="CL1000" s="15"/>
      <c r="CM1000" s="15"/>
      <c r="CN1000" s="15"/>
      <c r="CO1000" s="15"/>
      <c r="CP1000" s="15"/>
      <c r="CQ1000" s="15"/>
      <c r="CR1000" s="15"/>
      <c r="CS1000" s="15"/>
      <c r="CT1000" s="15"/>
      <c r="CU1000" s="15"/>
      <c r="CV1000" s="15"/>
      <c r="CW1000" s="15"/>
      <c r="CX1000" s="15"/>
      <c r="CY1000" s="15"/>
      <c r="CZ1000" s="15"/>
      <c r="DA1000" s="15"/>
      <c r="DB1000" s="15"/>
      <c r="DC1000" s="15"/>
      <c r="DD1000" s="15"/>
      <c r="DE1000" s="15"/>
      <c r="DF1000" s="15"/>
      <c r="DG1000" s="15"/>
      <c r="DH1000" s="15"/>
      <c r="DI1000" s="15"/>
      <c r="DJ1000" s="15"/>
      <c r="DK1000" s="15"/>
      <c r="DL1000" s="15"/>
      <c r="DM1000" s="15"/>
      <c r="DN1000" s="15"/>
      <c r="DO1000" s="15"/>
      <c r="DP1000" s="15"/>
      <c r="DQ1000" s="15"/>
      <c r="DR1000" s="15"/>
      <c r="DS1000" s="15"/>
      <c r="DT1000" s="15"/>
      <c r="DU1000" s="15"/>
      <c r="DV1000" s="15"/>
      <c r="DW1000" s="15"/>
      <c r="DX1000" s="15"/>
      <c r="DY1000" s="15"/>
      <c r="DZ1000" s="15"/>
      <c r="EA1000" s="15"/>
      <c r="EB1000" s="15"/>
      <c r="EC1000" s="15"/>
      <c r="ED1000" s="15"/>
      <c r="EE1000" s="15"/>
      <c r="EF1000" s="15"/>
      <c r="EG1000" s="15"/>
      <c r="EH1000" s="15"/>
      <c r="EI1000" s="15"/>
      <c r="EJ1000" s="15"/>
      <c r="EK1000" s="15"/>
      <c r="EL1000" s="15"/>
      <c r="EM1000" s="15"/>
      <c r="EN1000" s="15"/>
      <c r="EO1000" s="15"/>
      <c r="EP1000" s="15"/>
      <c r="EQ1000" s="15"/>
      <c r="ER1000" s="15"/>
      <c r="ES1000" s="15"/>
      <c r="ET1000" s="15"/>
      <c r="EU1000" s="15"/>
      <c r="EV1000" s="15"/>
      <c r="EW1000" s="15"/>
      <c r="EX1000" s="15"/>
      <c r="EY1000" s="15"/>
      <c r="EZ1000" s="15"/>
      <c r="FA1000" s="15"/>
      <c r="FB1000" s="15"/>
      <c r="FC1000" s="15"/>
      <c r="FD1000" s="15"/>
      <c r="FE1000" s="15"/>
      <c r="FF1000" s="15"/>
      <c r="FG1000" s="15"/>
      <c r="FH1000" s="15"/>
      <c r="FI1000" s="15"/>
      <c r="FJ1000" s="15"/>
      <c r="FK1000" s="15"/>
      <c r="FL1000" s="15"/>
      <c r="FM1000" s="15"/>
      <c r="FN1000" s="15"/>
      <c r="FO1000" s="15"/>
      <c r="FP1000" s="15"/>
      <c r="FQ1000" s="15"/>
      <c r="FR1000" s="15"/>
      <c r="FS1000" s="15"/>
      <c r="FT1000" s="15"/>
      <c r="FU1000" s="15"/>
      <c r="FV1000" s="15"/>
      <c r="FW1000" s="15"/>
      <c r="FX1000" s="15"/>
      <c r="FY1000" s="15"/>
      <c r="FZ1000" s="15"/>
      <c r="GA1000" s="15"/>
      <c r="GB1000" s="15"/>
      <c r="GC1000" s="15"/>
      <c r="GD1000" s="15"/>
      <c r="GE1000" s="15"/>
      <c r="GF1000" s="15"/>
      <c r="GG1000" s="15"/>
      <c r="GH1000" s="15"/>
      <c r="GI1000" s="15"/>
      <c r="GJ1000" s="15"/>
      <c r="GK1000" s="15"/>
      <c r="GL1000" s="15"/>
      <c r="GM1000" s="15"/>
      <c r="GN1000" s="15"/>
      <c r="GO1000" s="15"/>
      <c r="GP1000" s="15"/>
      <c r="GQ1000" s="15"/>
      <c r="GR1000" s="15"/>
      <c r="GS1000" s="15"/>
      <c r="GT1000" s="15"/>
      <c r="GU1000" s="15"/>
      <c r="GV1000" s="15"/>
      <c r="GW1000" s="15"/>
      <c r="GX1000" s="15"/>
      <c r="GY1000" s="15"/>
    </row>
    <row r="1001" spans="1:207" s="120" customFormat="1" ht="22.9" customHeight="1" x14ac:dyDescent="0.25">
      <c r="A1001" s="69" t="s">
        <v>1531</v>
      </c>
      <c r="B1001" s="107" t="s">
        <v>1889</v>
      </c>
      <c r="C1001" s="58">
        <v>1977</v>
      </c>
      <c r="D1001" s="182" t="s">
        <v>224</v>
      </c>
      <c r="E1001" s="58" t="s">
        <v>22</v>
      </c>
      <c r="F1001" s="72">
        <v>9</v>
      </c>
      <c r="G1001" s="72">
        <v>2</v>
      </c>
      <c r="H1001" s="47">
        <v>4831.1000000000004</v>
      </c>
      <c r="I1001" s="47">
        <v>0</v>
      </c>
      <c r="J1001" s="47">
        <v>2385.3000000000002</v>
      </c>
      <c r="K1001" s="37">
        <f t="shared" si="195"/>
        <v>6882000</v>
      </c>
      <c r="L1001" s="44">
        <v>0</v>
      </c>
      <c r="M1001" s="44">
        <v>0</v>
      </c>
      <c r="N1001" s="44">
        <v>0</v>
      </c>
      <c r="O1001" s="47">
        <f>'[1]Прод. прилож'!$C$890</f>
        <v>6882000</v>
      </c>
      <c r="P1001" s="44">
        <f t="shared" si="202"/>
        <v>1424.5202955848563</v>
      </c>
      <c r="Q1001" s="50">
        <v>9673</v>
      </c>
      <c r="R1001" s="69" t="s">
        <v>95</v>
      </c>
      <c r="S1001" s="17"/>
      <c r="T1001" s="17"/>
      <c r="U1001" s="16"/>
      <c r="V1001" s="15"/>
      <c r="W1001" s="15"/>
      <c r="X1001" s="15"/>
      <c r="Y1001" s="15"/>
      <c r="Z1001" s="15"/>
      <c r="AA1001" s="15"/>
      <c r="AB1001" s="15"/>
      <c r="AC1001" s="15"/>
      <c r="AD1001" s="15"/>
      <c r="AE1001" s="15"/>
      <c r="AF1001" s="15"/>
      <c r="AG1001" s="15"/>
      <c r="AH1001" s="15"/>
      <c r="AI1001" s="15"/>
      <c r="AJ1001" s="15"/>
      <c r="AK1001" s="15"/>
      <c r="AL1001" s="15"/>
      <c r="AM1001" s="15"/>
      <c r="AN1001" s="15"/>
      <c r="AO1001" s="15"/>
      <c r="AP1001" s="15"/>
      <c r="AQ1001" s="15"/>
      <c r="AR1001" s="15"/>
      <c r="AS1001" s="15"/>
      <c r="AT1001" s="15"/>
      <c r="AU1001" s="15"/>
      <c r="AV1001" s="15"/>
      <c r="AW1001" s="15"/>
      <c r="AX1001" s="15"/>
      <c r="AY1001" s="15"/>
      <c r="AZ1001" s="15"/>
      <c r="BA1001" s="15"/>
      <c r="BB1001" s="15"/>
      <c r="BC1001" s="15"/>
      <c r="BD1001" s="15"/>
      <c r="BE1001" s="15"/>
      <c r="BF1001" s="15"/>
      <c r="BG1001" s="15"/>
      <c r="BH1001" s="15"/>
      <c r="BI1001" s="15"/>
      <c r="BJ1001" s="15"/>
      <c r="BK1001" s="15"/>
      <c r="BL1001" s="15"/>
      <c r="BM1001" s="15"/>
      <c r="BN1001" s="15"/>
      <c r="BO1001" s="15"/>
      <c r="BP1001" s="15"/>
      <c r="BQ1001" s="15"/>
      <c r="BR1001" s="15"/>
      <c r="BS1001" s="15"/>
      <c r="BT1001" s="15"/>
      <c r="BU1001" s="15"/>
      <c r="BV1001" s="15"/>
      <c r="BW1001" s="15"/>
      <c r="BX1001" s="15"/>
      <c r="BY1001" s="15"/>
      <c r="BZ1001" s="15"/>
      <c r="CA1001" s="15"/>
      <c r="CB1001" s="15"/>
      <c r="CC1001" s="15"/>
      <c r="CD1001" s="15"/>
      <c r="CE1001" s="15"/>
      <c r="CF1001" s="15"/>
      <c r="CG1001" s="15"/>
      <c r="CH1001" s="15"/>
      <c r="CI1001" s="15"/>
      <c r="CJ1001" s="15"/>
      <c r="CK1001" s="15"/>
      <c r="CL1001" s="15"/>
      <c r="CM1001" s="15"/>
      <c r="CN1001" s="15"/>
      <c r="CO1001" s="15"/>
      <c r="CP1001" s="15"/>
      <c r="CQ1001" s="15"/>
      <c r="CR1001" s="15"/>
      <c r="CS1001" s="15"/>
      <c r="CT1001" s="15"/>
      <c r="CU1001" s="15"/>
      <c r="CV1001" s="15"/>
      <c r="CW1001" s="15"/>
      <c r="CX1001" s="15"/>
      <c r="CY1001" s="15"/>
      <c r="CZ1001" s="15"/>
      <c r="DA1001" s="15"/>
      <c r="DB1001" s="15"/>
      <c r="DC1001" s="15"/>
      <c r="DD1001" s="15"/>
      <c r="DE1001" s="15"/>
      <c r="DF1001" s="15"/>
      <c r="DG1001" s="15"/>
      <c r="DH1001" s="15"/>
      <c r="DI1001" s="15"/>
      <c r="DJ1001" s="15"/>
      <c r="DK1001" s="15"/>
      <c r="DL1001" s="15"/>
      <c r="DM1001" s="15"/>
      <c r="DN1001" s="15"/>
      <c r="DO1001" s="15"/>
      <c r="DP1001" s="15"/>
      <c r="DQ1001" s="15"/>
      <c r="DR1001" s="15"/>
      <c r="DS1001" s="15"/>
      <c r="DT1001" s="15"/>
      <c r="DU1001" s="15"/>
      <c r="DV1001" s="15"/>
      <c r="DW1001" s="15"/>
      <c r="DX1001" s="15"/>
      <c r="DY1001" s="15"/>
      <c r="DZ1001" s="15"/>
      <c r="EA1001" s="15"/>
      <c r="EB1001" s="15"/>
      <c r="EC1001" s="15"/>
      <c r="ED1001" s="15"/>
      <c r="EE1001" s="15"/>
      <c r="EF1001" s="15"/>
      <c r="EG1001" s="15"/>
      <c r="EH1001" s="15"/>
      <c r="EI1001" s="15"/>
      <c r="EJ1001" s="15"/>
      <c r="EK1001" s="15"/>
      <c r="EL1001" s="15"/>
      <c r="EM1001" s="15"/>
      <c r="EN1001" s="15"/>
      <c r="EO1001" s="15"/>
      <c r="EP1001" s="15"/>
      <c r="EQ1001" s="15"/>
      <c r="ER1001" s="15"/>
      <c r="ES1001" s="15"/>
      <c r="ET1001" s="15"/>
      <c r="EU1001" s="15"/>
      <c r="EV1001" s="15"/>
      <c r="EW1001" s="15"/>
      <c r="EX1001" s="15"/>
      <c r="EY1001" s="15"/>
      <c r="EZ1001" s="15"/>
      <c r="FA1001" s="15"/>
      <c r="FB1001" s="15"/>
      <c r="FC1001" s="15"/>
      <c r="FD1001" s="15"/>
      <c r="FE1001" s="15"/>
      <c r="FF1001" s="15"/>
      <c r="FG1001" s="15"/>
      <c r="FH1001" s="15"/>
      <c r="FI1001" s="15"/>
      <c r="FJ1001" s="15"/>
      <c r="FK1001" s="15"/>
      <c r="FL1001" s="15"/>
      <c r="FM1001" s="15"/>
      <c r="FN1001" s="15"/>
      <c r="FO1001" s="15"/>
      <c r="FP1001" s="15"/>
      <c r="FQ1001" s="15"/>
      <c r="FR1001" s="15"/>
      <c r="FS1001" s="15"/>
      <c r="FT1001" s="15"/>
      <c r="FU1001" s="15"/>
      <c r="FV1001" s="15"/>
      <c r="FW1001" s="15"/>
      <c r="FX1001" s="15"/>
      <c r="FY1001" s="15"/>
      <c r="FZ1001" s="15"/>
      <c r="GA1001" s="15"/>
      <c r="GB1001" s="15"/>
      <c r="GC1001" s="15"/>
      <c r="GD1001" s="15"/>
      <c r="GE1001" s="15"/>
      <c r="GF1001" s="15"/>
      <c r="GG1001" s="15"/>
      <c r="GH1001" s="15"/>
      <c r="GI1001" s="15"/>
      <c r="GJ1001" s="15"/>
      <c r="GK1001" s="15"/>
      <c r="GL1001" s="15"/>
      <c r="GM1001" s="15"/>
      <c r="GN1001" s="15"/>
      <c r="GO1001" s="15"/>
      <c r="GP1001" s="15"/>
      <c r="GQ1001" s="15"/>
      <c r="GR1001" s="15"/>
      <c r="GS1001" s="15"/>
      <c r="GT1001" s="15"/>
      <c r="GU1001" s="15"/>
      <c r="GV1001" s="15"/>
      <c r="GW1001" s="15"/>
      <c r="GX1001" s="15"/>
      <c r="GY1001" s="15"/>
    </row>
    <row r="1002" spans="1:207" s="16" customFormat="1" ht="25.15" customHeight="1" x14ac:dyDescent="0.25">
      <c r="A1002" s="69" t="s">
        <v>1532</v>
      </c>
      <c r="B1002" s="107" t="s">
        <v>618</v>
      </c>
      <c r="C1002" s="58">
        <v>1966</v>
      </c>
      <c r="D1002" s="182" t="s">
        <v>224</v>
      </c>
      <c r="E1002" s="182" t="s">
        <v>22</v>
      </c>
      <c r="F1002" s="72">
        <v>5</v>
      </c>
      <c r="G1002" s="72">
        <v>4</v>
      </c>
      <c r="H1002" s="47">
        <f>I1002+J1002</f>
        <v>3545.31</v>
      </c>
      <c r="I1002" s="47">
        <v>0</v>
      </c>
      <c r="J1002" s="47">
        <v>3545.31</v>
      </c>
      <c r="K1002" s="37">
        <f t="shared" si="195"/>
        <v>913265.2</v>
      </c>
      <c r="L1002" s="44">
        <v>0</v>
      </c>
      <c r="M1002" s="44">
        <v>0</v>
      </c>
      <c r="N1002" s="44">
        <v>0</v>
      </c>
      <c r="O1002" s="47">
        <f>'[1]Прод. прилож'!$C$1323</f>
        <v>913265.2</v>
      </c>
      <c r="P1002" s="44">
        <f t="shared" si="202"/>
        <v>257.59812259012608</v>
      </c>
      <c r="Q1002" s="50">
        <v>9673</v>
      </c>
      <c r="R1002" s="69" t="s">
        <v>96</v>
      </c>
      <c r="S1002" s="57"/>
    </row>
    <row r="1003" spans="1:207" s="16" customFormat="1" ht="25.15" customHeight="1" x14ac:dyDescent="0.25">
      <c r="A1003" s="69" t="s">
        <v>1533</v>
      </c>
      <c r="B1003" s="45" t="s">
        <v>619</v>
      </c>
      <c r="C1003" s="182">
        <v>1962</v>
      </c>
      <c r="D1003" s="182" t="s">
        <v>224</v>
      </c>
      <c r="E1003" s="182" t="s">
        <v>20</v>
      </c>
      <c r="F1003" s="72">
        <v>5</v>
      </c>
      <c r="G1003" s="72">
        <v>2</v>
      </c>
      <c r="H1003" s="47">
        <v>1580.8</v>
      </c>
      <c r="I1003" s="47">
        <v>160</v>
      </c>
      <c r="J1003" s="47">
        <v>1712.18</v>
      </c>
      <c r="K1003" s="37">
        <f t="shared" si="195"/>
        <v>4805000</v>
      </c>
      <c r="L1003" s="44">
        <v>0</v>
      </c>
      <c r="M1003" s="44">
        <v>0</v>
      </c>
      <c r="N1003" s="44">
        <v>0</v>
      </c>
      <c r="O1003" s="47">
        <f>'[1]Прод. прилож'!$C$390</f>
        <v>4805000</v>
      </c>
      <c r="P1003" s="44">
        <f t="shared" si="202"/>
        <v>3039.6002024291497</v>
      </c>
      <c r="Q1003" s="50">
        <v>9673</v>
      </c>
      <c r="R1003" s="69" t="s">
        <v>94</v>
      </c>
      <c r="S1003" s="57"/>
    </row>
    <row r="1004" spans="1:207" s="16" customFormat="1" ht="25.15" customHeight="1" x14ac:dyDescent="0.25">
      <c r="A1004" s="69" t="s">
        <v>2098</v>
      </c>
      <c r="B1004" s="107" t="s">
        <v>620</v>
      </c>
      <c r="C1004" s="58">
        <v>1963</v>
      </c>
      <c r="D1004" s="182" t="s">
        <v>224</v>
      </c>
      <c r="E1004" s="58" t="s">
        <v>20</v>
      </c>
      <c r="F1004" s="72">
        <v>5</v>
      </c>
      <c r="G1004" s="72">
        <v>2</v>
      </c>
      <c r="H1004" s="47">
        <f>I1004+J1004</f>
        <v>1597.27</v>
      </c>
      <c r="I1004" s="47">
        <v>90.5</v>
      </c>
      <c r="J1004" s="47">
        <v>1506.77</v>
      </c>
      <c r="K1004" s="37">
        <f t="shared" si="195"/>
        <v>6896725</v>
      </c>
      <c r="L1004" s="44">
        <v>0</v>
      </c>
      <c r="M1004" s="44">
        <v>0</v>
      </c>
      <c r="N1004" s="44">
        <v>0</v>
      </c>
      <c r="O1004" s="47">
        <f>'[1]Прод. прилож'!$C$887</f>
        <v>6896725</v>
      </c>
      <c r="P1004" s="44">
        <f t="shared" si="202"/>
        <v>4317.8204060678536</v>
      </c>
      <c r="Q1004" s="50">
        <v>9673</v>
      </c>
      <c r="R1004" s="69" t="s">
        <v>95</v>
      </c>
      <c r="S1004" s="57"/>
    </row>
    <row r="1005" spans="1:207" s="16" customFormat="1" ht="25.15" customHeight="1" x14ac:dyDescent="0.25">
      <c r="A1005" s="69" t="s">
        <v>1534</v>
      </c>
      <c r="B1005" s="45" t="s">
        <v>621</v>
      </c>
      <c r="C1005" s="182">
        <v>1962</v>
      </c>
      <c r="D1005" s="182" t="s">
        <v>224</v>
      </c>
      <c r="E1005" s="182" t="s">
        <v>20</v>
      </c>
      <c r="F1005" s="72">
        <v>5</v>
      </c>
      <c r="G1005" s="72">
        <v>2</v>
      </c>
      <c r="H1005" s="47">
        <v>1628.1</v>
      </c>
      <c r="I1005" s="47">
        <v>131</v>
      </c>
      <c r="J1005" s="47">
        <v>1628.06</v>
      </c>
      <c r="K1005" s="37">
        <f t="shared" si="195"/>
        <v>4805000</v>
      </c>
      <c r="L1005" s="44">
        <v>0</v>
      </c>
      <c r="M1005" s="44">
        <v>0</v>
      </c>
      <c r="N1005" s="44">
        <v>0</v>
      </c>
      <c r="O1005" s="47">
        <f>'[1]Прод. прилож'!$C$391</f>
        <v>4805000</v>
      </c>
      <c r="P1005" s="44">
        <f t="shared" si="202"/>
        <v>2951.2929181254226</v>
      </c>
      <c r="Q1005" s="50">
        <v>9673</v>
      </c>
      <c r="R1005" s="69" t="s">
        <v>94</v>
      </c>
      <c r="S1005" s="57"/>
    </row>
    <row r="1006" spans="1:207" s="16" customFormat="1" ht="25.15" customHeight="1" x14ac:dyDescent="0.25">
      <c r="A1006" s="69" t="s">
        <v>1535</v>
      </c>
      <c r="B1006" s="107" t="s">
        <v>622</v>
      </c>
      <c r="C1006" s="58">
        <v>1963</v>
      </c>
      <c r="D1006" s="182" t="s">
        <v>224</v>
      </c>
      <c r="E1006" s="58" t="s">
        <v>20</v>
      </c>
      <c r="F1006" s="72">
        <v>5</v>
      </c>
      <c r="G1006" s="72">
        <v>2</v>
      </c>
      <c r="H1006" s="47">
        <f>I1006+J1006</f>
        <v>1607.8400000000001</v>
      </c>
      <c r="I1006" s="47">
        <v>72.7</v>
      </c>
      <c r="J1006" s="47">
        <v>1535.14</v>
      </c>
      <c r="K1006" s="37">
        <f t="shared" si="195"/>
        <v>4430675</v>
      </c>
      <c r="L1006" s="44">
        <v>0</v>
      </c>
      <c r="M1006" s="44">
        <v>0</v>
      </c>
      <c r="N1006" s="44">
        <v>0</v>
      </c>
      <c r="O1006" s="47">
        <f>'[1]Прод. прилож'!$C$888</f>
        <v>4430675</v>
      </c>
      <c r="P1006" s="44">
        <f t="shared" si="202"/>
        <v>2755.6690964275049</v>
      </c>
      <c r="Q1006" s="50">
        <v>9673</v>
      </c>
      <c r="R1006" s="69" t="s">
        <v>95</v>
      </c>
      <c r="S1006" s="57"/>
    </row>
    <row r="1007" spans="1:207" s="16" customFormat="1" ht="25.15" customHeight="1" x14ac:dyDescent="0.25">
      <c r="A1007" s="69" t="s">
        <v>1536</v>
      </c>
      <c r="B1007" s="107" t="s">
        <v>623</v>
      </c>
      <c r="C1007" s="58">
        <v>1963</v>
      </c>
      <c r="D1007" s="182" t="s">
        <v>224</v>
      </c>
      <c r="E1007" s="58" t="s">
        <v>20</v>
      </c>
      <c r="F1007" s="72">
        <v>5</v>
      </c>
      <c r="G1007" s="72">
        <v>3</v>
      </c>
      <c r="H1007" s="47">
        <f>I1007+J1007</f>
        <v>2476.29</v>
      </c>
      <c r="I1007" s="47">
        <v>0</v>
      </c>
      <c r="J1007" s="47">
        <v>2476.29</v>
      </c>
      <c r="K1007" s="37">
        <f t="shared" si="195"/>
        <v>4456250</v>
      </c>
      <c r="L1007" s="44">
        <v>0</v>
      </c>
      <c r="M1007" s="44">
        <v>0</v>
      </c>
      <c r="N1007" s="44">
        <v>0</v>
      </c>
      <c r="O1007" s="47">
        <f>'[1]Прод. прилож'!$C$889</f>
        <v>4456250</v>
      </c>
      <c r="P1007" s="44">
        <f t="shared" si="202"/>
        <v>1799.5670943225552</v>
      </c>
      <c r="Q1007" s="50">
        <v>9673</v>
      </c>
      <c r="R1007" s="69" t="s">
        <v>95</v>
      </c>
      <c r="S1007" s="57"/>
    </row>
    <row r="1008" spans="1:207" s="16" customFormat="1" ht="25.15" customHeight="1" x14ac:dyDescent="0.25">
      <c r="A1008" s="69" t="s">
        <v>1537</v>
      </c>
      <c r="B1008" s="45" t="s">
        <v>624</v>
      </c>
      <c r="C1008" s="182">
        <v>1962</v>
      </c>
      <c r="D1008" s="182" t="s">
        <v>224</v>
      </c>
      <c r="E1008" s="182" t="s">
        <v>20</v>
      </c>
      <c r="F1008" s="72">
        <v>5</v>
      </c>
      <c r="G1008" s="72">
        <v>2</v>
      </c>
      <c r="H1008" s="47">
        <v>1965.6</v>
      </c>
      <c r="I1008" s="47">
        <v>135</v>
      </c>
      <c r="J1008" s="47">
        <v>1603.9</v>
      </c>
      <c r="K1008" s="37">
        <f t="shared" si="195"/>
        <v>8007115.5999999987</v>
      </c>
      <c r="L1008" s="44">
        <v>0</v>
      </c>
      <c r="M1008" s="44">
        <v>0</v>
      </c>
      <c r="N1008" s="44">
        <v>0</v>
      </c>
      <c r="O1008" s="47">
        <f>'[1]Прод. прилож'!$C$392</f>
        <v>8007115.5999999987</v>
      </c>
      <c r="P1008" s="44">
        <f t="shared" si="202"/>
        <v>4073.6241351241347</v>
      </c>
      <c r="Q1008" s="50">
        <v>9673</v>
      </c>
      <c r="R1008" s="69" t="s">
        <v>94</v>
      </c>
      <c r="S1008" s="57"/>
    </row>
    <row r="1009" spans="1:207" s="16" customFormat="1" ht="25.15" customHeight="1" x14ac:dyDescent="0.25">
      <c r="A1009" s="69" t="s">
        <v>1538</v>
      </c>
      <c r="B1009" s="107" t="s">
        <v>625</v>
      </c>
      <c r="C1009" s="58">
        <v>1964</v>
      </c>
      <c r="D1009" s="182" t="s">
        <v>224</v>
      </c>
      <c r="E1009" s="58" t="s">
        <v>20</v>
      </c>
      <c r="F1009" s="72">
        <v>5</v>
      </c>
      <c r="G1009" s="72">
        <v>3</v>
      </c>
      <c r="H1009" s="47">
        <f>I1009+J1009</f>
        <v>2974.73</v>
      </c>
      <c r="I1009" s="47">
        <v>0</v>
      </c>
      <c r="J1009" s="47">
        <v>2974.73</v>
      </c>
      <c r="K1009" s="37">
        <f t="shared" si="195"/>
        <v>7906123.7000000002</v>
      </c>
      <c r="L1009" s="44">
        <v>0</v>
      </c>
      <c r="M1009" s="44">
        <v>0</v>
      </c>
      <c r="N1009" s="44">
        <v>0</v>
      </c>
      <c r="O1009" s="47">
        <f>'[1]Прод. прилож'!$C$891</f>
        <v>7906123.7000000002</v>
      </c>
      <c r="P1009" s="44">
        <f t="shared" si="202"/>
        <v>2657.7617800607113</v>
      </c>
      <c r="Q1009" s="50">
        <v>9673</v>
      </c>
      <c r="R1009" s="69" t="s">
        <v>95</v>
      </c>
      <c r="S1009" s="57"/>
    </row>
    <row r="1010" spans="1:207" s="120" customFormat="1" ht="27" customHeight="1" x14ac:dyDescent="0.25">
      <c r="A1010" s="69" t="s">
        <v>1539</v>
      </c>
      <c r="B1010" s="45" t="s">
        <v>2050</v>
      </c>
      <c r="C1010" s="72">
        <v>1959</v>
      </c>
      <c r="D1010" s="182" t="s">
        <v>224</v>
      </c>
      <c r="E1010" s="182" t="s">
        <v>20</v>
      </c>
      <c r="F1010" s="71">
        <v>3</v>
      </c>
      <c r="G1010" s="71">
        <v>2</v>
      </c>
      <c r="H1010" s="50">
        <v>981.8</v>
      </c>
      <c r="I1010" s="50">
        <v>0</v>
      </c>
      <c r="J1010" s="50">
        <v>981.8</v>
      </c>
      <c r="K1010" s="37">
        <f t="shared" ref="K1010" si="203">SUM(L1010:O1010)</f>
        <v>4876300</v>
      </c>
      <c r="L1010" s="47">
        <v>0</v>
      </c>
      <c r="M1010" s="47">
        <v>0</v>
      </c>
      <c r="N1010" s="47">
        <v>0</v>
      </c>
      <c r="O1010" s="44">
        <f>'[1]Прод. прилож'!$C$393</f>
        <v>4876300</v>
      </c>
      <c r="P1010" s="50">
        <f t="shared" si="202"/>
        <v>4966.6938276634755</v>
      </c>
      <c r="Q1010" s="37">
        <v>9673</v>
      </c>
      <c r="R1010" s="70" t="s">
        <v>94</v>
      </c>
    </row>
    <row r="1011" spans="1:207" s="16" customFormat="1" ht="25.15" customHeight="1" x14ac:dyDescent="0.25">
      <c r="A1011" s="69" t="s">
        <v>1540</v>
      </c>
      <c r="B1011" s="45" t="s">
        <v>626</v>
      </c>
      <c r="C1011" s="58">
        <v>1950</v>
      </c>
      <c r="D1011" s="182" t="s">
        <v>224</v>
      </c>
      <c r="E1011" s="58" t="s">
        <v>20</v>
      </c>
      <c r="F1011" s="72">
        <v>2</v>
      </c>
      <c r="G1011" s="72">
        <v>1</v>
      </c>
      <c r="H1011" s="47">
        <f>I1011+J1011</f>
        <v>513.84</v>
      </c>
      <c r="I1011" s="47">
        <v>0</v>
      </c>
      <c r="J1011" s="47">
        <v>513.84</v>
      </c>
      <c r="K1011" s="37">
        <f t="shared" si="195"/>
        <v>2288635.14</v>
      </c>
      <c r="L1011" s="44">
        <v>0</v>
      </c>
      <c r="M1011" s="44">
        <v>0</v>
      </c>
      <c r="N1011" s="44">
        <v>0</v>
      </c>
      <c r="O1011" s="47">
        <f>'[1]Прод. прилож'!$C$394</f>
        <v>2288635.14</v>
      </c>
      <c r="P1011" s="44">
        <f t="shared" si="202"/>
        <v>4453.9840028024291</v>
      </c>
      <c r="Q1011" s="50">
        <v>9673</v>
      </c>
      <c r="R1011" s="69" t="s">
        <v>94</v>
      </c>
      <c r="S1011" s="57"/>
    </row>
    <row r="1012" spans="1:207" s="16" customFormat="1" ht="25.15" customHeight="1" x14ac:dyDescent="0.25">
      <c r="A1012" s="69" t="s">
        <v>1541</v>
      </c>
      <c r="B1012" s="140" t="s">
        <v>1930</v>
      </c>
      <c r="C1012" s="72">
        <v>1951</v>
      </c>
      <c r="D1012" s="72" t="s">
        <v>224</v>
      </c>
      <c r="E1012" s="72" t="s">
        <v>20</v>
      </c>
      <c r="F1012" s="71">
        <v>2</v>
      </c>
      <c r="G1012" s="71">
        <v>3</v>
      </c>
      <c r="H1012" s="53">
        <v>1843.5</v>
      </c>
      <c r="I1012" s="53">
        <v>712.1</v>
      </c>
      <c r="J1012" s="53">
        <v>587.4</v>
      </c>
      <c r="K1012" s="50">
        <f t="shared" si="195"/>
        <v>5742750</v>
      </c>
      <c r="L1012" s="50">
        <v>0</v>
      </c>
      <c r="M1012" s="50">
        <v>0</v>
      </c>
      <c r="N1012" s="50">
        <v>0</v>
      </c>
      <c r="O1012" s="44">
        <f>'[1]Прод. прилож'!$C$395</f>
        <v>5742750</v>
      </c>
      <c r="P1012" s="50">
        <f>K1012/[3]Прилож!H752</f>
        <v>3115.1342554922703</v>
      </c>
      <c r="Q1012" s="50">
        <v>9673</v>
      </c>
      <c r="R1012" s="70" t="s">
        <v>94</v>
      </c>
      <c r="S1012" s="119"/>
      <c r="T1012" s="115"/>
      <c r="U1012" s="115"/>
      <c r="V1012" s="116"/>
      <c r="W1012" s="116"/>
      <c r="X1012" s="116"/>
      <c r="Y1012" s="116"/>
      <c r="Z1012" s="116"/>
      <c r="AA1012" s="116"/>
      <c r="AB1012" s="116"/>
      <c r="AC1012" s="116"/>
      <c r="AD1012" s="116"/>
      <c r="AE1012" s="116"/>
      <c r="AF1012" s="116"/>
      <c r="AG1012" s="116"/>
      <c r="AH1012" s="116"/>
      <c r="AI1012" s="116"/>
      <c r="AJ1012" s="116"/>
      <c r="AK1012" s="116"/>
      <c r="AL1012" s="116"/>
      <c r="AM1012" s="116"/>
      <c r="AN1012" s="116"/>
      <c r="AO1012" s="116"/>
      <c r="AP1012" s="116"/>
      <c r="AQ1012" s="116"/>
      <c r="AR1012" s="116"/>
      <c r="AS1012" s="116"/>
      <c r="AT1012" s="116"/>
      <c r="AU1012" s="116"/>
      <c r="AV1012" s="116"/>
      <c r="AW1012" s="116"/>
      <c r="AX1012" s="116"/>
      <c r="AY1012" s="116"/>
      <c r="AZ1012" s="116"/>
      <c r="BA1012" s="116"/>
      <c r="BB1012" s="116"/>
      <c r="BC1012" s="116"/>
      <c r="BD1012" s="116"/>
      <c r="BE1012" s="116"/>
      <c r="BF1012" s="116"/>
      <c r="BG1012" s="116"/>
      <c r="BH1012" s="116"/>
      <c r="BI1012" s="116"/>
      <c r="BJ1012" s="116"/>
      <c r="BK1012" s="116"/>
      <c r="BL1012" s="116"/>
      <c r="BM1012" s="116"/>
      <c r="BN1012" s="116"/>
      <c r="BO1012" s="116"/>
      <c r="BP1012" s="116"/>
      <c r="BQ1012" s="116"/>
      <c r="BR1012" s="116"/>
      <c r="BS1012" s="116"/>
      <c r="BT1012" s="116"/>
      <c r="BU1012" s="116"/>
      <c r="BV1012" s="116"/>
      <c r="BW1012" s="116"/>
      <c r="BX1012" s="116"/>
      <c r="BY1012" s="116"/>
      <c r="BZ1012" s="116"/>
      <c r="CA1012" s="116"/>
      <c r="CB1012" s="116"/>
      <c r="CC1012" s="116"/>
      <c r="CD1012" s="116"/>
      <c r="CE1012" s="116"/>
      <c r="CF1012" s="116"/>
      <c r="CG1012" s="116"/>
      <c r="CH1012" s="116"/>
      <c r="CI1012" s="116"/>
      <c r="CJ1012" s="116"/>
      <c r="CK1012" s="116"/>
      <c r="CL1012" s="116"/>
      <c r="CM1012" s="116"/>
      <c r="CN1012" s="116"/>
      <c r="CO1012" s="116"/>
      <c r="CP1012" s="116"/>
      <c r="CQ1012" s="116"/>
      <c r="CR1012" s="116"/>
      <c r="CS1012" s="116"/>
      <c r="CT1012" s="116"/>
      <c r="CU1012" s="116"/>
      <c r="CV1012" s="116"/>
      <c r="CW1012" s="116"/>
      <c r="CX1012" s="116"/>
      <c r="CY1012" s="116"/>
      <c r="CZ1012" s="116"/>
      <c r="DA1012" s="116"/>
      <c r="DB1012" s="116"/>
      <c r="DC1012" s="116"/>
      <c r="DD1012" s="116"/>
      <c r="DE1012" s="116"/>
      <c r="DF1012" s="116"/>
      <c r="DG1012" s="116"/>
      <c r="DH1012" s="116"/>
      <c r="DI1012" s="116"/>
      <c r="DJ1012" s="116"/>
      <c r="DK1012" s="116"/>
      <c r="DL1012" s="116"/>
      <c r="DM1012" s="116"/>
      <c r="DN1012" s="116"/>
      <c r="DO1012" s="116"/>
      <c r="DP1012" s="116"/>
      <c r="DQ1012" s="116"/>
      <c r="DR1012" s="116"/>
      <c r="DS1012" s="116"/>
      <c r="DT1012" s="116"/>
      <c r="DU1012" s="116"/>
      <c r="DV1012" s="116"/>
      <c r="DW1012" s="116"/>
      <c r="DX1012" s="116"/>
      <c r="DY1012" s="116"/>
      <c r="DZ1012" s="116"/>
      <c r="EA1012" s="116"/>
      <c r="EB1012" s="116"/>
      <c r="EC1012" s="116"/>
      <c r="ED1012" s="116"/>
      <c r="EE1012" s="116"/>
      <c r="EF1012" s="116"/>
      <c r="EG1012" s="116"/>
      <c r="EH1012" s="116"/>
      <c r="EI1012" s="116"/>
      <c r="EJ1012" s="116"/>
      <c r="EK1012" s="116"/>
      <c r="EL1012" s="116"/>
      <c r="EM1012" s="116"/>
      <c r="EN1012" s="116"/>
      <c r="EO1012" s="116"/>
      <c r="EP1012" s="116"/>
      <c r="EQ1012" s="116"/>
      <c r="ER1012" s="116"/>
      <c r="ES1012" s="116"/>
      <c r="ET1012" s="116"/>
      <c r="EU1012" s="116"/>
      <c r="EV1012" s="116"/>
      <c r="EW1012" s="116"/>
      <c r="EX1012" s="116"/>
      <c r="EY1012" s="116"/>
      <c r="EZ1012" s="116"/>
      <c r="FA1012" s="116"/>
      <c r="FB1012" s="116"/>
      <c r="FC1012" s="116"/>
      <c r="FD1012" s="116"/>
      <c r="FE1012" s="116"/>
      <c r="FF1012" s="116"/>
      <c r="FG1012" s="116"/>
      <c r="FH1012" s="116"/>
      <c r="FI1012" s="116"/>
      <c r="FJ1012" s="116"/>
      <c r="FK1012" s="116"/>
      <c r="FL1012" s="116"/>
      <c r="FM1012" s="116"/>
      <c r="FN1012" s="116"/>
      <c r="FO1012" s="116"/>
      <c r="FP1012" s="116"/>
      <c r="FQ1012" s="116"/>
      <c r="FR1012" s="116"/>
      <c r="FS1012" s="116"/>
      <c r="FT1012" s="116"/>
      <c r="FU1012" s="116"/>
      <c r="FV1012" s="116"/>
      <c r="FW1012" s="116"/>
      <c r="FX1012" s="116"/>
      <c r="FY1012" s="116"/>
      <c r="FZ1012" s="116"/>
      <c r="GA1012" s="116"/>
      <c r="GB1012" s="116"/>
      <c r="GC1012" s="116"/>
      <c r="GD1012" s="116"/>
      <c r="GE1012" s="116"/>
      <c r="GF1012" s="116"/>
      <c r="GG1012" s="116"/>
      <c r="GH1012" s="116"/>
      <c r="GI1012" s="116"/>
      <c r="GJ1012" s="116"/>
      <c r="GK1012" s="116"/>
      <c r="GL1012" s="116"/>
      <c r="GM1012" s="116"/>
      <c r="GN1012" s="116"/>
      <c r="GO1012" s="116"/>
      <c r="GP1012" s="116"/>
      <c r="GQ1012" s="116"/>
      <c r="GR1012" s="116"/>
      <c r="GS1012" s="116"/>
      <c r="GT1012" s="116"/>
      <c r="GU1012" s="116"/>
      <c r="GV1012" s="116"/>
      <c r="GW1012" s="116"/>
      <c r="GX1012" s="116"/>
      <c r="GY1012" s="116"/>
    </row>
    <row r="1013" spans="1:207" s="123" customFormat="1" ht="27" customHeight="1" x14ac:dyDescent="0.25">
      <c r="A1013" s="69" t="s">
        <v>1542</v>
      </c>
      <c r="B1013" s="45" t="s">
        <v>627</v>
      </c>
      <c r="C1013" s="186">
        <v>1950</v>
      </c>
      <c r="D1013" s="182" t="s">
        <v>224</v>
      </c>
      <c r="E1013" s="182" t="s">
        <v>20</v>
      </c>
      <c r="F1013" s="172">
        <v>2</v>
      </c>
      <c r="G1013" s="172">
        <v>1</v>
      </c>
      <c r="H1013" s="168">
        <v>513.5</v>
      </c>
      <c r="I1013" s="168">
        <v>48.8</v>
      </c>
      <c r="J1013" s="168">
        <v>325.2</v>
      </c>
      <c r="K1013" s="37">
        <f t="shared" si="195"/>
        <v>2205588</v>
      </c>
      <c r="L1013" s="44">
        <v>0</v>
      </c>
      <c r="M1013" s="44">
        <v>0</v>
      </c>
      <c r="N1013" s="44">
        <v>0</v>
      </c>
      <c r="O1013" s="47">
        <f>'[1]Прод. прилож'!$C$396</f>
        <v>2205588</v>
      </c>
      <c r="P1013" s="44">
        <f t="shared" ref="P1013:P1048" si="204">K1013/H1013</f>
        <v>4295.2054527750734</v>
      </c>
      <c r="Q1013" s="50">
        <v>9673</v>
      </c>
      <c r="R1013" s="69" t="s">
        <v>94</v>
      </c>
      <c r="S1013" s="14"/>
      <c r="T1013" s="14"/>
      <c r="U1013" s="14"/>
      <c r="V1013" s="14"/>
      <c r="W1013" s="14"/>
      <c r="X1013" s="14"/>
      <c r="Y1013" s="14"/>
      <c r="Z1013" s="14"/>
      <c r="AA1013" s="14"/>
      <c r="AB1013" s="14"/>
      <c r="AC1013" s="14"/>
      <c r="AD1013" s="14"/>
      <c r="AE1013" s="14"/>
      <c r="AF1013" s="14"/>
      <c r="AG1013" s="14"/>
      <c r="AH1013" s="14"/>
      <c r="AI1013" s="14"/>
      <c r="AJ1013" s="14"/>
      <c r="AK1013" s="14"/>
      <c r="AL1013" s="14"/>
      <c r="AM1013" s="14"/>
      <c r="AN1013" s="14"/>
      <c r="AO1013" s="14"/>
      <c r="AP1013" s="14"/>
      <c r="AQ1013" s="14"/>
      <c r="AR1013" s="14"/>
      <c r="AS1013" s="14"/>
      <c r="AT1013" s="14"/>
      <c r="AU1013" s="14"/>
      <c r="AV1013" s="14"/>
      <c r="AW1013" s="14"/>
      <c r="AX1013" s="14"/>
      <c r="AY1013" s="14"/>
      <c r="AZ1013" s="14"/>
      <c r="BA1013" s="14"/>
      <c r="BB1013" s="14"/>
      <c r="BC1013" s="14"/>
      <c r="BD1013" s="14"/>
      <c r="BE1013" s="14"/>
      <c r="BF1013" s="14"/>
      <c r="BG1013" s="14"/>
      <c r="BH1013" s="14"/>
      <c r="BI1013" s="14"/>
      <c r="BJ1013" s="14"/>
      <c r="BK1013" s="14"/>
      <c r="BL1013" s="14"/>
      <c r="BM1013" s="14"/>
      <c r="BN1013" s="14"/>
      <c r="BO1013" s="14"/>
      <c r="BP1013" s="14"/>
      <c r="BQ1013" s="14"/>
      <c r="BR1013" s="14"/>
      <c r="BS1013" s="14"/>
      <c r="BT1013" s="14"/>
      <c r="BU1013" s="14"/>
      <c r="BV1013" s="14"/>
      <c r="BW1013" s="14"/>
      <c r="BX1013" s="14"/>
      <c r="BY1013" s="14"/>
      <c r="BZ1013" s="14"/>
      <c r="CA1013" s="14"/>
      <c r="CB1013" s="14"/>
      <c r="CC1013" s="14"/>
      <c r="CD1013" s="14"/>
      <c r="CE1013" s="14"/>
      <c r="CF1013" s="14"/>
      <c r="CG1013" s="14"/>
      <c r="CH1013" s="14"/>
      <c r="CI1013" s="14"/>
      <c r="CJ1013" s="14"/>
      <c r="CK1013" s="14"/>
      <c r="CL1013" s="14"/>
      <c r="CM1013" s="14"/>
      <c r="CN1013" s="14"/>
      <c r="CO1013" s="14"/>
      <c r="CP1013" s="14"/>
      <c r="CQ1013" s="14"/>
      <c r="CR1013" s="14"/>
      <c r="CS1013" s="14"/>
      <c r="CT1013" s="14"/>
      <c r="CU1013" s="14"/>
      <c r="CV1013" s="14"/>
      <c r="CW1013" s="14"/>
      <c r="CX1013" s="14"/>
      <c r="CY1013" s="14"/>
      <c r="CZ1013" s="14"/>
      <c r="DA1013" s="14"/>
      <c r="DB1013" s="14"/>
      <c r="DC1013" s="14"/>
      <c r="DD1013" s="14"/>
      <c r="DE1013" s="14"/>
      <c r="DF1013" s="14"/>
      <c r="DG1013" s="14"/>
      <c r="DH1013" s="14"/>
      <c r="DI1013" s="14"/>
      <c r="DJ1013" s="14"/>
      <c r="DK1013" s="14"/>
      <c r="DL1013" s="14"/>
      <c r="DM1013" s="14"/>
      <c r="DN1013" s="14"/>
      <c r="DO1013" s="14"/>
      <c r="DP1013" s="14"/>
      <c r="DQ1013" s="14"/>
      <c r="DR1013" s="14"/>
      <c r="DS1013" s="14"/>
      <c r="DT1013" s="14"/>
      <c r="DU1013" s="14"/>
      <c r="DV1013" s="14"/>
      <c r="DW1013" s="14"/>
      <c r="DX1013" s="14"/>
      <c r="DY1013" s="14"/>
      <c r="DZ1013" s="14"/>
      <c r="EA1013" s="14"/>
      <c r="EB1013" s="14"/>
      <c r="EC1013" s="14"/>
      <c r="ED1013" s="14"/>
      <c r="EE1013" s="14"/>
      <c r="EF1013" s="14"/>
      <c r="EG1013" s="14"/>
      <c r="EH1013" s="14"/>
      <c r="EI1013" s="14"/>
      <c r="EJ1013" s="14"/>
      <c r="EK1013" s="14"/>
      <c r="EL1013" s="14"/>
      <c r="EM1013" s="14"/>
      <c r="EN1013" s="14"/>
      <c r="EO1013" s="14"/>
      <c r="EP1013" s="14"/>
      <c r="EQ1013" s="14"/>
      <c r="ER1013" s="14"/>
      <c r="ES1013" s="14"/>
      <c r="ET1013" s="14"/>
      <c r="EU1013" s="14"/>
      <c r="EV1013" s="14"/>
      <c r="EW1013" s="14"/>
      <c r="EX1013" s="14"/>
      <c r="EY1013" s="14"/>
      <c r="EZ1013" s="14"/>
      <c r="FA1013" s="14"/>
      <c r="FB1013" s="14"/>
      <c r="FC1013" s="14"/>
      <c r="FD1013" s="14"/>
      <c r="FE1013" s="14"/>
      <c r="FF1013" s="14"/>
      <c r="FG1013" s="14"/>
      <c r="FH1013" s="14"/>
      <c r="FI1013" s="14"/>
      <c r="FJ1013" s="14"/>
      <c r="FK1013" s="14"/>
      <c r="FL1013" s="14"/>
      <c r="FM1013" s="14"/>
      <c r="FN1013" s="14"/>
      <c r="FO1013" s="14"/>
      <c r="FP1013" s="14"/>
      <c r="FQ1013" s="14"/>
      <c r="FR1013" s="14"/>
      <c r="FS1013" s="14"/>
      <c r="FT1013" s="14"/>
      <c r="FU1013" s="14"/>
      <c r="FV1013" s="14"/>
      <c r="FW1013" s="14"/>
      <c r="FX1013" s="14"/>
      <c r="FY1013" s="14"/>
      <c r="FZ1013" s="14"/>
      <c r="GA1013" s="14"/>
      <c r="GB1013" s="14"/>
      <c r="GC1013" s="14"/>
      <c r="GD1013" s="14"/>
      <c r="GE1013" s="14"/>
      <c r="GF1013" s="14"/>
      <c r="GG1013" s="14"/>
      <c r="GH1013" s="14"/>
      <c r="GI1013" s="14"/>
      <c r="GJ1013" s="14"/>
      <c r="GK1013" s="14"/>
      <c r="GL1013" s="14"/>
      <c r="GM1013" s="14"/>
      <c r="GN1013" s="14"/>
      <c r="GO1013" s="14"/>
      <c r="GP1013" s="14"/>
      <c r="GQ1013" s="14"/>
      <c r="GR1013" s="14"/>
      <c r="GS1013" s="14"/>
      <c r="GT1013" s="14"/>
      <c r="GU1013" s="14"/>
      <c r="GV1013" s="14"/>
      <c r="GW1013" s="14"/>
      <c r="GX1013" s="14"/>
      <c r="GY1013" s="14"/>
    </row>
    <row r="1014" spans="1:207" s="16" customFormat="1" ht="25.15" customHeight="1" x14ac:dyDescent="0.25">
      <c r="A1014" s="69" t="s">
        <v>2099</v>
      </c>
      <c r="B1014" s="45" t="s">
        <v>1939</v>
      </c>
      <c r="C1014" s="72">
        <v>1960</v>
      </c>
      <c r="D1014" s="182" t="s">
        <v>224</v>
      </c>
      <c r="E1014" s="182" t="s">
        <v>20</v>
      </c>
      <c r="F1014" s="71">
        <v>5</v>
      </c>
      <c r="G1014" s="71">
        <v>2</v>
      </c>
      <c r="H1014" s="50">
        <v>1955.6</v>
      </c>
      <c r="I1014" s="50">
        <v>234.8</v>
      </c>
      <c r="J1014" s="50">
        <v>1265.5899999999999</v>
      </c>
      <c r="K1014" s="37">
        <f t="shared" si="195"/>
        <v>4660442.2</v>
      </c>
      <c r="L1014" s="47">
        <v>0</v>
      </c>
      <c r="M1014" s="47">
        <v>0</v>
      </c>
      <c r="N1014" s="47">
        <v>0</v>
      </c>
      <c r="O1014" s="44">
        <f>'[1]Прод. прилож'!$C$1322</f>
        <v>4660442.2</v>
      </c>
      <c r="P1014" s="50">
        <f t="shared" si="204"/>
        <v>2383.1265084884435</v>
      </c>
      <c r="Q1014" s="37">
        <v>9673</v>
      </c>
      <c r="R1014" s="70" t="s">
        <v>96</v>
      </c>
      <c r="S1014" s="121"/>
      <c r="T1014" s="120"/>
      <c r="U1014" s="120"/>
      <c r="V1014" s="120"/>
      <c r="W1014" s="120"/>
      <c r="X1014" s="120"/>
      <c r="Y1014" s="120"/>
      <c r="Z1014" s="120"/>
      <c r="AA1014" s="120"/>
      <c r="AB1014" s="120"/>
      <c r="AC1014" s="120"/>
      <c r="AD1014" s="120"/>
      <c r="AE1014" s="120"/>
      <c r="AF1014" s="120"/>
      <c r="AG1014" s="120"/>
      <c r="AH1014" s="120"/>
      <c r="AI1014" s="120"/>
      <c r="AJ1014" s="120"/>
      <c r="AK1014" s="120"/>
      <c r="AL1014" s="120"/>
      <c r="AM1014" s="120"/>
      <c r="AN1014" s="120"/>
      <c r="AO1014" s="120"/>
      <c r="AP1014" s="120"/>
      <c r="AQ1014" s="120"/>
      <c r="AR1014" s="120"/>
      <c r="AS1014" s="120"/>
      <c r="AT1014" s="120"/>
      <c r="AU1014" s="120"/>
      <c r="AV1014" s="120"/>
      <c r="AW1014" s="120"/>
      <c r="AX1014" s="120"/>
      <c r="AY1014" s="120"/>
      <c r="AZ1014" s="120"/>
      <c r="BA1014" s="120"/>
      <c r="BB1014" s="120"/>
      <c r="BC1014" s="120"/>
      <c r="BD1014" s="120"/>
      <c r="BE1014" s="120"/>
      <c r="BF1014" s="120"/>
      <c r="BG1014" s="120"/>
      <c r="BH1014" s="120"/>
      <c r="BI1014" s="120"/>
      <c r="BJ1014" s="120"/>
      <c r="BK1014" s="120"/>
      <c r="BL1014" s="120"/>
      <c r="BM1014" s="120"/>
      <c r="BN1014" s="120"/>
      <c r="BO1014" s="120"/>
      <c r="BP1014" s="120"/>
      <c r="BQ1014" s="120"/>
      <c r="BR1014" s="120"/>
      <c r="BS1014" s="120"/>
      <c r="BT1014" s="120"/>
      <c r="BU1014" s="120"/>
      <c r="BV1014" s="120"/>
      <c r="BW1014" s="120"/>
      <c r="BX1014" s="120"/>
      <c r="BY1014" s="120"/>
      <c r="BZ1014" s="120"/>
      <c r="CA1014" s="120"/>
      <c r="CB1014" s="120"/>
      <c r="CC1014" s="120"/>
      <c r="CD1014" s="120"/>
      <c r="CE1014" s="120"/>
      <c r="CF1014" s="120"/>
      <c r="CG1014" s="120"/>
      <c r="CH1014" s="120"/>
      <c r="CI1014" s="120"/>
      <c r="CJ1014" s="120"/>
      <c r="CK1014" s="120"/>
      <c r="CL1014" s="120"/>
      <c r="CM1014" s="120"/>
      <c r="CN1014" s="120"/>
      <c r="CO1014" s="120"/>
      <c r="CP1014" s="120"/>
      <c r="CQ1014" s="120"/>
      <c r="CR1014" s="120"/>
      <c r="CS1014" s="120"/>
      <c r="CT1014" s="120"/>
      <c r="CU1014" s="120"/>
      <c r="CV1014" s="120"/>
      <c r="CW1014" s="120"/>
      <c r="CX1014" s="120"/>
      <c r="CY1014" s="120"/>
      <c r="CZ1014" s="120"/>
      <c r="DA1014" s="120"/>
      <c r="DB1014" s="120"/>
      <c r="DC1014" s="120"/>
      <c r="DD1014" s="120"/>
      <c r="DE1014" s="120"/>
      <c r="DF1014" s="120"/>
      <c r="DG1014" s="120"/>
      <c r="DH1014" s="120"/>
      <c r="DI1014" s="120"/>
      <c r="DJ1014" s="120"/>
      <c r="DK1014" s="120"/>
      <c r="DL1014" s="120"/>
      <c r="DM1014" s="120"/>
      <c r="DN1014" s="120"/>
      <c r="DO1014" s="120"/>
      <c r="DP1014" s="120"/>
      <c r="DQ1014" s="120"/>
      <c r="DR1014" s="120"/>
      <c r="DS1014" s="120"/>
      <c r="DT1014" s="120"/>
      <c r="DU1014" s="120"/>
      <c r="DV1014" s="120"/>
      <c r="DW1014" s="120"/>
      <c r="DX1014" s="120"/>
      <c r="DY1014" s="120"/>
      <c r="DZ1014" s="120"/>
      <c r="EA1014" s="120"/>
      <c r="EB1014" s="120"/>
      <c r="EC1014" s="120"/>
      <c r="ED1014" s="120"/>
      <c r="EE1014" s="120"/>
      <c r="EF1014" s="120"/>
      <c r="EG1014" s="120"/>
      <c r="EH1014" s="120"/>
      <c r="EI1014" s="120"/>
      <c r="EJ1014" s="120"/>
      <c r="EK1014" s="120"/>
      <c r="EL1014" s="120"/>
      <c r="EM1014" s="120"/>
      <c r="EN1014" s="120"/>
      <c r="EO1014" s="120"/>
      <c r="EP1014" s="120"/>
      <c r="EQ1014" s="120"/>
      <c r="ER1014" s="120"/>
      <c r="ES1014" s="120"/>
      <c r="ET1014" s="120"/>
      <c r="EU1014" s="120"/>
      <c r="EV1014" s="120"/>
      <c r="EW1014" s="120"/>
      <c r="EX1014" s="120"/>
      <c r="EY1014" s="120"/>
      <c r="EZ1014" s="120"/>
      <c r="FA1014" s="120"/>
      <c r="FB1014" s="120"/>
      <c r="FC1014" s="120"/>
      <c r="FD1014" s="120"/>
      <c r="FE1014" s="120"/>
      <c r="FF1014" s="120"/>
      <c r="FG1014" s="120"/>
      <c r="FH1014" s="120"/>
      <c r="FI1014" s="120"/>
      <c r="FJ1014" s="120"/>
      <c r="FK1014" s="120"/>
      <c r="FL1014" s="120"/>
      <c r="FM1014" s="120"/>
      <c r="FN1014" s="120"/>
      <c r="FO1014" s="120"/>
      <c r="FP1014" s="120"/>
      <c r="FQ1014" s="120"/>
      <c r="FR1014" s="120"/>
      <c r="FS1014" s="120"/>
      <c r="FT1014" s="120"/>
      <c r="FU1014" s="120"/>
      <c r="FV1014" s="120"/>
      <c r="FW1014" s="120"/>
      <c r="FX1014" s="120"/>
      <c r="FY1014" s="120"/>
      <c r="FZ1014" s="120"/>
      <c r="GA1014" s="120"/>
      <c r="GB1014" s="120"/>
      <c r="GC1014" s="120"/>
      <c r="GD1014" s="120"/>
      <c r="GE1014" s="120"/>
      <c r="GF1014" s="120"/>
      <c r="GG1014" s="120"/>
      <c r="GH1014" s="120"/>
      <c r="GI1014" s="120"/>
      <c r="GJ1014" s="120"/>
      <c r="GK1014" s="120"/>
      <c r="GL1014" s="120"/>
      <c r="GM1014" s="120"/>
      <c r="GN1014" s="120"/>
      <c r="GO1014" s="120"/>
      <c r="GP1014" s="120"/>
      <c r="GQ1014" s="120"/>
      <c r="GR1014" s="120"/>
      <c r="GS1014" s="120"/>
      <c r="GT1014" s="120"/>
      <c r="GU1014" s="120"/>
      <c r="GV1014" s="120"/>
      <c r="GW1014" s="120"/>
      <c r="GX1014" s="120"/>
      <c r="GY1014" s="120"/>
    </row>
    <row r="1015" spans="1:207" s="16" customFormat="1" ht="25.15" customHeight="1" x14ac:dyDescent="0.25">
      <c r="A1015" s="69" t="s">
        <v>1543</v>
      </c>
      <c r="B1015" s="45" t="s">
        <v>630</v>
      </c>
      <c r="C1015" s="182">
        <v>1963</v>
      </c>
      <c r="D1015" s="182" t="s">
        <v>224</v>
      </c>
      <c r="E1015" s="58" t="s">
        <v>20</v>
      </c>
      <c r="F1015" s="72">
        <v>5</v>
      </c>
      <c r="G1015" s="72">
        <v>3</v>
      </c>
      <c r="H1015" s="47">
        <f t="shared" ref="H1015:H1020" si="205">I1015+J1015</f>
        <v>2458</v>
      </c>
      <c r="I1015" s="47">
        <v>289.2</v>
      </c>
      <c r="J1015" s="47">
        <v>2168.8000000000002</v>
      </c>
      <c r="K1015" s="37">
        <f t="shared" si="195"/>
        <v>8037524.9999999991</v>
      </c>
      <c r="L1015" s="44">
        <v>0</v>
      </c>
      <c r="M1015" s="44">
        <v>0</v>
      </c>
      <c r="N1015" s="44">
        <v>0</v>
      </c>
      <c r="O1015" s="47">
        <f>'[1]Прод. прилож'!$C$892</f>
        <v>8037524.9999999991</v>
      </c>
      <c r="P1015" s="44">
        <f t="shared" si="204"/>
        <v>3269.9450772986165</v>
      </c>
      <c r="Q1015" s="50">
        <v>9673</v>
      </c>
      <c r="R1015" s="69" t="s">
        <v>95</v>
      </c>
      <c r="S1015" s="57"/>
    </row>
    <row r="1016" spans="1:207" s="16" customFormat="1" ht="25.15" customHeight="1" x14ac:dyDescent="0.25">
      <c r="A1016" s="69" t="s">
        <v>1544</v>
      </c>
      <c r="B1016" s="45" t="s">
        <v>631</v>
      </c>
      <c r="C1016" s="182">
        <v>1966</v>
      </c>
      <c r="D1016" s="182" t="s">
        <v>224</v>
      </c>
      <c r="E1016" s="182" t="s">
        <v>20</v>
      </c>
      <c r="F1016" s="72">
        <v>5</v>
      </c>
      <c r="G1016" s="72">
        <v>4</v>
      </c>
      <c r="H1016" s="47">
        <f t="shared" si="205"/>
        <v>3172.76</v>
      </c>
      <c r="I1016" s="47">
        <v>640.29999999999995</v>
      </c>
      <c r="J1016" s="47">
        <v>2532.46</v>
      </c>
      <c r="K1016" s="37">
        <f t="shared" si="195"/>
        <v>4249627.2</v>
      </c>
      <c r="L1016" s="44">
        <v>0</v>
      </c>
      <c r="M1016" s="44">
        <v>0</v>
      </c>
      <c r="N1016" s="44">
        <v>0</v>
      </c>
      <c r="O1016" s="47">
        <f>'[1]Прод. прилож'!$C$1324</f>
        <v>4249627.2</v>
      </c>
      <c r="P1016" s="44">
        <f t="shared" si="204"/>
        <v>1339.4102295792936</v>
      </c>
      <c r="Q1016" s="50">
        <v>9673</v>
      </c>
      <c r="R1016" s="69" t="s">
        <v>96</v>
      </c>
      <c r="S1016" s="65"/>
      <c r="T1016" s="17"/>
    </row>
    <row r="1017" spans="1:207" s="16" customFormat="1" ht="25.15" customHeight="1" x14ac:dyDescent="0.25">
      <c r="A1017" s="69" t="s">
        <v>1545</v>
      </c>
      <c r="B1017" s="45" t="s">
        <v>632</v>
      </c>
      <c r="C1017" s="182">
        <v>1962</v>
      </c>
      <c r="D1017" s="182" t="s">
        <v>224</v>
      </c>
      <c r="E1017" s="182" t="s">
        <v>22</v>
      </c>
      <c r="F1017" s="72">
        <v>4</v>
      </c>
      <c r="G1017" s="72">
        <v>4</v>
      </c>
      <c r="H1017" s="47">
        <f t="shared" si="205"/>
        <v>2521.7599999999998</v>
      </c>
      <c r="I1017" s="47">
        <v>349.2</v>
      </c>
      <c r="J1017" s="47">
        <v>2172.56</v>
      </c>
      <c r="K1017" s="37">
        <f t="shared" si="195"/>
        <v>7006000</v>
      </c>
      <c r="L1017" s="44">
        <v>0</v>
      </c>
      <c r="M1017" s="44">
        <v>0</v>
      </c>
      <c r="N1017" s="44">
        <v>0</v>
      </c>
      <c r="O1017" s="47">
        <f>'[1]Прод. прилож'!$C$397</f>
        <v>7006000</v>
      </c>
      <c r="P1017" s="44">
        <f t="shared" si="204"/>
        <v>2778.2183871581756</v>
      </c>
      <c r="Q1017" s="50">
        <v>9673</v>
      </c>
      <c r="R1017" s="69" t="s">
        <v>94</v>
      </c>
      <c r="S1017" s="57"/>
    </row>
    <row r="1018" spans="1:207" s="16" customFormat="1" ht="25.15" customHeight="1" x14ac:dyDescent="0.25">
      <c r="A1018" s="69" t="s">
        <v>1546</v>
      </c>
      <c r="B1018" s="45" t="s">
        <v>633</v>
      </c>
      <c r="C1018" s="58">
        <v>1963</v>
      </c>
      <c r="D1018" s="182" t="s">
        <v>224</v>
      </c>
      <c r="E1018" s="58" t="s">
        <v>20</v>
      </c>
      <c r="F1018" s="72">
        <v>5</v>
      </c>
      <c r="G1018" s="72">
        <v>4</v>
      </c>
      <c r="H1018" s="47">
        <f t="shared" si="205"/>
        <v>3454.0800000000004</v>
      </c>
      <c r="I1018" s="47">
        <v>261.3</v>
      </c>
      <c r="J1018" s="47">
        <v>3192.78</v>
      </c>
      <c r="K1018" s="37">
        <f t="shared" si="195"/>
        <v>5727250</v>
      </c>
      <c r="L1018" s="44">
        <v>0</v>
      </c>
      <c r="M1018" s="44">
        <v>0</v>
      </c>
      <c r="N1018" s="44">
        <v>0</v>
      </c>
      <c r="O1018" s="47">
        <f>'[1]Прод. прилож'!$C$893</f>
        <v>5727250</v>
      </c>
      <c r="P1018" s="44">
        <f t="shared" si="204"/>
        <v>1658.11156661108</v>
      </c>
      <c r="Q1018" s="50">
        <v>9673</v>
      </c>
      <c r="R1018" s="69" t="s">
        <v>95</v>
      </c>
      <c r="S1018" s="57"/>
    </row>
    <row r="1019" spans="1:207" s="16" customFormat="1" ht="25.15" customHeight="1" x14ac:dyDescent="0.25">
      <c r="A1019" s="69" t="s">
        <v>1547</v>
      </c>
      <c r="B1019" s="45" t="s">
        <v>634</v>
      </c>
      <c r="C1019" s="58">
        <v>1967</v>
      </c>
      <c r="D1019" s="182" t="s">
        <v>224</v>
      </c>
      <c r="E1019" s="182" t="s">
        <v>20</v>
      </c>
      <c r="F1019" s="72">
        <v>5</v>
      </c>
      <c r="G1019" s="72">
        <v>2</v>
      </c>
      <c r="H1019" s="47">
        <f t="shared" si="205"/>
        <v>1797.49</v>
      </c>
      <c r="I1019" s="47">
        <v>0</v>
      </c>
      <c r="J1019" s="47">
        <v>1797.49</v>
      </c>
      <c r="K1019" s="37">
        <f t="shared" si="195"/>
        <v>7223000</v>
      </c>
      <c r="L1019" s="44">
        <v>0</v>
      </c>
      <c r="M1019" s="44">
        <v>0</v>
      </c>
      <c r="N1019" s="44">
        <v>0</v>
      </c>
      <c r="O1019" s="47">
        <f>'[1]Прод. прилож'!$C$1325</f>
        <v>7223000</v>
      </c>
      <c r="P1019" s="44">
        <f t="shared" si="204"/>
        <v>4018.3811870997893</v>
      </c>
      <c r="Q1019" s="50">
        <v>9673</v>
      </c>
      <c r="R1019" s="69" t="s">
        <v>96</v>
      </c>
      <c r="S1019" s="57"/>
    </row>
    <row r="1020" spans="1:207" s="16" customFormat="1" ht="25.15" customHeight="1" x14ac:dyDescent="0.25">
      <c r="A1020" s="69" t="s">
        <v>1548</v>
      </c>
      <c r="B1020" s="45" t="s">
        <v>635</v>
      </c>
      <c r="C1020" s="182">
        <v>1963</v>
      </c>
      <c r="D1020" s="182" t="s">
        <v>224</v>
      </c>
      <c r="E1020" s="58" t="s">
        <v>20</v>
      </c>
      <c r="F1020" s="72">
        <v>5</v>
      </c>
      <c r="G1020" s="72">
        <v>4</v>
      </c>
      <c r="H1020" s="47">
        <f t="shared" si="205"/>
        <v>3130.8500000000004</v>
      </c>
      <c r="I1020" s="47">
        <v>589.79999999999995</v>
      </c>
      <c r="J1020" s="47">
        <v>2541.0500000000002</v>
      </c>
      <c r="K1020" s="37">
        <f t="shared" si="195"/>
        <v>7238500</v>
      </c>
      <c r="L1020" s="44">
        <v>0</v>
      </c>
      <c r="M1020" s="44">
        <v>0</v>
      </c>
      <c r="N1020" s="44">
        <v>0</v>
      </c>
      <c r="O1020" s="47">
        <f>'[1]Прод. прилож'!$C$894</f>
        <v>7238500</v>
      </c>
      <c r="P1020" s="44">
        <f t="shared" si="204"/>
        <v>2311.9919510676013</v>
      </c>
      <c r="Q1020" s="50">
        <v>9673</v>
      </c>
      <c r="R1020" s="69" t="s">
        <v>95</v>
      </c>
      <c r="S1020" s="57"/>
    </row>
    <row r="1021" spans="1:207" s="16" customFormat="1" ht="25.15" customHeight="1" x14ac:dyDescent="0.25">
      <c r="A1021" s="69" t="s">
        <v>1549</v>
      </c>
      <c r="B1021" s="45" t="s">
        <v>868</v>
      </c>
      <c r="C1021" s="182">
        <v>1983</v>
      </c>
      <c r="D1021" s="182" t="s">
        <v>224</v>
      </c>
      <c r="E1021" s="58" t="s">
        <v>20</v>
      </c>
      <c r="F1021" s="72">
        <v>9</v>
      </c>
      <c r="G1021" s="72">
        <v>4</v>
      </c>
      <c r="H1021" s="47">
        <v>11378.5</v>
      </c>
      <c r="I1021" s="47">
        <v>0</v>
      </c>
      <c r="J1021" s="47">
        <v>7734.18</v>
      </c>
      <c r="K1021" s="37">
        <f t="shared" si="195"/>
        <v>1134600</v>
      </c>
      <c r="L1021" s="44">
        <v>0</v>
      </c>
      <c r="M1021" s="44">
        <v>0</v>
      </c>
      <c r="N1021" s="44">
        <v>0</v>
      </c>
      <c r="O1021" s="47">
        <f>'[1]Прод. прилож'!$C$398</f>
        <v>1134600</v>
      </c>
      <c r="P1021" s="44">
        <f t="shared" si="204"/>
        <v>99.714373599332077</v>
      </c>
      <c r="Q1021" s="50">
        <v>9673</v>
      </c>
      <c r="R1021" s="69" t="s">
        <v>94</v>
      </c>
      <c r="S1021" s="57"/>
    </row>
    <row r="1022" spans="1:207" s="16" customFormat="1" ht="25.15" customHeight="1" x14ac:dyDescent="0.25">
      <c r="A1022" s="69" t="s">
        <v>1550</v>
      </c>
      <c r="B1022" s="45" t="s">
        <v>636</v>
      </c>
      <c r="C1022" s="58">
        <v>1962</v>
      </c>
      <c r="D1022" s="182" t="s">
        <v>224</v>
      </c>
      <c r="E1022" s="182" t="s">
        <v>22</v>
      </c>
      <c r="F1022" s="72">
        <v>4</v>
      </c>
      <c r="G1022" s="72">
        <v>4</v>
      </c>
      <c r="H1022" s="47">
        <f>I1022+J1022</f>
        <v>2450</v>
      </c>
      <c r="I1022" s="47">
        <v>357.6</v>
      </c>
      <c r="J1022" s="47">
        <v>2092.4</v>
      </c>
      <c r="K1022" s="37">
        <f t="shared" si="195"/>
        <v>8912500</v>
      </c>
      <c r="L1022" s="44">
        <v>0</v>
      </c>
      <c r="M1022" s="44">
        <v>0</v>
      </c>
      <c r="N1022" s="44">
        <v>0</v>
      </c>
      <c r="O1022" s="47">
        <f>'[1]Прод. прилож'!$C$399</f>
        <v>8912500</v>
      </c>
      <c r="P1022" s="44">
        <f t="shared" si="204"/>
        <v>3637.7551020408164</v>
      </c>
      <c r="Q1022" s="50">
        <v>9673</v>
      </c>
      <c r="R1022" s="69" t="s">
        <v>94</v>
      </c>
      <c r="S1022" s="57"/>
    </row>
    <row r="1023" spans="1:207" s="15" customFormat="1" ht="25.15" customHeight="1" x14ac:dyDescent="0.25">
      <c r="A1023" s="69" t="s">
        <v>1551</v>
      </c>
      <c r="B1023" s="45" t="s">
        <v>637</v>
      </c>
      <c r="C1023" s="58">
        <v>1963</v>
      </c>
      <c r="D1023" s="182" t="s">
        <v>224</v>
      </c>
      <c r="E1023" s="58" t="s">
        <v>20</v>
      </c>
      <c r="F1023" s="72">
        <v>5</v>
      </c>
      <c r="G1023" s="72">
        <v>4</v>
      </c>
      <c r="H1023" s="47">
        <v>4483</v>
      </c>
      <c r="I1023" s="47">
        <v>30.4</v>
      </c>
      <c r="J1023" s="47">
        <v>3182.79</v>
      </c>
      <c r="K1023" s="37">
        <f t="shared" si="195"/>
        <v>35950139.369999997</v>
      </c>
      <c r="L1023" s="44">
        <v>0</v>
      </c>
      <c r="M1023" s="44">
        <v>0</v>
      </c>
      <c r="N1023" s="44">
        <v>0</v>
      </c>
      <c r="O1023" s="47">
        <f>'[1]Прод. прилож'!$C$400</f>
        <v>35950139.369999997</v>
      </c>
      <c r="P1023" s="44">
        <f t="shared" si="204"/>
        <v>8019.2146709792542</v>
      </c>
      <c r="Q1023" s="50">
        <v>9673</v>
      </c>
      <c r="R1023" s="69" t="s">
        <v>94</v>
      </c>
      <c r="S1023" s="57"/>
      <c r="T1023" s="16"/>
      <c r="U1023" s="16"/>
      <c r="V1023" s="16"/>
      <c r="W1023" s="16"/>
      <c r="X1023" s="16"/>
      <c r="Y1023" s="16"/>
      <c r="Z1023" s="16"/>
      <c r="AA1023" s="16"/>
      <c r="AB1023" s="16"/>
      <c r="AC1023" s="16"/>
      <c r="AD1023" s="16"/>
      <c r="AE1023" s="16"/>
      <c r="AF1023" s="16"/>
      <c r="AG1023" s="16"/>
      <c r="AH1023" s="16"/>
      <c r="AI1023" s="16"/>
      <c r="AJ1023" s="16"/>
      <c r="AK1023" s="16"/>
      <c r="AL1023" s="16"/>
      <c r="AM1023" s="16"/>
      <c r="AN1023" s="16"/>
      <c r="AO1023" s="16"/>
      <c r="AP1023" s="16"/>
      <c r="AQ1023" s="16"/>
      <c r="AR1023" s="16"/>
      <c r="AS1023" s="16"/>
      <c r="AT1023" s="16"/>
      <c r="AU1023" s="16"/>
      <c r="AV1023" s="16"/>
      <c r="AW1023" s="16"/>
      <c r="AX1023" s="16"/>
      <c r="AY1023" s="16"/>
      <c r="AZ1023" s="16"/>
      <c r="BA1023" s="16"/>
      <c r="BB1023" s="16"/>
      <c r="BC1023" s="16"/>
      <c r="BD1023" s="16"/>
      <c r="BE1023" s="16"/>
      <c r="BF1023" s="16"/>
      <c r="BG1023" s="16"/>
      <c r="BH1023" s="16"/>
      <c r="BI1023" s="16"/>
      <c r="BJ1023" s="16"/>
      <c r="BK1023" s="16"/>
      <c r="BL1023" s="16"/>
      <c r="BM1023" s="16"/>
      <c r="BN1023" s="16"/>
      <c r="BO1023" s="16"/>
      <c r="BP1023" s="16"/>
      <c r="BQ1023" s="16"/>
      <c r="BR1023" s="16"/>
      <c r="BS1023" s="16"/>
      <c r="BT1023" s="16"/>
      <c r="BU1023" s="16"/>
      <c r="BV1023" s="16"/>
      <c r="BW1023" s="16"/>
      <c r="BX1023" s="16"/>
      <c r="BY1023" s="16"/>
      <c r="BZ1023" s="16"/>
      <c r="CA1023" s="16"/>
      <c r="CB1023" s="16"/>
      <c r="CC1023" s="16"/>
      <c r="CD1023" s="16"/>
      <c r="CE1023" s="16"/>
      <c r="CF1023" s="16"/>
      <c r="CG1023" s="16"/>
      <c r="CH1023" s="16"/>
      <c r="CI1023" s="16"/>
      <c r="CJ1023" s="16"/>
      <c r="CK1023" s="16"/>
      <c r="CL1023" s="16"/>
      <c r="CM1023" s="16"/>
      <c r="CN1023" s="16"/>
      <c r="CO1023" s="16"/>
      <c r="CP1023" s="16"/>
      <c r="CQ1023" s="16"/>
      <c r="CR1023" s="16"/>
      <c r="CS1023" s="16"/>
      <c r="CT1023" s="16"/>
      <c r="CU1023" s="16"/>
      <c r="CV1023" s="16"/>
      <c r="CW1023" s="16"/>
      <c r="CX1023" s="16"/>
      <c r="CY1023" s="16"/>
      <c r="CZ1023" s="16"/>
      <c r="DA1023" s="16"/>
      <c r="DB1023" s="16"/>
      <c r="DC1023" s="16"/>
      <c r="DD1023" s="16"/>
      <c r="DE1023" s="16"/>
      <c r="DF1023" s="16"/>
      <c r="DG1023" s="16"/>
      <c r="DH1023" s="16"/>
      <c r="DI1023" s="16"/>
      <c r="DJ1023" s="16"/>
      <c r="DK1023" s="16"/>
      <c r="DL1023" s="16"/>
      <c r="DM1023" s="16"/>
      <c r="DN1023" s="16"/>
      <c r="DO1023" s="16"/>
      <c r="DP1023" s="16"/>
      <c r="DQ1023" s="16"/>
      <c r="DR1023" s="16"/>
      <c r="DS1023" s="16"/>
      <c r="DT1023" s="16"/>
      <c r="DU1023" s="16"/>
      <c r="DV1023" s="16"/>
      <c r="DW1023" s="16"/>
      <c r="DX1023" s="16"/>
      <c r="DY1023" s="16"/>
      <c r="DZ1023" s="16"/>
      <c r="EA1023" s="16"/>
      <c r="EB1023" s="16"/>
      <c r="EC1023" s="16"/>
      <c r="ED1023" s="16"/>
      <c r="EE1023" s="16"/>
      <c r="EF1023" s="16"/>
      <c r="EG1023" s="16"/>
      <c r="EH1023" s="16"/>
      <c r="EI1023" s="16"/>
      <c r="EJ1023" s="16"/>
      <c r="EK1023" s="16"/>
      <c r="EL1023" s="16"/>
      <c r="EM1023" s="16"/>
      <c r="EN1023" s="16"/>
      <c r="EO1023" s="16"/>
      <c r="EP1023" s="16"/>
      <c r="EQ1023" s="16"/>
      <c r="ER1023" s="16"/>
      <c r="ES1023" s="16"/>
      <c r="ET1023" s="16"/>
      <c r="EU1023" s="16"/>
      <c r="EV1023" s="16"/>
      <c r="EW1023" s="16"/>
      <c r="EX1023" s="16"/>
      <c r="EY1023" s="16"/>
      <c r="EZ1023" s="16"/>
      <c r="FA1023" s="16"/>
      <c r="FB1023" s="16"/>
      <c r="FC1023" s="16"/>
      <c r="FD1023" s="16"/>
      <c r="FE1023" s="16"/>
      <c r="FF1023" s="16"/>
      <c r="FG1023" s="16"/>
      <c r="FH1023" s="16"/>
      <c r="FI1023" s="16"/>
      <c r="FJ1023" s="16"/>
      <c r="FK1023" s="16"/>
      <c r="FL1023" s="16"/>
      <c r="FM1023" s="16"/>
      <c r="FN1023" s="16"/>
      <c r="FO1023" s="16"/>
      <c r="FP1023" s="16"/>
      <c r="FQ1023" s="16"/>
      <c r="FR1023" s="16"/>
      <c r="FS1023" s="16"/>
      <c r="FT1023" s="16"/>
      <c r="FU1023" s="16"/>
      <c r="FV1023" s="16"/>
      <c r="FW1023" s="16"/>
      <c r="FX1023" s="16"/>
      <c r="FY1023" s="16"/>
      <c r="FZ1023" s="16"/>
      <c r="GA1023" s="16"/>
      <c r="GB1023" s="16"/>
      <c r="GC1023" s="16"/>
      <c r="GD1023" s="16"/>
      <c r="GE1023" s="16"/>
      <c r="GF1023" s="16"/>
      <c r="GG1023" s="16"/>
      <c r="GH1023" s="16"/>
      <c r="GI1023" s="16"/>
      <c r="GJ1023" s="16"/>
      <c r="GK1023" s="16"/>
      <c r="GL1023" s="16"/>
      <c r="GM1023" s="16"/>
      <c r="GN1023" s="16"/>
      <c r="GO1023" s="16"/>
      <c r="GP1023" s="16"/>
      <c r="GQ1023" s="16"/>
      <c r="GR1023" s="16"/>
      <c r="GS1023" s="16"/>
      <c r="GT1023" s="16"/>
      <c r="GU1023" s="16"/>
      <c r="GV1023" s="16"/>
      <c r="GW1023" s="16"/>
      <c r="GX1023" s="16"/>
      <c r="GY1023" s="16"/>
    </row>
    <row r="1024" spans="1:207" s="16" customFormat="1" ht="25.15" customHeight="1" x14ac:dyDescent="0.25">
      <c r="A1024" s="69" t="s">
        <v>2100</v>
      </c>
      <c r="B1024" s="45" t="s">
        <v>628</v>
      </c>
      <c r="C1024" s="62">
        <v>1960</v>
      </c>
      <c r="D1024" s="72">
        <v>2020</v>
      </c>
      <c r="E1024" s="58" t="s">
        <v>20</v>
      </c>
      <c r="F1024" s="72">
        <v>5</v>
      </c>
      <c r="G1024" s="72">
        <v>4</v>
      </c>
      <c r="H1024" s="47">
        <v>4166</v>
      </c>
      <c r="I1024" s="47">
        <v>1147.7</v>
      </c>
      <c r="J1024" s="47">
        <v>2596.6</v>
      </c>
      <c r="K1024" s="37">
        <f t="shared" si="195"/>
        <v>1226400</v>
      </c>
      <c r="L1024" s="44">
        <v>0</v>
      </c>
      <c r="M1024" s="44">
        <v>0</v>
      </c>
      <c r="N1024" s="44">
        <v>0</v>
      </c>
      <c r="O1024" s="47">
        <f>'[1]Прод. прилож'!$C$401</f>
        <v>1226400</v>
      </c>
      <c r="P1024" s="44">
        <f t="shared" si="204"/>
        <v>294.38310129620737</v>
      </c>
      <c r="Q1024" s="50">
        <v>9673</v>
      </c>
      <c r="R1024" s="69" t="s">
        <v>94</v>
      </c>
      <c r="S1024" s="57"/>
    </row>
    <row r="1025" spans="1:207" s="16" customFormat="1" ht="25.15" customHeight="1" x14ac:dyDescent="0.25">
      <c r="A1025" s="69" t="s">
        <v>1552</v>
      </c>
      <c r="B1025" s="45" t="s">
        <v>638</v>
      </c>
      <c r="C1025" s="58">
        <v>1962</v>
      </c>
      <c r="D1025" s="182" t="s">
        <v>224</v>
      </c>
      <c r="E1025" s="182" t="s">
        <v>22</v>
      </c>
      <c r="F1025" s="72">
        <v>5</v>
      </c>
      <c r="G1025" s="72">
        <v>4</v>
      </c>
      <c r="H1025" s="47">
        <f t="shared" ref="H1025:H1030" si="206">I1025+J1025</f>
        <v>3529.3399999999997</v>
      </c>
      <c r="I1025" s="47">
        <v>659.1</v>
      </c>
      <c r="J1025" s="47">
        <v>2870.24</v>
      </c>
      <c r="K1025" s="37">
        <f t="shared" si="195"/>
        <v>5017680</v>
      </c>
      <c r="L1025" s="44">
        <v>0</v>
      </c>
      <c r="M1025" s="44">
        <v>0</v>
      </c>
      <c r="N1025" s="44">
        <v>0</v>
      </c>
      <c r="O1025" s="47">
        <f>'[1]Прод. прилож'!$C$402</f>
        <v>5017680</v>
      </c>
      <c r="P1025" s="44">
        <f t="shared" si="204"/>
        <v>1421.7049079997962</v>
      </c>
      <c r="Q1025" s="50">
        <v>9673</v>
      </c>
      <c r="R1025" s="69" t="s">
        <v>94</v>
      </c>
      <c r="S1025" s="57"/>
    </row>
    <row r="1026" spans="1:207" s="16" customFormat="1" ht="25.15" customHeight="1" x14ac:dyDescent="0.25">
      <c r="A1026" s="69" t="s">
        <v>1553</v>
      </c>
      <c r="B1026" s="45" t="s">
        <v>639</v>
      </c>
      <c r="C1026" s="58">
        <v>1962</v>
      </c>
      <c r="D1026" s="182" t="s">
        <v>224</v>
      </c>
      <c r="E1026" s="182" t="s">
        <v>22</v>
      </c>
      <c r="F1026" s="72">
        <v>5</v>
      </c>
      <c r="G1026" s="72">
        <v>4</v>
      </c>
      <c r="H1026" s="47">
        <f t="shared" si="206"/>
        <v>3444.99</v>
      </c>
      <c r="I1026" s="47">
        <v>554.29999999999995</v>
      </c>
      <c r="J1026" s="47">
        <v>2890.69</v>
      </c>
      <c r="K1026" s="37">
        <f t="shared" si="195"/>
        <v>5017680</v>
      </c>
      <c r="L1026" s="44">
        <v>0</v>
      </c>
      <c r="M1026" s="44">
        <v>0</v>
      </c>
      <c r="N1026" s="44">
        <v>0</v>
      </c>
      <c r="O1026" s="47">
        <f>'[1]Прод. прилож'!$C$403</f>
        <v>5017680</v>
      </c>
      <c r="P1026" s="44">
        <f t="shared" si="204"/>
        <v>1456.5151132514175</v>
      </c>
      <c r="Q1026" s="50">
        <v>9673</v>
      </c>
      <c r="R1026" s="69" t="s">
        <v>94</v>
      </c>
      <c r="S1026" s="57"/>
    </row>
    <row r="1027" spans="1:207" s="16" customFormat="1" ht="25.15" customHeight="1" x14ac:dyDescent="0.25">
      <c r="A1027" s="69" t="s">
        <v>1554</v>
      </c>
      <c r="B1027" s="45" t="s">
        <v>640</v>
      </c>
      <c r="C1027" s="58">
        <v>1965</v>
      </c>
      <c r="D1027" s="182" t="s">
        <v>224</v>
      </c>
      <c r="E1027" s="58" t="s">
        <v>20</v>
      </c>
      <c r="F1027" s="72">
        <v>5</v>
      </c>
      <c r="G1027" s="72">
        <v>4</v>
      </c>
      <c r="H1027" s="47">
        <f t="shared" si="206"/>
        <v>2940.86</v>
      </c>
      <c r="I1027" s="47">
        <v>289</v>
      </c>
      <c r="J1027" s="47">
        <v>2651.86</v>
      </c>
      <c r="K1027" s="37">
        <f t="shared" si="195"/>
        <v>4696500</v>
      </c>
      <c r="L1027" s="44">
        <v>0</v>
      </c>
      <c r="M1027" s="44">
        <v>0</v>
      </c>
      <c r="N1027" s="44">
        <v>0</v>
      </c>
      <c r="O1027" s="47">
        <f>'[1]Прод. прилож'!$C$1326</f>
        <v>4696500</v>
      </c>
      <c r="P1027" s="44">
        <f t="shared" si="204"/>
        <v>1596.9818352454724</v>
      </c>
      <c r="Q1027" s="50">
        <v>9673</v>
      </c>
      <c r="R1027" s="69" t="s">
        <v>96</v>
      </c>
      <c r="S1027" s="65"/>
      <c r="T1027" s="17"/>
    </row>
    <row r="1028" spans="1:207" s="16" customFormat="1" ht="25.15" customHeight="1" x14ac:dyDescent="0.25">
      <c r="A1028" s="69" t="s">
        <v>1555</v>
      </c>
      <c r="B1028" s="45" t="s">
        <v>629</v>
      </c>
      <c r="C1028" s="59">
        <v>1963</v>
      </c>
      <c r="D1028" s="182" t="s">
        <v>224</v>
      </c>
      <c r="E1028" s="58" t="s">
        <v>20</v>
      </c>
      <c r="F1028" s="72">
        <v>5</v>
      </c>
      <c r="G1028" s="72">
        <v>2</v>
      </c>
      <c r="H1028" s="47">
        <f t="shared" si="206"/>
        <v>1612.59</v>
      </c>
      <c r="I1028" s="47">
        <v>332.55</v>
      </c>
      <c r="J1028" s="47">
        <v>1280.04</v>
      </c>
      <c r="K1028" s="37">
        <f t="shared" si="195"/>
        <v>7246250</v>
      </c>
      <c r="L1028" s="44">
        <v>0</v>
      </c>
      <c r="M1028" s="44">
        <v>0</v>
      </c>
      <c r="N1028" s="44">
        <v>0</v>
      </c>
      <c r="O1028" s="47">
        <f>'[1]Прод. прилож'!$C$895</f>
        <v>7246250</v>
      </c>
      <c r="P1028" s="44">
        <f t="shared" si="204"/>
        <v>4493.5476469530386</v>
      </c>
      <c r="Q1028" s="50">
        <v>9673</v>
      </c>
      <c r="R1028" s="69" t="s">
        <v>95</v>
      </c>
      <c r="S1028" s="57"/>
    </row>
    <row r="1029" spans="1:207" s="16" customFormat="1" ht="25.15" customHeight="1" x14ac:dyDescent="0.25">
      <c r="A1029" s="69" t="s">
        <v>1556</v>
      </c>
      <c r="B1029" s="45" t="s">
        <v>641</v>
      </c>
      <c r="C1029" s="58">
        <v>1965</v>
      </c>
      <c r="D1029" s="182" t="s">
        <v>224</v>
      </c>
      <c r="E1029" s="58" t="s">
        <v>20</v>
      </c>
      <c r="F1029" s="72">
        <v>5</v>
      </c>
      <c r="G1029" s="72">
        <v>3</v>
      </c>
      <c r="H1029" s="47">
        <f t="shared" si="206"/>
        <v>2523.0300000000002</v>
      </c>
      <c r="I1029" s="47">
        <v>29.5</v>
      </c>
      <c r="J1029" s="47">
        <v>2493.5300000000002</v>
      </c>
      <c r="K1029" s="37">
        <f t="shared" si="195"/>
        <v>8385500</v>
      </c>
      <c r="L1029" s="44">
        <v>0</v>
      </c>
      <c r="M1029" s="44">
        <v>0</v>
      </c>
      <c r="N1029" s="44">
        <v>0</v>
      </c>
      <c r="O1029" s="47">
        <f>'[1]Прод. прилож'!$C$1327</f>
        <v>8385500</v>
      </c>
      <c r="P1029" s="44">
        <f t="shared" si="204"/>
        <v>3323.5831520037414</v>
      </c>
      <c r="Q1029" s="50">
        <v>9673</v>
      </c>
      <c r="R1029" s="69" t="s">
        <v>96</v>
      </c>
      <c r="S1029" s="57"/>
    </row>
    <row r="1030" spans="1:207" s="16" customFormat="1" ht="25.15" customHeight="1" x14ac:dyDescent="0.25">
      <c r="A1030" s="69" t="s">
        <v>1557</v>
      </c>
      <c r="B1030" s="45" t="s">
        <v>642</v>
      </c>
      <c r="C1030" s="58">
        <v>1967</v>
      </c>
      <c r="D1030" s="182" t="s">
        <v>224</v>
      </c>
      <c r="E1030" s="182" t="s">
        <v>20</v>
      </c>
      <c r="F1030" s="72">
        <v>5</v>
      </c>
      <c r="G1030" s="72">
        <v>3</v>
      </c>
      <c r="H1030" s="47">
        <f t="shared" si="206"/>
        <v>2525.0899999999997</v>
      </c>
      <c r="I1030" s="47">
        <v>50.2</v>
      </c>
      <c r="J1030" s="47">
        <v>2474.89</v>
      </c>
      <c r="K1030" s="37">
        <f t="shared" si="195"/>
        <v>6648725</v>
      </c>
      <c r="L1030" s="44">
        <v>0</v>
      </c>
      <c r="M1030" s="44">
        <v>0</v>
      </c>
      <c r="N1030" s="44">
        <v>0</v>
      </c>
      <c r="O1030" s="47">
        <f>'[1]Прод. прилож'!$C$1328</f>
        <v>6648725</v>
      </c>
      <c r="P1030" s="44">
        <f t="shared" si="204"/>
        <v>2633.0645640353418</v>
      </c>
      <c r="Q1030" s="50">
        <v>9673</v>
      </c>
      <c r="R1030" s="69" t="s">
        <v>96</v>
      </c>
      <c r="S1030" s="65"/>
      <c r="T1030" s="17"/>
    </row>
    <row r="1031" spans="1:207" s="16" customFormat="1" ht="25.15" customHeight="1" x14ac:dyDescent="0.25">
      <c r="A1031" s="69" t="s">
        <v>1558</v>
      </c>
      <c r="B1031" s="45" t="s">
        <v>643</v>
      </c>
      <c r="C1031" s="182">
        <v>1962</v>
      </c>
      <c r="D1031" s="182" t="s">
        <v>224</v>
      </c>
      <c r="E1031" s="58" t="s">
        <v>20</v>
      </c>
      <c r="F1031" s="72">
        <v>2</v>
      </c>
      <c r="G1031" s="72">
        <v>2</v>
      </c>
      <c r="H1031" s="47">
        <v>560.4</v>
      </c>
      <c r="I1031" s="47">
        <v>46</v>
      </c>
      <c r="J1031" s="47">
        <v>372.43</v>
      </c>
      <c r="K1031" s="37">
        <f t="shared" si="195"/>
        <v>6159089.2999999998</v>
      </c>
      <c r="L1031" s="44">
        <v>0</v>
      </c>
      <c r="M1031" s="44">
        <v>0</v>
      </c>
      <c r="N1031" s="44">
        <v>0</v>
      </c>
      <c r="O1031" s="47">
        <f>'[1]Прод. прилож'!$C$404</f>
        <v>6159089.2999999998</v>
      </c>
      <c r="P1031" s="44">
        <f t="shared" si="204"/>
        <v>10990.523376159887</v>
      </c>
      <c r="Q1031" s="50">
        <v>9673</v>
      </c>
      <c r="R1031" s="69" t="s">
        <v>94</v>
      </c>
      <c r="S1031" s="57"/>
    </row>
    <row r="1032" spans="1:207" s="16" customFormat="1" ht="25.15" customHeight="1" x14ac:dyDescent="0.25">
      <c r="A1032" s="69" t="s">
        <v>1559</v>
      </c>
      <c r="B1032" s="45" t="s">
        <v>644</v>
      </c>
      <c r="C1032" s="58">
        <v>1964</v>
      </c>
      <c r="D1032" s="182" t="s">
        <v>224</v>
      </c>
      <c r="E1032" s="58" t="s">
        <v>20</v>
      </c>
      <c r="F1032" s="72">
        <v>5</v>
      </c>
      <c r="G1032" s="72">
        <v>4</v>
      </c>
      <c r="H1032" s="47">
        <f>I1032+J1032</f>
        <v>3170.22</v>
      </c>
      <c r="I1032" s="47">
        <v>72.599999999999994</v>
      </c>
      <c r="J1032" s="47">
        <v>3097.62</v>
      </c>
      <c r="K1032" s="37">
        <f t="shared" si="195"/>
        <v>4035425.0000000005</v>
      </c>
      <c r="L1032" s="44">
        <v>0</v>
      </c>
      <c r="M1032" s="44">
        <v>0</v>
      </c>
      <c r="N1032" s="44">
        <v>0</v>
      </c>
      <c r="O1032" s="47">
        <f>'[1]Прод. прилож'!$C$896</f>
        <v>4035425.0000000005</v>
      </c>
      <c r="P1032" s="44">
        <f t="shared" si="204"/>
        <v>1272.9163906605852</v>
      </c>
      <c r="Q1032" s="50">
        <v>9673</v>
      </c>
      <c r="R1032" s="69" t="s">
        <v>95</v>
      </c>
      <c r="S1032" s="57"/>
    </row>
    <row r="1033" spans="1:207" s="16" customFormat="1" ht="25.15" customHeight="1" x14ac:dyDescent="0.25">
      <c r="A1033" s="69" t="s">
        <v>1560</v>
      </c>
      <c r="B1033" s="45" t="s">
        <v>645</v>
      </c>
      <c r="C1033" s="58">
        <v>1966</v>
      </c>
      <c r="D1033" s="182" t="s">
        <v>224</v>
      </c>
      <c r="E1033" s="182" t="s">
        <v>20</v>
      </c>
      <c r="F1033" s="72">
        <v>5</v>
      </c>
      <c r="G1033" s="72">
        <v>3</v>
      </c>
      <c r="H1033" s="47">
        <f>I1033+J1033</f>
        <v>2539.34</v>
      </c>
      <c r="I1033" s="47">
        <v>124.3</v>
      </c>
      <c r="J1033" s="47">
        <v>2415.04</v>
      </c>
      <c r="K1033" s="37">
        <f t="shared" si="195"/>
        <v>6792875</v>
      </c>
      <c r="L1033" s="44">
        <v>0</v>
      </c>
      <c r="M1033" s="44">
        <v>0</v>
      </c>
      <c r="N1033" s="44">
        <v>0</v>
      </c>
      <c r="O1033" s="47">
        <f>'[1]Прод. прилож'!$C$1329</f>
        <v>6792875</v>
      </c>
      <c r="P1033" s="44">
        <f t="shared" si="204"/>
        <v>2675.0553293375442</v>
      </c>
      <c r="Q1033" s="50">
        <v>9673</v>
      </c>
      <c r="R1033" s="69" t="s">
        <v>96</v>
      </c>
      <c r="S1033" s="57"/>
      <c r="U1033" s="17"/>
    </row>
    <row r="1034" spans="1:207" s="16" customFormat="1" ht="25.15" customHeight="1" x14ac:dyDescent="0.25">
      <c r="A1034" s="69" t="s">
        <v>1561</v>
      </c>
      <c r="B1034" s="45" t="s">
        <v>646</v>
      </c>
      <c r="C1034" s="58">
        <v>1962</v>
      </c>
      <c r="D1034" s="182" t="s">
        <v>224</v>
      </c>
      <c r="E1034" s="182" t="s">
        <v>22</v>
      </c>
      <c r="F1034" s="72">
        <v>5</v>
      </c>
      <c r="G1034" s="72">
        <v>4</v>
      </c>
      <c r="H1034" s="47">
        <f>I1034+J1034</f>
        <v>3487.97</v>
      </c>
      <c r="I1034" s="47">
        <v>153.6</v>
      </c>
      <c r="J1034" s="47">
        <v>3334.37</v>
      </c>
      <c r="K1034" s="37">
        <f t="shared" si="195"/>
        <v>9579000</v>
      </c>
      <c r="L1034" s="44">
        <v>0</v>
      </c>
      <c r="M1034" s="44">
        <v>0</v>
      </c>
      <c r="N1034" s="44">
        <v>0</v>
      </c>
      <c r="O1034" s="47">
        <f>'[1]Прод. прилож'!$C$405</f>
        <v>9579000</v>
      </c>
      <c r="P1034" s="44">
        <f t="shared" si="204"/>
        <v>2746.2965564497404</v>
      </c>
      <c r="Q1034" s="50">
        <v>9673</v>
      </c>
      <c r="R1034" s="69" t="s">
        <v>94</v>
      </c>
      <c r="S1034" s="57"/>
    </row>
    <row r="1035" spans="1:207" s="16" customFormat="1" ht="25.15" customHeight="1" x14ac:dyDescent="0.25">
      <c r="A1035" s="69" t="s">
        <v>1562</v>
      </c>
      <c r="B1035" s="45" t="s">
        <v>647</v>
      </c>
      <c r="C1035" s="58">
        <v>1963</v>
      </c>
      <c r="D1035" s="182" t="s">
        <v>224</v>
      </c>
      <c r="E1035" s="182" t="s">
        <v>22</v>
      </c>
      <c r="F1035" s="72">
        <v>5</v>
      </c>
      <c r="G1035" s="72">
        <v>4</v>
      </c>
      <c r="H1035" s="47">
        <f>I1035+J1035</f>
        <v>3532.16</v>
      </c>
      <c r="I1035" s="47">
        <v>42.1</v>
      </c>
      <c r="J1035" s="47">
        <v>3490.06</v>
      </c>
      <c r="K1035" s="37">
        <f t="shared" si="195"/>
        <v>8346750</v>
      </c>
      <c r="L1035" s="44">
        <v>0</v>
      </c>
      <c r="M1035" s="44">
        <v>0</v>
      </c>
      <c r="N1035" s="44">
        <v>0</v>
      </c>
      <c r="O1035" s="47">
        <f>'[1]Прод. прилож'!$C$897</f>
        <v>8346750</v>
      </c>
      <c r="P1035" s="44">
        <f t="shared" si="204"/>
        <v>2363.0724542489584</v>
      </c>
      <c r="Q1035" s="50">
        <v>9673</v>
      </c>
      <c r="R1035" s="69" t="s">
        <v>95</v>
      </c>
      <c r="S1035" s="57"/>
    </row>
    <row r="1036" spans="1:207" s="120" customFormat="1" ht="22.9" customHeight="1" x14ac:dyDescent="0.25">
      <c r="A1036" s="69" t="s">
        <v>2612</v>
      </c>
      <c r="B1036" s="45" t="s">
        <v>648</v>
      </c>
      <c r="C1036" s="93">
        <v>1959</v>
      </c>
      <c r="D1036" s="182" t="s">
        <v>224</v>
      </c>
      <c r="E1036" s="58" t="s">
        <v>20</v>
      </c>
      <c r="F1036" s="72">
        <v>4</v>
      </c>
      <c r="G1036" s="72">
        <v>1</v>
      </c>
      <c r="H1036" s="47">
        <v>2525.6</v>
      </c>
      <c r="I1036" s="47">
        <v>2533.3000000000002</v>
      </c>
      <c r="J1036" s="47">
        <v>489.5</v>
      </c>
      <c r="K1036" s="37">
        <f t="shared" si="195"/>
        <v>22595181.16</v>
      </c>
      <c r="L1036" s="44">
        <v>0</v>
      </c>
      <c r="M1036" s="44">
        <v>0</v>
      </c>
      <c r="N1036" s="44">
        <v>0</v>
      </c>
      <c r="O1036" s="47">
        <f>'[1]Прод. прилож'!$C$406</f>
        <v>22595181.16</v>
      </c>
      <c r="P1036" s="44">
        <f t="shared" si="204"/>
        <v>8946.4607063668045</v>
      </c>
      <c r="Q1036" s="50">
        <v>9673</v>
      </c>
      <c r="R1036" s="69" t="s">
        <v>94</v>
      </c>
      <c r="S1036" s="17"/>
      <c r="T1036" s="17"/>
      <c r="U1036" s="16"/>
      <c r="V1036" s="16"/>
      <c r="W1036" s="16"/>
      <c r="X1036" s="16"/>
      <c r="Y1036" s="16"/>
      <c r="Z1036" s="16"/>
      <c r="AA1036" s="16"/>
      <c r="AB1036" s="16"/>
      <c r="AC1036" s="16"/>
      <c r="AD1036" s="16"/>
      <c r="AE1036" s="16"/>
      <c r="AF1036" s="16"/>
      <c r="AG1036" s="16"/>
      <c r="AH1036" s="16"/>
      <c r="AI1036" s="16"/>
      <c r="AJ1036" s="16"/>
      <c r="AK1036" s="16"/>
      <c r="AL1036" s="16"/>
      <c r="AM1036" s="16"/>
      <c r="AN1036" s="16"/>
      <c r="AO1036" s="16"/>
      <c r="AP1036" s="16"/>
      <c r="AQ1036" s="16"/>
      <c r="AR1036" s="16"/>
      <c r="AS1036" s="16"/>
      <c r="AT1036" s="16"/>
      <c r="AU1036" s="16"/>
      <c r="AV1036" s="16"/>
      <c r="AW1036" s="16"/>
      <c r="AX1036" s="16"/>
      <c r="AY1036" s="16"/>
      <c r="AZ1036" s="16"/>
      <c r="BA1036" s="16"/>
      <c r="BB1036" s="16"/>
      <c r="BC1036" s="16"/>
      <c r="BD1036" s="16"/>
      <c r="BE1036" s="16"/>
      <c r="BF1036" s="16"/>
      <c r="BG1036" s="16"/>
      <c r="BH1036" s="16"/>
      <c r="BI1036" s="16"/>
      <c r="BJ1036" s="16"/>
      <c r="BK1036" s="16"/>
      <c r="BL1036" s="16"/>
      <c r="BM1036" s="16"/>
      <c r="BN1036" s="16"/>
      <c r="BO1036" s="16"/>
      <c r="BP1036" s="16"/>
      <c r="BQ1036" s="16"/>
      <c r="BR1036" s="16"/>
      <c r="BS1036" s="16"/>
      <c r="BT1036" s="16"/>
      <c r="BU1036" s="16"/>
      <c r="BV1036" s="16"/>
      <c r="BW1036" s="16"/>
      <c r="BX1036" s="16"/>
      <c r="BY1036" s="16"/>
      <c r="BZ1036" s="16"/>
      <c r="CA1036" s="16"/>
      <c r="CB1036" s="16"/>
      <c r="CC1036" s="16"/>
      <c r="CD1036" s="16"/>
      <c r="CE1036" s="16"/>
      <c r="CF1036" s="16"/>
      <c r="CG1036" s="16"/>
      <c r="CH1036" s="16"/>
      <c r="CI1036" s="16"/>
      <c r="CJ1036" s="16"/>
      <c r="CK1036" s="16"/>
      <c r="CL1036" s="16"/>
      <c r="CM1036" s="16"/>
      <c r="CN1036" s="16"/>
      <c r="CO1036" s="16"/>
      <c r="CP1036" s="16"/>
      <c r="CQ1036" s="16"/>
      <c r="CR1036" s="16"/>
      <c r="CS1036" s="16"/>
      <c r="CT1036" s="16"/>
      <c r="CU1036" s="16"/>
      <c r="CV1036" s="16"/>
      <c r="CW1036" s="16"/>
      <c r="CX1036" s="16"/>
      <c r="CY1036" s="16"/>
      <c r="CZ1036" s="16"/>
      <c r="DA1036" s="16"/>
      <c r="DB1036" s="16"/>
      <c r="DC1036" s="16"/>
      <c r="DD1036" s="16"/>
      <c r="DE1036" s="16"/>
      <c r="DF1036" s="16"/>
      <c r="DG1036" s="16"/>
      <c r="DH1036" s="16"/>
      <c r="DI1036" s="16"/>
      <c r="DJ1036" s="16"/>
      <c r="DK1036" s="16"/>
      <c r="DL1036" s="16"/>
      <c r="DM1036" s="16"/>
      <c r="DN1036" s="16"/>
      <c r="DO1036" s="16"/>
      <c r="DP1036" s="16"/>
      <c r="DQ1036" s="16"/>
      <c r="DR1036" s="16"/>
      <c r="DS1036" s="16"/>
      <c r="DT1036" s="16"/>
      <c r="DU1036" s="16"/>
      <c r="DV1036" s="16"/>
      <c r="DW1036" s="16"/>
      <c r="DX1036" s="16"/>
      <c r="DY1036" s="16"/>
      <c r="DZ1036" s="16"/>
      <c r="EA1036" s="16"/>
      <c r="EB1036" s="16"/>
      <c r="EC1036" s="16"/>
      <c r="ED1036" s="16"/>
      <c r="EE1036" s="16"/>
      <c r="EF1036" s="16"/>
      <c r="EG1036" s="16"/>
      <c r="EH1036" s="16"/>
      <c r="EI1036" s="16"/>
      <c r="EJ1036" s="16"/>
      <c r="EK1036" s="16"/>
      <c r="EL1036" s="16"/>
      <c r="EM1036" s="16"/>
      <c r="EN1036" s="16"/>
      <c r="EO1036" s="16"/>
      <c r="EP1036" s="16"/>
      <c r="EQ1036" s="16"/>
      <c r="ER1036" s="16"/>
      <c r="ES1036" s="16"/>
      <c r="ET1036" s="16"/>
      <c r="EU1036" s="16"/>
      <c r="EV1036" s="16"/>
      <c r="EW1036" s="16"/>
      <c r="EX1036" s="16"/>
      <c r="EY1036" s="16"/>
      <c r="EZ1036" s="16"/>
      <c r="FA1036" s="16"/>
      <c r="FB1036" s="16"/>
      <c r="FC1036" s="16"/>
      <c r="FD1036" s="16"/>
      <c r="FE1036" s="16"/>
      <c r="FF1036" s="16"/>
      <c r="FG1036" s="16"/>
      <c r="FH1036" s="16"/>
      <c r="FI1036" s="16"/>
      <c r="FJ1036" s="16"/>
      <c r="FK1036" s="16"/>
      <c r="FL1036" s="16"/>
      <c r="FM1036" s="16"/>
      <c r="FN1036" s="16"/>
      <c r="FO1036" s="16"/>
      <c r="FP1036" s="16"/>
      <c r="FQ1036" s="16"/>
      <c r="FR1036" s="16"/>
      <c r="FS1036" s="16"/>
      <c r="FT1036" s="16"/>
      <c r="FU1036" s="16"/>
      <c r="FV1036" s="16"/>
      <c r="FW1036" s="16"/>
      <c r="FX1036" s="16"/>
      <c r="FY1036" s="16"/>
      <c r="FZ1036" s="16"/>
      <c r="GA1036" s="16"/>
      <c r="GB1036" s="16"/>
      <c r="GC1036" s="16"/>
      <c r="GD1036" s="16"/>
      <c r="GE1036" s="16"/>
      <c r="GF1036" s="16"/>
      <c r="GG1036" s="16"/>
      <c r="GH1036" s="16"/>
      <c r="GI1036" s="16"/>
      <c r="GJ1036" s="16"/>
      <c r="GK1036" s="16"/>
      <c r="GL1036" s="16"/>
      <c r="GM1036" s="16"/>
      <c r="GN1036" s="16"/>
      <c r="GO1036" s="16"/>
      <c r="GP1036" s="16"/>
      <c r="GQ1036" s="16"/>
      <c r="GR1036" s="16"/>
      <c r="GS1036" s="16"/>
      <c r="GT1036" s="16"/>
      <c r="GU1036" s="16"/>
      <c r="GV1036" s="16"/>
      <c r="GW1036" s="16"/>
      <c r="GX1036" s="16"/>
      <c r="GY1036" s="16"/>
    </row>
    <row r="1037" spans="1:207" s="16" customFormat="1" ht="25.15" customHeight="1" x14ac:dyDescent="0.25">
      <c r="A1037" s="69" t="s">
        <v>1563</v>
      </c>
      <c r="B1037" s="45" t="s">
        <v>649</v>
      </c>
      <c r="C1037" s="182">
        <v>1967</v>
      </c>
      <c r="D1037" s="182" t="s">
        <v>224</v>
      </c>
      <c r="E1037" s="182" t="s">
        <v>22</v>
      </c>
      <c r="F1037" s="72">
        <v>5</v>
      </c>
      <c r="G1037" s="72">
        <v>4</v>
      </c>
      <c r="H1037" s="47">
        <v>2581.04</v>
      </c>
      <c r="I1037" s="47">
        <v>853.7</v>
      </c>
      <c r="J1037" s="47">
        <v>1727.34</v>
      </c>
      <c r="K1037" s="37">
        <f t="shared" si="195"/>
        <v>8432000</v>
      </c>
      <c r="L1037" s="44">
        <v>0</v>
      </c>
      <c r="M1037" s="44">
        <v>0</v>
      </c>
      <c r="N1037" s="44">
        <v>0</v>
      </c>
      <c r="O1037" s="47">
        <f>'[1]Прод. прилож'!$C$1330</f>
        <v>8432000</v>
      </c>
      <c r="P1037" s="44">
        <f t="shared" si="204"/>
        <v>3266.9001642748658</v>
      </c>
      <c r="Q1037" s="50">
        <v>9673</v>
      </c>
      <c r="R1037" s="69" t="s">
        <v>96</v>
      </c>
      <c r="S1037" s="57"/>
    </row>
    <row r="1038" spans="1:207" s="16" customFormat="1" ht="25.15" customHeight="1" x14ac:dyDescent="0.25">
      <c r="A1038" s="69" t="s">
        <v>1564</v>
      </c>
      <c r="B1038" s="45" t="s">
        <v>650</v>
      </c>
      <c r="C1038" s="58">
        <v>1966</v>
      </c>
      <c r="D1038" s="182" t="s">
        <v>224</v>
      </c>
      <c r="E1038" s="58" t="s">
        <v>22</v>
      </c>
      <c r="F1038" s="72">
        <v>5</v>
      </c>
      <c r="G1038" s="72">
        <v>3</v>
      </c>
      <c r="H1038" s="47">
        <f>I1038+J1038</f>
        <v>2620.2599999999998</v>
      </c>
      <c r="I1038" s="47">
        <v>131.6</v>
      </c>
      <c r="J1038" s="47">
        <v>2488.66</v>
      </c>
      <c r="K1038" s="37">
        <f t="shared" si="195"/>
        <v>3100032</v>
      </c>
      <c r="L1038" s="44">
        <v>0</v>
      </c>
      <c r="M1038" s="44">
        <v>0</v>
      </c>
      <c r="N1038" s="44">
        <v>0</v>
      </c>
      <c r="O1038" s="47">
        <f>'[1]Прод. прилож'!$C$1331</f>
        <v>3100032</v>
      </c>
      <c r="P1038" s="44">
        <f t="shared" si="204"/>
        <v>1183.1009136497905</v>
      </c>
      <c r="Q1038" s="50">
        <v>9673</v>
      </c>
      <c r="R1038" s="69" t="s">
        <v>96</v>
      </c>
      <c r="S1038" s="57"/>
    </row>
    <row r="1039" spans="1:207" s="16" customFormat="1" ht="25.15" customHeight="1" x14ac:dyDescent="0.25">
      <c r="A1039" s="69" t="s">
        <v>1565</v>
      </c>
      <c r="B1039" s="45" t="s">
        <v>651</v>
      </c>
      <c r="C1039" s="182">
        <v>1966</v>
      </c>
      <c r="D1039" s="182" t="s">
        <v>224</v>
      </c>
      <c r="E1039" s="182" t="s">
        <v>22</v>
      </c>
      <c r="F1039" s="72">
        <v>5</v>
      </c>
      <c r="G1039" s="72">
        <v>4</v>
      </c>
      <c r="H1039" s="47">
        <v>2631.13</v>
      </c>
      <c r="I1039" s="47">
        <v>867.9</v>
      </c>
      <c r="J1039" s="47">
        <v>1763.23</v>
      </c>
      <c r="K1039" s="37">
        <f t="shared" ref="K1039:K1101" si="207">SUM(L1039:O1039)</f>
        <v>3422952</v>
      </c>
      <c r="L1039" s="44">
        <v>0</v>
      </c>
      <c r="M1039" s="44">
        <v>0</v>
      </c>
      <c r="N1039" s="44">
        <v>0</v>
      </c>
      <c r="O1039" s="47">
        <f>'[1]Прод. прилож'!$C$1332</f>
        <v>3422952</v>
      </c>
      <c r="P1039" s="44">
        <f t="shared" si="204"/>
        <v>1300.9437009953897</v>
      </c>
      <c r="Q1039" s="50">
        <v>9673</v>
      </c>
      <c r="R1039" s="69" t="s">
        <v>96</v>
      </c>
      <c r="S1039" s="57"/>
    </row>
    <row r="1040" spans="1:207" s="16" customFormat="1" ht="25.15" customHeight="1" x14ac:dyDescent="0.25">
      <c r="A1040" s="69" t="s">
        <v>1566</v>
      </c>
      <c r="B1040" s="45" t="s">
        <v>652</v>
      </c>
      <c r="C1040" s="182">
        <v>1966</v>
      </c>
      <c r="D1040" s="182" t="s">
        <v>224</v>
      </c>
      <c r="E1040" s="182" t="s">
        <v>22</v>
      </c>
      <c r="F1040" s="72">
        <v>5</v>
      </c>
      <c r="G1040" s="72">
        <v>4</v>
      </c>
      <c r="H1040" s="47">
        <v>2607.41</v>
      </c>
      <c r="I1040" s="47">
        <v>752.35</v>
      </c>
      <c r="J1040" s="47">
        <v>1855.06</v>
      </c>
      <c r="K1040" s="37">
        <f t="shared" si="207"/>
        <v>15566066.949999999</v>
      </c>
      <c r="L1040" s="44">
        <v>0</v>
      </c>
      <c r="M1040" s="44">
        <v>0</v>
      </c>
      <c r="N1040" s="44">
        <v>0</v>
      </c>
      <c r="O1040" s="47">
        <f>'[1]Прод. прилож'!$C$1333</f>
        <v>15566066.949999999</v>
      </c>
      <c r="P1040" s="44">
        <f t="shared" si="204"/>
        <v>5969.9345135594322</v>
      </c>
      <c r="Q1040" s="50">
        <v>9673</v>
      </c>
      <c r="R1040" s="69" t="s">
        <v>96</v>
      </c>
      <c r="S1040" s="57"/>
    </row>
    <row r="1041" spans="1:207" s="16" customFormat="1" ht="25.15" customHeight="1" x14ac:dyDescent="0.25">
      <c r="A1041" s="69" t="s">
        <v>1567</v>
      </c>
      <c r="B1041" s="45" t="s">
        <v>653</v>
      </c>
      <c r="C1041" s="182">
        <v>1964</v>
      </c>
      <c r="D1041" s="182" t="s">
        <v>224</v>
      </c>
      <c r="E1041" s="182" t="s">
        <v>22</v>
      </c>
      <c r="F1041" s="72">
        <v>5</v>
      </c>
      <c r="G1041" s="72">
        <v>3</v>
      </c>
      <c r="H1041" s="47">
        <v>2811.02</v>
      </c>
      <c r="I1041" s="47">
        <v>0</v>
      </c>
      <c r="J1041" s="47">
        <v>2604.7199999999998</v>
      </c>
      <c r="K1041" s="37">
        <f t="shared" si="207"/>
        <v>8346750</v>
      </c>
      <c r="L1041" s="44">
        <v>0</v>
      </c>
      <c r="M1041" s="44">
        <v>0</v>
      </c>
      <c r="N1041" s="44">
        <v>0</v>
      </c>
      <c r="O1041" s="47">
        <f>'[1]Прод. прилож'!$C$898</f>
        <v>8346750</v>
      </c>
      <c r="P1041" s="44">
        <f t="shared" si="204"/>
        <v>2969.2958427901617</v>
      </c>
      <c r="Q1041" s="50">
        <v>9673</v>
      </c>
      <c r="R1041" s="69" t="s">
        <v>95</v>
      </c>
      <c r="S1041" s="57"/>
    </row>
    <row r="1042" spans="1:207" s="16" customFormat="1" ht="25.15" customHeight="1" x14ac:dyDescent="0.25">
      <c r="A1042" s="69" t="s">
        <v>1568</v>
      </c>
      <c r="B1042" s="45" t="s">
        <v>654</v>
      </c>
      <c r="C1042" s="182">
        <v>1967</v>
      </c>
      <c r="D1042" s="182" t="s">
        <v>224</v>
      </c>
      <c r="E1042" s="182" t="s">
        <v>22</v>
      </c>
      <c r="F1042" s="72">
        <v>5</v>
      </c>
      <c r="G1042" s="72">
        <v>3</v>
      </c>
      <c r="H1042" s="47">
        <v>2622.76</v>
      </c>
      <c r="I1042" s="47">
        <v>861.6</v>
      </c>
      <c r="J1042" s="47">
        <v>1761.18</v>
      </c>
      <c r="K1042" s="37">
        <f t="shared" si="207"/>
        <v>15472954.25</v>
      </c>
      <c r="L1042" s="44">
        <v>0</v>
      </c>
      <c r="M1042" s="44">
        <v>0</v>
      </c>
      <c r="N1042" s="44">
        <v>0</v>
      </c>
      <c r="O1042" s="47">
        <f>'[1]Прод. прилож'!$C$1334</f>
        <v>15472954.25</v>
      </c>
      <c r="P1042" s="44">
        <f t="shared" si="204"/>
        <v>5899.4929959279534</v>
      </c>
      <c r="Q1042" s="50">
        <v>9673</v>
      </c>
      <c r="R1042" s="69" t="s">
        <v>96</v>
      </c>
      <c r="S1042" s="57"/>
    </row>
    <row r="1043" spans="1:207" s="16" customFormat="1" ht="25.15" customHeight="1" x14ac:dyDescent="0.25">
      <c r="A1043" s="69" t="s">
        <v>1569</v>
      </c>
      <c r="B1043" s="45" t="s">
        <v>655</v>
      </c>
      <c r="C1043" s="182">
        <v>1965</v>
      </c>
      <c r="D1043" s="182" t="s">
        <v>224</v>
      </c>
      <c r="E1043" s="58" t="s">
        <v>20</v>
      </c>
      <c r="F1043" s="72">
        <v>5</v>
      </c>
      <c r="G1043" s="72">
        <v>4</v>
      </c>
      <c r="H1043" s="47">
        <v>4101.5</v>
      </c>
      <c r="I1043" s="47">
        <v>1543.4</v>
      </c>
      <c r="J1043" s="47">
        <v>2558.1</v>
      </c>
      <c r="K1043" s="37">
        <f t="shared" si="207"/>
        <v>18672499.130000003</v>
      </c>
      <c r="L1043" s="44">
        <v>0</v>
      </c>
      <c r="M1043" s="44">
        <v>0</v>
      </c>
      <c r="N1043" s="44">
        <v>0</v>
      </c>
      <c r="O1043" s="47">
        <f>'[1]Прод. прилож'!$C$1335</f>
        <v>18672499.130000003</v>
      </c>
      <c r="P1043" s="44">
        <f t="shared" si="204"/>
        <v>4552.6024942094364</v>
      </c>
      <c r="Q1043" s="50">
        <v>9673</v>
      </c>
      <c r="R1043" s="69" t="s">
        <v>96</v>
      </c>
      <c r="S1043" s="57"/>
    </row>
    <row r="1044" spans="1:207" s="16" customFormat="1" ht="25.15" customHeight="1" x14ac:dyDescent="0.25">
      <c r="A1044" s="69" t="s">
        <v>1792</v>
      </c>
      <c r="B1044" s="45" t="s">
        <v>656</v>
      </c>
      <c r="C1044" s="58">
        <v>1964</v>
      </c>
      <c r="D1044" s="182" t="s">
        <v>224</v>
      </c>
      <c r="E1044" s="58" t="s">
        <v>20</v>
      </c>
      <c r="F1044" s="72">
        <v>5</v>
      </c>
      <c r="G1044" s="72">
        <v>2</v>
      </c>
      <c r="H1044" s="47">
        <f>I1044+J1044</f>
        <v>1651.72</v>
      </c>
      <c r="I1044" s="47">
        <v>383</v>
      </c>
      <c r="J1044" s="47">
        <v>1268.72</v>
      </c>
      <c r="K1044" s="37">
        <f t="shared" si="207"/>
        <v>3875040</v>
      </c>
      <c r="L1044" s="44">
        <v>0</v>
      </c>
      <c r="M1044" s="44">
        <v>0</v>
      </c>
      <c r="N1044" s="44">
        <v>0</v>
      </c>
      <c r="O1044" s="47">
        <f>'[1]Прод. прилож'!$C$899</f>
        <v>3875040</v>
      </c>
      <c r="P1044" s="44">
        <f t="shared" si="204"/>
        <v>2346.0634974450877</v>
      </c>
      <c r="Q1044" s="50">
        <v>9673</v>
      </c>
      <c r="R1044" s="69" t="s">
        <v>95</v>
      </c>
      <c r="S1044" s="57"/>
    </row>
    <row r="1045" spans="1:207" s="16" customFormat="1" ht="25.15" customHeight="1" x14ac:dyDescent="0.25">
      <c r="A1045" s="69" t="s">
        <v>1793</v>
      </c>
      <c r="B1045" s="45" t="s">
        <v>657</v>
      </c>
      <c r="C1045" s="58">
        <v>1962</v>
      </c>
      <c r="D1045" s="182" t="s">
        <v>224</v>
      </c>
      <c r="E1045" s="58" t="s">
        <v>22</v>
      </c>
      <c r="F1045" s="72">
        <v>5</v>
      </c>
      <c r="G1045" s="72">
        <v>3</v>
      </c>
      <c r="H1045" s="47">
        <f>I1045+J1045</f>
        <v>2483.2600000000002</v>
      </c>
      <c r="I1045" s="47">
        <v>452.58</v>
      </c>
      <c r="J1045" s="47">
        <v>2030.68</v>
      </c>
      <c r="K1045" s="37">
        <f t="shared" si="207"/>
        <v>6696000</v>
      </c>
      <c r="L1045" s="44">
        <v>0</v>
      </c>
      <c r="M1045" s="44">
        <v>0</v>
      </c>
      <c r="N1045" s="44">
        <v>0</v>
      </c>
      <c r="O1045" s="47">
        <f>'[1]Прод. прилож'!$C$407</f>
        <v>6696000</v>
      </c>
      <c r="P1045" s="44">
        <f t="shared" si="204"/>
        <v>2696.4554657989897</v>
      </c>
      <c r="Q1045" s="50">
        <v>9673</v>
      </c>
      <c r="R1045" s="69" t="s">
        <v>94</v>
      </c>
      <c r="S1045" s="57"/>
    </row>
    <row r="1046" spans="1:207" s="16" customFormat="1" ht="25.15" customHeight="1" x14ac:dyDescent="0.25">
      <c r="A1046" s="69" t="s">
        <v>1570</v>
      </c>
      <c r="B1046" s="45" t="s">
        <v>1729</v>
      </c>
      <c r="C1046" s="182">
        <v>1968</v>
      </c>
      <c r="D1046" s="182" t="s">
        <v>224</v>
      </c>
      <c r="E1046" s="182" t="s">
        <v>361</v>
      </c>
      <c r="F1046" s="72">
        <v>5</v>
      </c>
      <c r="G1046" s="72">
        <v>2</v>
      </c>
      <c r="H1046" s="47">
        <v>2481.6999999999998</v>
      </c>
      <c r="I1046" s="47">
        <v>0</v>
      </c>
      <c r="J1046" s="47">
        <v>1812.95</v>
      </c>
      <c r="K1046" s="37">
        <f t="shared" si="207"/>
        <v>19051404.379999999</v>
      </c>
      <c r="L1046" s="44">
        <v>0</v>
      </c>
      <c r="M1046" s="44">
        <v>0</v>
      </c>
      <c r="N1046" s="44">
        <v>0</v>
      </c>
      <c r="O1046" s="47">
        <f>'[1]Прод. прилож'!$C$408</f>
        <v>19051404.379999999</v>
      </c>
      <c r="P1046" s="44">
        <f t="shared" si="204"/>
        <v>7676.7556030140631</v>
      </c>
      <c r="Q1046" s="50">
        <v>9673</v>
      </c>
      <c r="R1046" s="69" t="s">
        <v>94</v>
      </c>
      <c r="S1046" s="57"/>
    </row>
    <row r="1047" spans="1:207" s="16" customFormat="1" ht="25.15" customHeight="1" x14ac:dyDescent="0.25">
      <c r="A1047" s="69" t="s">
        <v>1571</v>
      </c>
      <c r="B1047" s="45" t="s">
        <v>658</v>
      </c>
      <c r="C1047" s="182">
        <v>1962</v>
      </c>
      <c r="D1047" s="182" t="s">
        <v>224</v>
      </c>
      <c r="E1047" s="182" t="s">
        <v>361</v>
      </c>
      <c r="F1047" s="72">
        <v>5</v>
      </c>
      <c r="G1047" s="72">
        <v>4</v>
      </c>
      <c r="H1047" s="47">
        <v>4063</v>
      </c>
      <c r="I1047" s="47">
        <v>1090.7</v>
      </c>
      <c r="J1047" s="47">
        <v>2972.3</v>
      </c>
      <c r="K1047" s="37">
        <f t="shared" si="207"/>
        <v>23683430.189999998</v>
      </c>
      <c r="L1047" s="44">
        <v>0</v>
      </c>
      <c r="M1047" s="44">
        <v>0</v>
      </c>
      <c r="N1047" s="44">
        <v>0</v>
      </c>
      <c r="O1047" s="47">
        <f>'[1]Прод. прилож'!$C$409</f>
        <v>23683430.189999998</v>
      </c>
      <c r="P1047" s="44">
        <f t="shared" si="204"/>
        <v>5829.050009844942</v>
      </c>
      <c r="Q1047" s="50">
        <v>9673</v>
      </c>
      <c r="R1047" s="69" t="s">
        <v>94</v>
      </c>
      <c r="S1047" s="57"/>
    </row>
    <row r="1048" spans="1:207" s="16" customFormat="1" ht="25.15" customHeight="1" x14ac:dyDescent="0.25">
      <c r="A1048" s="69" t="s">
        <v>1572</v>
      </c>
      <c r="B1048" s="45" t="s">
        <v>1940</v>
      </c>
      <c r="C1048" s="72">
        <v>1960</v>
      </c>
      <c r="D1048" s="182" t="s">
        <v>224</v>
      </c>
      <c r="E1048" s="182" t="s">
        <v>20</v>
      </c>
      <c r="F1048" s="71">
        <v>5</v>
      </c>
      <c r="G1048" s="71">
        <v>10</v>
      </c>
      <c r="H1048" s="50">
        <v>15869.9</v>
      </c>
      <c r="I1048" s="50">
        <v>3139.7</v>
      </c>
      <c r="J1048" s="50">
        <v>10103.9</v>
      </c>
      <c r="K1048" s="37">
        <f t="shared" si="207"/>
        <v>7411243.2999999998</v>
      </c>
      <c r="L1048" s="47">
        <v>0</v>
      </c>
      <c r="M1048" s="47">
        <v>0</v>
      </c>
      <c r="N1048" s="47">
        <v>0</v>
      </c>
      <c r="O1048" s="44">
        <f>'[1]Прод. прилож'!$C$411</f>
        <v>7411243.2999999998</v>
      </c>
      <c r="P1048" s="50">
        <f t="shared" si="204"/>
        <v>467</v>
      </c>
      <c r="Q1048" s="37">
        <v>9673</v>
      </c>
      <c r="R1048" s="70" t="s">
        <v>94</v>
      </c>
      <c r="S1048" s="121"/>
      <c r="T1048" s="120"/>
      <c r="U1048" s="120"/>
      <c r="V1048" s="120"/>
      <c r="W1048" s="120"/>
      <c r="X1048" s="120"/>
      <c r="Y1048" s="120"/>
      <c r="Z1048" s="120"/>
      <c r="AA1048" s="120"/>
      <c r="AB1048" s="120"/>
      <c r="AC1048" s="120"/>
      <c r="AD1048" s="120"/>
      <c r="AE1048" s="120"/>
      <c r="AF1048" s="120"/>
      <c r="AG1048" s="120"/>
      <c r="AH1048" s="120"/>
      <c r="AI1048" s="120"/>
      <c r="AJ1048" s="120"/>
      <c r="AK1048" s="120"/>
      <c r="AL1048" s="120"/>
      <c r="AM1048" s="120"/>
      <c r="AN1048" s="120"/>
      <c r="AO1048" s="120"/>
      <c r="AP1048" s="120"/>
      <c r="AQ1048" s="120"/>
      <c r="AR1048" s="120"/>
      <c r="AS1048" s="120"/>
      <c r="AT1048" s="120"/>
      <c r="AU1048" s="120"/>
      <c r="AV1048" s="120"/>
      <c r="AW1048" s="120"/>
      <c r="AX1048" s="120"/>
      <c r="AY1048" s="120"/>
      <c r="AZ1048" s="120"/>
      <c r="BA1048" s="120"/>
      <c r="BB1048" s="120"/>
      <c r="BC1048" s="120"/>
      <c r="BD1048" s="120"/>
      <c r="BE1048" s="120"/>
      <c r="BF1048" s="120"/>
      <c r="BG1048" s="120"/>
      <c r="BH1048" s="120"/>
      <c r="BI1048" s="120"/>
      <c r="BJ1048" s="120"/>
      <c r="BK1048" s="120"/>
      <c r="BL1048" s="120"/>
      <c r="BM1048" s="120"/>
      <c r="BN1048" s="120"/>
      <c r="BO1048" s="120"/>
      <c r="BP1048" s="120"/>
      <c r="BQ1048" s="120"/>
      <c r="BR1048" s="120"/>
      <c r="BS1048" s="120"/>
      <c r="BT1048" s="120"/>
      <c r="BU1048" s="120"/>
      <c r="BV1048" s="120"/>
      <c r="BW1048" s="120"/>
      <c r="BX1048" s="120"/>
      <c r="BY1048" s="120"/>
      <c r="BZ1048" s="120"/>
      <c r="CA1048" s="120"/>
      <c r="CB1048" s="120"/>
      <c r="CC1048" s="120"/>
      <c r="CD1048" s="120"/>
      <c r="CE1048" s="120"/>
      <c r="CF1048" s="120"/>
      <c r="CG1048" s="120"/>
      <c r="CH1048" s="120"/>
      <c r="CI1048" s="120"/>
      <c r="CJ1048" s="120"/>
      <c r="CK1048" s="120"/>
      <c r="CL1048" s="120"/>
      <c r="CM1048" s="120"/>
      <c r="CN1048" s="120"/>
      <c r="CO1048" s="120"/>
      <c r="CP1048" s="120"/>
      <c r="CQ1048" s="120"/>
      <c r="CR1048" s="120"/>
      <c r="CS1048" s="120"/>
      <c r="CT1048" s="120"/>
      <c r="CU1048" s="120"/>
      <c r="CV1048" s="120"/>
      <c r="CW1048" s="120"/>
      <c r="CX1048" s="120"/>
      <c r="CY1048" s="120"/>
      <c r="CZ1048" s="120"/>
      <c r="DA1048" s="120"/>
      <c r="DB1048" s="120"/>
      <c r="DC1048" s="120"/>
      <c r="DD1048" s="120"/>
      <c r="DE1048" s="120"/>
      <c r="DF1048" s="120"/>
      <c r="DG1048" s="120"/>
      <c r="DH1048" s="120"/>
      <c r="DI1048" s="120"/>
      <c r="DJ1048" s="120"/>
      <c r="DK1048" s="120"/>
      <c r="DL1048" s="120"/>
      <c r="DM1048" s="120"/>
      <c r="DN1048" s="120"/>
      <c r="DO1048" s="120"/>
      <c r="DP1048" s="120"/>
      <c r="DQ1048" s="120"/>
      <c r="DR1048" s="120"/>
      <c r="DS1048" s="120"/>
      <c r="DT1048" s="120"/>
      <c r="DU1048" s="120"/>
      <c r="DV1048" s="120"/>
      <c r="DW1048" s="120"/>
      <c r="DX1048" s="120"/>
      <c r="DY1048" s="120"/>
      <c r="DZ1048" s="120"/>
      <c r="EA1048" s="120"/>
      <c r="EB1048" s="120"/>
      <c r="EC1048" s="120"/>
      <c r="ED1048" s="120"/>
      <c r="EE1048" s="120"/>
      <c r="EF1048" s="120"/>
      <c r="EG1048" s="120"/>
      <c r="EH1048" s="120"/>
      <c r="EI1048" s="120"/>
      <c r="EJ1048" s="120"/>
      <c r="EK1048" s="120"/>
      <c r="EL1048" s="120"/>
      <c r="EM1048" s="120"/>
      <c r="EN1048" s="120"/>
      <c r="EO1048" s="120"/>
      <c r="EP1048" s="120"/>
      <c r="EQ1048" s="120"/>
      <c r="ER1048" s="120"/>
      <c r="ES1048" s="120"/>
      <c r="ET1048" s="120"/>
      <c r="EU1048" s="120"/>
      <c r="EV1048" s="120"/>
      <c r="EW1048" s="120"/>
      <c r="EX1048" s="120"/>
      <c r="EY1048" s="120"/>
      <c r="EZ1048" s="120"/>
      <c r="FA1048" s="120"/>
      <c r="FB1048" s="120"/>
      <c r="FC1048" s="120"/>
      <c r="FD1048" s="120"/>
      <c r="FE1048" s="120"/>
      <c r="FF1048" s="120"/>
      <c r="FG1048" s="120"/>
      <c r="FH1048" s="120"/>
      <c r="FI1048" s="120"/>
      <c r="FJ1048" s="120"/>
      <c r="FK1048" s="120"/>
      <c r="FL1048" s="120"/>
      <c r="FM1048" s="120"/>
      <c r="FN1048" s="120"/>
      <c r="FO1048" s="120"/>
      <c r="FP1048" s="120"/>
      <c r="FQ1048" s="120"/>
      <c r="FR1048" s="120"/>
      <c r="FS1048" s="120"/>
      <c r="FT1048" s="120"/>
      <c r="FU1048" s="120"/>
      <c r="FV1048" s="120"/>
      <c r="FW1048" s="120"/>
      <c r="FX1048" s="120"/>
      <c r="FY1048" s="120"/>
      <c r="FZ1048" s="120"/>
      <c r="GA1048" s="120"/>
      <c r="GB1048" s="120"/>
      <c r="GC1048" s="120"/>
      <c r="GD1048" s="120"/>
      <c r="GE1048" s="120"/>
      <c r="GF1048" s="120"/>
      <c r="GG1048" s="120"/>
      <c r="GH1048" s="120"/>
      <c r="GI1048" s="120"/>
      <c r="GJ1048" s="120"/>
      <c r="GK1048" s="120"/>
      <c r="GL1048" s="120"/>
      <c r="GM1048" s="120"/>
      <c r="GN1048" s="120"/>
      <c r="GO1048" s="120"/>
      <c r="GP1048" s="120"/>
      <c r="GQ1048" s="120"/>
      <c r="GR1048" s="120"/>
      <c r="GS1048" s="120"/>
      <c r="GT1048" s="120"/>
      <c r="GU1048" s="120"/>
      <c r="GV1048" s="120"/>
      <c r="GW1048" s="120"/>
      <c r="GX1048" s="120"/>
      <c r="GY1048" s="120"/>
    </row>
    <row r="1049" spans="1:207" s="16" customFormat="1" ht="25.15" customHeight="1" x14ac:dyDescent="0.25">
      <c r="A1049" s="69" t="s">
        <v>1573</v>
      </c>
      <c r="B1049" s="145" t="s">
        <v>1931</v>
      </c>
      <c r="C1049" s="69">
        <v>1958</v>
      </c>
      <c r="D1049" s="130" t="s">
        <v>224</v>
      </c>
      <c r="E1049" s="130" t="s">
        <v>20</v>
      </c>
      <c r="F1049" s="132">
        <v>2</v>
      </c>
      <c r="G1049" s="132">
        <v>2</v>
      </c>
      <c r="H1049" s="50">
        <v>281.91000000000003</v>
      </c>
      <c r="I1049" s="50">
        <v>0</v>
      </c>
      <c r="J1049" s="50">
        <v>281.91000000000003</v>
      </c>
      <c r="K1049" s="37">
        <f t="shared" si="207"/>
        <v>2170000</v>
      </c>
      <c r="L1049" s="47">
        <v>0</v>
      </c>
      <c r="M1049" s="47">
        <v>0</v>
      </c>
      <c r="N1049" s="47">
        <v>0</v>
      </c>
      <c r="O1049" s="44">
        <f>'[1]Прод. прилож'!$C$412</f>
        <v>2170000</v>
      </c>
      <c r="P1049" s="50">
        <f>K1049/[3]Прилож!H779</f>
        <v>7697.4921074101658</v>
      </c>
      <c r="Q1049" s="37">
        <v>9673</v>
      </c>
      <c r="R1049" s="70" t="s">
        <v>94</v>
      </c>
      <c r="S1049" s="121"/>
      <c r="T1049" s="120"/>
      <c r="U1049" s="120"/>
      <c r="V1049" s="120"/>
      <c r="W1049" s="120"/>
      <c r="X1049" s="120"/>
      <c r="Y1049" s="120"/>
      <c r="Z1049" s="120"/>
      <c r="AA1049" s="120"/>
      <c r="AB1049" s="120"/>
      <c r="AC1049" s="120"/>
      <c r="AD1049" s="120"/>
      <c r="AE1049" s="120"/>
      <c r="AF1049" s="120"/>
      <c r="AG1049" s="120"/>
      <c r="AH1049" s="120"/>
      <c r="AI1049" s="120"/>
      <c r="AJ1049" s="120"/>
      <c r="AK1049" s="120"/>
      <c r="AL1049" s="120"/>
      <c r="AM1049" s="120"/>
      <c r="AN1049" s="120"/>
      <c r="AO1049" s="120"/>
      <c r="AP1049" s="120"/>
      <c r="AQ1049" s="120"/>
      <c r="AR1049" s="120"/>
      <c r="AS1049" s="120"/>
      <c r="AT1049" s="120"/>
      <c r="AU1049" s="120"/>
      <c r="AV1049" s="120"/>
      <c r="AW1049" s="120"/>
      <c r="AX1049" s="120"/>
      <c r="AY1049" s="120"/>
      <c r="AZ1049" s="120"/>
      <c r="BA1049" s="120"/>
      <c r="BB1049" s="120"/>
      <c r="BC1049" s="120"/>
      <c r="BD1049" s="120"/>
      <c r="BE1049" s="120"/>
      <c r="BF1049" s="120"/>
      <c r="BG1049" s="120"/>
      <c r="BH1049" s="120"/>
      <c r="BI1049" s="120"/>
      <c r="BJ1049" s="120"/>
      <c r="BK1049" s="120"/>
      <c r="BL1049" s="120"/>
      <c r="BM1049" s="120"/>
      <c r="BN1049" s="120"/>
      <c r="BO1049" s="120"/>
      <c r="BP1049" s="120"/>
      <c r="BQ1049" s="120"/>
      <c r="BR1049" s="120"/>
      <c r="BS1049" s="120"/>
      <c r="BT1049" s="120"/>
      <c r="BU1049" s="120"/>
      <c r="BV1049" s="120"/>
      <c r="BW1049" s="120"/>
      <c r="BX1049" s="120"/>
      <c r="BY1049" s="120"/>
      <c r="BZ1049" s="120"/>
      <c r="CA1049" s="120"/>
      <c r="CB1049" s="120"/>
      <c r="CC1049" s="120"/>
      <c r="CD1049" s="120"/>
      <c r="CE1049" s="120"/>
      <c r="CF1049" s="120"/>
      <c r="CG1049" s="120"/>
      <c r="CH1049" s="120"/>
      <c r="CI1049" s="120"/>
      <c r="CJ1049" s="120"/>
      <c r="CK1049" s="120"/>
      <c r="CL1049" s="120"/>
      <c r="CM1049" s="120"/>
      <c r="CN1049" s="120"/>
      <c r="CO1049" s="120"/>
      <c r="CP1049" s="120"/>
      <c r="CQ1049" s="120"/>
      <c r="CR1049" s="120"/>
      <c r="CS1049" s="120"/>
      <c r="CT1049" s="120"/>
      <c r="CU1049" s="120"/>
      <c r="CV1049" s="120"/>
      <c r="CW1049" s="120"/>
      <c r="CX1049" s="120"/>
      <c r="CY1049" s="120"/>
      <c r="CZ1049" s="120"/>
      <c r="DA1049" s="120"/>
      <c r="DB1049" s="120"/>
      <c r="DC1049" s="120"/>
      <c r="DD1049" s="120"/>
      <c r="DE1049" s="120"/>
      <c r="DF1049" s="120"/>
      <c r="DG1049" s="120"/>
      <c r="DH1049" s="120"/>
      <c r="DI1049" s="120"/>
      <c r="DJ1049" s="120"/>
      <c r="DK1049" s="120"/>
      <c r="DL1049" s="120"/>
      <c r="DM1049" s="120"/>
      <c r="DN1049" s="120"/>
      <c r="DO1049" s="120"/>
      <c r="DP1049" s="120"/>
      <c r="DQ1049" s="120"/>
      <c r="DR1049" s="120"/>
      <c r="DS1049" s="120"/>
      <c r="DT1049" s="120"/>
      <c r="DU1049" s="120"/>
      <c r="DV1049" s="120"/>
      <c r="DW1049" s="120"/>
      <c r="DX1049" s="120"/>
      <c r="DY1049" s="120"/>
      <c r="DZ1049" s="120"/>
      <c r="EA1049" s="120"/>
      <c r="EB1049" s="120"/>
      <c r="EC1049" s="120"/>
      <c r="ED1049" s="120"/>
      <c r="EE1049" s="120"/>
      <c r="EF1049" s="120"/>
      <c r="EG1049" s="120"/>
      <c r="EH1049" s="120"/>
      <c r="EI1049" s="120"/>
      <c r="EJ1049" s="120"/>
      <c r="EK1049" s="120"/>
      <c r="EL1049" s="120"/>
      <c r="EM1049" s="120"/>
      <c r="EN1049" s="120"/>
      <c r="EO1049" s="120"/>
      <c r="EP1049" s="120"/>
      <c r="EQ1049" s="120"/>
      <c r="ER1049" s="120"/>
      <c r="ES1049" s="120"/>
      <c r="ET1049" s="120"/>
      <c r="EU1049" s="120"/>
      <c r="EV1049" s="120"/>
      <c r="EW1049" s="120"/>
      <c r="EX1049" s="120"/>
      <c r="EY1049" s="120"/>
      <c r="EZ1049" s="120"/>
      <c r="FA1049" s="120"/>
      <c r="FB1049" s="120"/>
      <c r="FC1049" s="120"/>
      <c r="FD1049" s="120"/>
      <c r="FE1049" s="120"/>
      <c r="FF1049" s="120"/>
      <c r="FG1049" s="120"/>
      <c r="FH1049" s="120"/>
      <c r="FI1049" s="120"/>
      <c r="FJ1049" s="120"/>
      <c r="FK1049" s="120"/>
      <c r="FL1049" s="120"/>
      <c r="FM1049" s="120"/>
      <c r="FN1049" s="120"/>
      <c r="FO1049" s="120"/>
      <c r="FP1049" s="120"/>
      <c r="FQ1049" s="120"/>
      <c r="FR1049" s="120"/>
      <c r="FS1049" s="120"/>
      <c r="FT1049" s="120"/>
      <c r="FU1049" s="120"/>
      <c r="FV1049" s="120"/>
      <c r="FW1049" s="120"/>
      <c r="FX1049" s="120"/>
      <c r="FY1049" s="120"/>
      <c r="FZ1049" s="120"/>
      <c r="GA1049" s="120"/>
      <c r="GB1049" s="120"/>
      <c r="GC1049" s="120"/>
      <c r="GD1049" s="120"/>
      <c r="GE1049" s="120"/>
      <c r="GF1049" s="120"/>
      <c r="GG1049" s="120"/>
      <c r="GH1049" s="120"/>
      <c r="GI1049" s="120"/>
      <c r="GJ1049" s="120"/>
      <c r="GK1049" s="120"/>
      <c r="GL1049" s="120"/>
      <c r="GM1049" s="120"/>
      <c r="GN1049" s="120"/>
      <c r="GO1049" s="120"/>
      <c r="GP1049" s="120"/>
      <c r="GQ1049" s="120"/>
      <c r="GR1049" s="120"/>
      <c r="GS1049" s="120"/>
      <c r="GT1049" s="120"/>
      <c r="GU1049" s="120"/>
      <c r="GV1049" s="120"/>
      <c r="GW1049" s="120"/>
      <c r="GX1049" s="120"/>
      <c r="GY1049" s="120"/>
    </row>
    <row r="1050" spans="1:207" s="16" customFormat="1" ht="25.15" customHeight="1" x14ac:dyDescent="0.25">
      <c r="A1050" s="69" t="s">
        <v>1574</v>
      </c>
      <c r="B1050" s="45" t="s">
        <v>659</v>
      </c>
      <c r="C1050" s="58">
        <v>1962</v>
      </c>
      <c r="D1050" s="182" t="s">
        <v>224</v>
      </c>
      <c r="E1050" s="58" t="s">
        <v>20</v>
      </c>
      <c r="F1050" s="77">
        <v>5</v>
      </c>
      <c r="G1050" s="77">
        <v>2</v>
      </c>
      <c r="H1050" s="47">
        <f t="shared" ref="H1050:H1060" si="208">I1050+J1050</f>
        <v>1615.08</v>
      </c>
      <c r="I1050" s="47">
        <v>72</v>
      </c>
      <c r="J1050" s="47">
        <v>1543.08</v>
      </c>
      <c r="K1050" s="37">
        <f t="shared" si="207"/>
        <v>3827725</v>
      </c>
      <c r="L1050" s="44">
        <v>0</v>
      </c>
      <c r="M1050" s="44">
        <v>0</v>
      </c>
      <c r="N1050" s="44">
        <v>0</v>
      </c>
      <c r="O1050" s="47">
        <f>'[1]Прод. прилож'!$C$413</f>
        <v>3827725</v>
      </c>
      <c r="P1050" s="44">
        <f t="shared" ref="P1050:P1074" si="209">K1050/H1050</f>
        <v>2369.9909602001139</v>
      </c>
      <c r="Q1050" s="50">
        <v>9673</v>
      </c>
      <c r="R1050" s="69" t="s">
        <v>94</v>
      </c>
      <c r="S1050" s="57"/>
    </row>
    <row r="1051" spans="1:207" s="16" customFormat="1" ht="25.15" customHeight="1" x14ac:dyDescent="0.25">
      <c r="A1051" s="69" t="s">
        <v>1575</v>
      </c>
      <c r="B1051" s="45" t="s">
        <v>660</v>
      </c>
      <c r="C1051" s="58">
        <v>1962</v>
      </c>
      <c r="D1051" s="182" t="s">
        <v>224</v>
      </c>
      <c r="E1051" s="58" t="s">
        <v>20</v>
      </c>
      <c r="F1051" s="77">
        <v>5</v>
      </c>
      <c r="G1051" s="77">
        <v>2</v>
      </c>
      <c r="H1051" s="47">
        <f t="shared" si="208"/>
        <v>1621.73</v>
      </c>
      <c r="I1051" s="47">
        <v>72.400000000000006</v>
      </c>
      <c r="J1051" s="47">
        <v>1549.33</v>
      </c>
      <c r="K1051" s="37">
        <f t="shared" si="207"/>
        <v>3924600</v>
      </c>
      <c r="L1051" s="44">
        <v>0</v>
      </c>
      <c r="M1051" s="44">
        <v>0</v>
      </c>
      <c r="N1051" s="44">
        <v>0</v>
      </c>
      <c r="O1051" s="47">
        <f>'[1]Прод. прилож'!$C$414</f>
        <v>3924600</v>
      </c>
      <c r="P1051" s="44">
        <f t="shared" si="209"/>
        <v>2420.0082627811039</v>
      </c>
      <c r="Q1051" s="50">
        <v>9673</v>
      </c>
      <c r="R1051" s="69" t="s">
        <v>94</v>
      </c>
      <c r="S1051" s="57"/>
    </row>
    <row r="1052" spans="1:207" s="16" customFormat="1" ht="25.15" customHeight="1" x14ac:dyDescent="0.25">
      <c r="A1052" s="69" t="s">
        <v>1576</v>
      </c>
      <c r="B1052" s="45" t="s">
        <v>661</v>
      </c>
      <c r="C1052" s="58">
        <v>1963</v>
      </c>
      <c r="D1052" s="182" t="s">
        <v>224</v>
      </c>
      <c r="E1052" s="182" t="s">
        <v>22</v>
      </c>
      <c r="F1052" s="77">
        <v>5</v>
      </c>
      <c r="G1052" s="77">
        <v>4</v>
      </c>
      <c r="H1052" s="47">
        <f t="shared" si="208"/>
        <v>3552.17</v>
      </c>
      <c r="I1052" s="47">
        <v>0</v>
      </c>
      <c r="J1052" s="47">
        <v>3552.17</v>
      </c>
      <c r="K1052" s="37">
        <f t="shared" si="207"/>
        <v>3665750</v>
      </c>
      <c r="L1052" s="44">
        <v>0</v>
      </c>
      <c r="M1052" s="44">
        <v>0</v>
      </c>
      <c r="N1052" s="44">
        <v>0</v>
      </c>
      <c r="O1052" s="47">
        <f>'[1]Прод. прилож'!$C$900</f>
        <v>3665750</v>
      </c>
      <c r="P1052" s="44">
        <f t="shared" si="209"/>
        <v>1031.9748210248947</v>
      </c>
      <c r="Q1052" s="50">
        <v>9673</v>
      </c>
      <c r="R1052" s="69" t="s">
        <v>95</v>
      </c>
      <c r="S1052" s="57"/>
    </row>
    <row r="1053" spans="1:207" s="16" customFormat="1" ht="25.15" customHeight="1" x14ac:dyDescent="0.25">
      <c r="A1053" s="69" t="s">
        <v>1577</v>
      </c>
      <c r="B1053" s="45" t="s">
        <v>662</v>
      </c>
      <c r="C1053" s="58">
        <v>1963</v>
      </c>
      <c r="D1053" s="182" t="s">
        <v>224</v>
      </c>
      <c r="E1053" s="182" t="s">
        <v>22</v>
      </c>
      <c r="F1053" s="77">
        <v>5</v>
      </c>
      <c r="G1053" s="77">
        <v>4</v>
      </c>
      <c r="H1053" s="47">
        <f t="shared" si="208"/>
        <v>3553.03</v>
      </c>
      <c r="I1053" s="47">
        <v>0</v>
      </c>
      <c r="J1053" s="47">
        <v>3553.03</v>
      </c>
      <c r="K1053" s="37">
        <f t="shared" si="207"/>
        <v>4769280</v>
      </c>
      <c r="L1053" s="44">
        <v>0</v>
      </c>
      <c r="M1053" s="44">
        <v>0</v>
      </c>
      <c r="N1053" s="44">
        <v>0</v>
      </c>
      <c r="O1053" s="47">
        <f>'[1]Прод. прилож'!$C$901</f>
        <v>4769280</v>
      </c>
      <c r="P1053" s="44">
        <f t="shared" si="209"/>
        <v>1342.3134620309988</v>
      </c>
      <c r="Q1053" s="50">
        <v>9673</v>
      </c>
      <c r="R1053" s="69" t="s">
        <v>95</v>
      </c>
      <c r="S1053" s="57"/>
    </row>
    <row r="1054" spans="1:207" s="16" customFormat="1" ht="25.15" customHeight="1" x14ac:dyDescent="0.25">
      <c r="A1054" s="69" t="s">
        <v>1578</v>
      </c>
      <c r="B1054" s="45" t="s">
        <v>663</v>
      </c>
      <c r="C1054" s="58">
        <v>1966</v>
      </c>
      <c r="D1054" s="182" t="s">
        <v>224</v>
      </c>
      <c r="E1054" s="58" t="s">
        <v>20</v>
      </c>
      <c r="F1054" s="77">
        <v>5</v>
      </c>
      <c r="G1054" s="77">
        <v>2</v>
      </c>
      <c r="H1054" s="47">
        <f t="shared" si="208"/>
        <v>1628.7800000000002</v>
      </c>
      <c r="I1054" s="47">
        <v>78.400000000000006</v>
      </c>
      <c r="J1054" s="47">
        <v>1550.38</v>
      </c>
      <c r="K1054" s="37">
        <f t="shared" si="207"/>
        <v>41521171.5</v>
      </c>
      <c r="L1054" s="44">
        <v>0</v>
      </c>
      <c r="M1054" s="44">
        <v>0</v>
      </c>
      <c r="N1054" s="44">
        <v>0</v>
      </c>
      <c r="O1054" s="47">
        <f>'[1]Прод. прилож'!$C$1336</f>
        <v>41521171.5</v>
      </c>
      <c r="P1054" s="44">
        <f t="shared" si="209"/>
        <v>25492.191394786278</v>
      </c>
      <c r="Q1054" s="50">
        <v>9673</v>
      </c>
      <c r="R1054" s="69" t="s">
        <v>96</v>
      </c>
      <c r="S1054" s="57"/>
    </row>
    <row r="1055" spans="1:207" s="16" customFormat="1" ht="25.15" customHeight="1" x14ac:dyDescent="0.25">
      <c r="A1055" s="69" t="s">
        <v>1579</v>
      </c>
      <c r="B1055" s="45" t="s">
        <v>664</v>
      </c>
      <c r="C1055" s="58">
        <v>1964</v>
      </c>
      <c r="D1055" s="182" t="s">
        <v>224</v>
      </c>
      <c r="E1055" s="58" t="s">
        <v>22</v>
      </c>
      <c r="F1055" s="77">
        <v>5</v>
      </c>
      <c r="G1055" s="77">
        <v>4</v>
      </c>
      <c r="H1055" s="47">
        <f t="shared" si="208"/>
        <v>35259.199999999997</v>
      </c>
      <c r="I1055" s="47">
        <v>0</v>
      </c>
      <c r="J1055" s="47">
        <v>35259.199999999997</v>
      </c>
      <c r="K1055" s="37">
        <f t="shared" si="207"/>
        <v>4769280</v>
      </c>
      <c r="L1055" s="44">
        <v>0</v>
      </c>
      <c r="M1055" s="44">
        <v>0</v>
      </c>
      <c r="N1055" s="44">
        <v>0</v>
      </c>
      <c r="O1055" s="47">
        <f>'[1]Прод. прилож'!$C$902</f>
        <v>4769280</v>
      </c>
      <c r="P1055" s="44">
        <f t="shared" si="209"/>
        <v>135.26342061079094</v>
      </c>
      <c r="Q1055" s="50">
        <v>9673</v>
      </c>
      <c r="R1055" s="69" t="s">
        <v>95</v>
      </c>
      <c r="S1055" s="57"/>
    </row>
    <row r="1056" spans="1:207" s="16" customFormat="1" ht="25.15" customHeight="1" x14ac:dyDescent="0.25">
      <c r="A1056" s="69" t="s">
        <v>1580</v>
      </c>
      <c r="B1056" s="45" t="s">
        <v>665</v>
      </c>
      <c r="C1056" s="58">
        <v>1965</v>
      </c>
      <c r="D1056" s="182" t="s">
        <v>224</v>
      </c>
      <c r="E1056" s="58" t="s">
        <v>22</v>
      </c>
      <c r="F1056" s="77">
        <v>5</v>
      </c>
      <c r="G1056" s="77">
        <v>4</v>
      </c>
      <c r="H1056" s="47">
        <f t="shared" si="208"/>
        <v>3551.82</v>
      </c>
      <c r="I1056" s="47">
        <v>0</v>
      </c>
      <c r="J1056" s="47">
        <v>3551.82</v>
      </c>
      <c r="K1056" s="37">
        <f t="shared" si="207"/>
        <v>2185920</v>
      </c>
      <c r="L1056" s="44">
        <v>0</v>
      </c>
      <c r="M1056" s="44">
        <v>0</v>
      </c>
      <c r="N1056" s="44">
        <v>0</v>
      </c>
      <c r="O1056" s="47">
        <f>'[1]Прод. прилож'!$C$1337</f>
        <v>2185920</v>
      </c>
      <c r="P1056" s="44">
        <f t="shared" si="209"/>
        <v>615.43659307059477</v>
      </c>
      <c r="Q1056" s="50">
        <v>9673</v>
      </c>
      <c r="R1056" s="69" t="s">
        <v>96</v>
      </c>
      <c r="S1056" s="57"/>
    </row>
    <row r="1057" spans="1:207" s="16" customFormat="1" ht="25.15" customHeight="1" x14ac:dyDescent="0.25">
      <c r="A1057" s="69" t="s">
        <v>1581</v>
      </c>
      <c r="B1057" s="45" t="s">
        <v>666</v>
      </c>
      <c r="C1057" s="58">
        <v>1965</v>
      </c>
      <c r="D1057" s="182" t="s">
        <v>224</v>
      </c>
      <c r="E1057" s="58" t="s">
        <v>22</v>
      </c>
      <c r="F1057" s="77">
        <v>5</v>
      </c>
      <c r="G1057" s="77">
        <v>4</v>
      </c>
      <c r="H1057" s="47">
        <f t="shared" si="208"/>
        <v>3557.48</v>
      </c>
      <c r="I1057" s="47">
        <v>0</v>
      </c>
      <c r="J1057" s="47">
        <v>3557.48</v>
      </c>
      <c r="K1057" s="37">
        <f t="shared" si="207"/>
        <v>4769280</v>
      </c>
      <c r="L1057" s="44">
        <v>0</v>
      </c>
      <c r="M1057" s="44">
        <v>0</v>
      </c>
      <c r="N1057" s="44">
        <v>0</v>
      </c>
      <c r="O1057" s="47">
        <f>'[1]Прод. прилож'!$C$1338</f>
        <v>4769280</v>
      </c>
      <c r="P1057" s="44">
        <f t="shared" si="209"/>
        <v>1340.6343816409369</v>
      </c>
      <c r="Q1057" s="50">
        <v>9673</v>
      </c>
      <c r="R1057" s="69" t="s">
        <v>96</v>
      </c>
      <c r="S1057" s="57"/>
    </row>
    <row r="1058" spans="1:207" s="16" customFormat="1" ht="25.15" customHeight="1" x14ac:dyDescent="0.25">
      <c r="A1058" s="69" t="s">
        <v>1582</v>
      </c>
      <c r="B1058" s="45" t="s">
        <v>667</v>
      </c>
      <c r="C1058" s="58">
        <v>1962</v>
      </c>
      <c r="D1058" s="182" t="s">
        <v>224</v>
      </c>
      <c r="E1058" s="58" t="s">
        <v>20</v>
      </c>
      <c r="F1058" s="77">
        <v>4</v>
      </c>
      <c r="G1058" s="77">
        <v>4</v>
      </c>
      <c r="H1058" s="47">
        <f t="shared" si="208"/>
        <v>2566.4499999999998</v>
      </c>
      <c r="I1058" s="47">
        <v>0</v>
      </c>
      <c r="J1058" s="47">
        <v>2566.4499999999998</v>
      </c>
      <c r="K1058" s="37">
        <f t="shared" si="207"/>
        <v>7440000</v>
      </c>
      <c r="L1058" s="44">
        <v>0</v>
      </c>
      <c r="M1058" s="44">
        <v>0</v>
      </c>
      <c r="N1058" s="44">
        <v>0</v>
      </c>
      <c r="O1058" s="47">
        <f>'[1]Прод. прилож'!$C$415</f>
        <v>7440000</v>
      </c>
      <c r="P1058" s="44">
        <f t="shared" si="209"/>
        <v>2898.9460149233378</v>
      </c>
      <c r="Q1058" s="50">
        <v>9673</v>
      </c>
      <c r="R1058" s="69" t="s">
        <v>94</v>
      </c>
      <c r="S1058" s="57"/>
    </row>
    <row r="1059" spans="1:207" s="16" customFormat="1" ht="25.15" customHeight="1" x14ac:dyDescent="0.25">
      <c r="A1059" s="69" t="s">
        <v>1583</v>
      </c>
      <c r="B1059" s="45" t="s">
        <v>668</v>
      </c>
      <c r="C1059" s="58">
        <v>1963</v>
      </c>
      <c r="D1059" s="182" t="s">
        <v>224</v>
      </c>
      <c r="E1059" s="182" t="s">
        <v>22</v>
      </c>
      <c r="F1059" s="77">
        <v>5</v>
      </c>
      <c r="G1059" s="77">
        <v>4</v>
      </c>
      <c r="H1059" s="47">
        <f t="shared" si="208"/>
        <v>3557.43</v>
      </c>
      <c r="I1059" s="47">
        <v>0</v>
      </c>
      <c r="J1059" s="47">
        <v>3557.43</v>
      </c>
      <c r="K1059" s="37">
        <f t="shared" si="207"/>
        <v>4769280</v>
      </c>
      <c r="L1059" s="44">
        <v>0</v>
      </c>
      <c r="M1059" s="44">
        <v>0</v>
      </c>
      <c r="N1059" s="44">
        <v>0</v>
      </c>
      <c r="O1059" s="47">
        <f>'[1]Прод. прилож'!$C$903</f>
        <v>4769280</v>
      </c>
      <c r="P1059" s="44">
        <f t="shared" si="209"/>
        <v>1340.6532243782731</v>
      </c>
      <c r="Q1059" s="50">
        <v>9673</v>
      </c>
      <c r="R1059" s="69" t="s">
        <v>95</v>
      </c>
      <c r="S1059" s="57"/>
    </row>
    <row r="1060" spans="1:207" s="16" customFormat="1" ht="25.15" customHeight="1" x14ac:dyDescent="0.25">
      <c r="A1060" s="69" t="s">
        <v>1584</v>
      </c>
      <c r="B1060" s="45" t="s">
        <v>669</v>
      </c>
      <c r="C1060" s="58">
        <v>1963</v>
      </c>
      <c r="D1060" s="182" t="s">
        <v>224</v>
      </c>
      <c r="E1060" s="182" t="s">
        <v>22</v>
      </c>
      <c r="F1060" s="77">
        <v>5</v>
      </c>
      <c r="G1060" s="77">
        <v>4</v>
      </c>
      <c r="H1060" s="47">
        <f t="shared" si="208"/>
        <v>3563.78</v>
      </c>
      <c r="I1060" s="47">
        <v>0</v>
      </c>
      <c r="J1060" s="47">
        <v>3563.78</v>
      </c>
      <c r="K1060" s="37">
        <f t="shared" si="207"/>
        <v>4769280</v>
      </c>
      <c r="L1060" s="44">
        <v>0</v>
      </c>
      <c r="M1060" s="44">
        <v>0</v>
      </c>
      <c r="N1060" s="44">
        <v>0</v>
      </c>
      <c r="O1060" s="47">
        <f>'[1]Прод. прилож'!$C$904</f>
        <v>4769280</v>
      </c>
      <c r="P1060" s="44">
        <f t="shared" si="209"/>
        <v>1338.2644270970711</v>
      </c>
      <c r="Q1060" s="50">
        <v>9673</v>
      </c>
      <c r="R1060" s="69" t="s">
        <v>95</v>
      </c>
      <c r="S1060" s="57"/>
    </row>
    <row r="1061" spans="1:207" s="16" customFormat="1" ht="25.15" customHeight="1" x14ac:dyDescent="0.25">
      <c r="A1061" s="69" t="s">
        <v>1585</v>
      </c>
      <c r="B1061" s="45" t="s">
        <v>1932</v>
      </c>
      <c r="C1061" s="72">
        <v>1956</v>
      </c>
      <c r="D1061" s="182" t="s">
        <v>224</v>
      </c>
      <c r="E1061" s="182" t="s">
        <v>20</v>
      </c>
      <c r="F1061" s="71">
        <v>5</v>
      </c>
      <c r="G1061" s="71">
        <v>6</v>
      </c>
      <c r="H1061" s="50">
        <v>4863</v>
      </c>
      <c r="I1061" s="50">
        <v>504</v>
      </c>
      <c r="J1061" s="50">
        <v>4359</v>
      </c>
      <c r="K1061" s="37">
        <f t="shared" si="207"/>
        <v>19187275</v>
      </c>
      <c r="L1061" s="47">
        <v>0</v>
      </c>
      <c r="M1061" s="47">
        <v>0</v>
      </c>
      <c r="N1061" s="47">
        <v>0</v>
      </c>
      <c r="O1061" s="44">
        <f>'[1]Прод. прилож'!$C$416</f>
        <v>19187275</v>
      </c>
      <c r="P1061" s="50">
        <f t="shared" si="209"/>
        <v>3945.5634382068683</v>
      </c>
      <c r="Q1061" s="37">
        <v>9673</v>
      </c>
      <c r="R1061" s="70" t="s">
        <v>94</v>
      </c>
      <c r="S1061" s="121" t="s">
        <v>1781</v>
      </c>
      <c r="T1061" s="120"/>
      <c r="U1061" s="120"/>
      <c r="V1061" s="120"/>
      <c r="W1061" s="120"/>
      <c r="X1061" s="120"/>
      <c r="Y1061" s="120"/>
      <c r="Z1061" s="120"/>
      <c r="AA1061" s="120"/>
      <c r="AB1061" s="120"/>
      <c r="AC1061" s="120"/>
      <c r="AD1061" s="120"/>
      <c r="AE1061" s="120"/>
      <c r="AF1061" s="120"/>
      <c r="AG1061" s="120"/>
      <c r="AH1061" s="120"/>
      <c r="AI1061" s="120"/>
      <c r="AJ1061" s="120"/>
      <c r="AK1061" s="120"/>
      <c r="AL1061" s="120"/>
      <c r="AM1061" s="120"/>
      <c r="AN1061" s="120"/>
      <c r="AO1061" s="120"/>
      <c r="AP1061" s="120"/>
      <c r="AQ1061" s="120"/>
      <c r="AR1061" s="120"/>
      <c r="AS1061" s="120"/>
      <c r="AT1061" s="120"/>
      <c r="AU1061" s="120"/>
      <c r="AV1061" s="120"/>
      <c r="AW1061" s="120"/>
      <c r="AX1061" s="120"/>
      <c r="AY1061" s="120"/>
      <c r="AZ1061" s="120"/>
      <c r="BA1061" s="120"/>
      <c r="BB1061" s="120"/>
      <c r="BC1061" s="120"/>
      <c r="BD1061" s="120"/>
      <c r="BE1061" s="120"/>
      <c r="BF1061" s="120"/>
      <c r="BG1061" s="120"/>
      <c r="BH1061" s="120"/>
      <c r="BI1061" s="120"/>
      <c r="BJ1061" s="120"/>
      <c r="BK1061" s="120"/>
      <c r="BL1061" s="120"/>
      <c r="BM1061" s="120"/>
      <c r="BN1061" s="120"/>
      <c r="BO1061" s="120"/>
      <c r="BP1061" s="120"/>
      <c r="BQ1061" s="120"/>
      <c r="BR1061" s="120"/>
      <c r="BS1061" s="120"/>
      <c r="BT1061" s="120"/>
      <c r="BU1061" s="120"/>
      <c r="BV1061" s="120"/>
      <c r="BW1061" s="120"/>
      <c r="BX1061" s="120"/>
      <c r="BY1061" s="120"/>
      <c r="BZ1061" s="120"/>
      <c r="CA1061" s="120"/>
      <c r="CB1061" s="120"/>
      <c r="CC1061" s="120"/>
      <c r="CD1061" s="120"/>
      <c r="CE1061" s="120"/>
      <c r="CF1061" s="120"/>
      <c r="CG1061" s="120"/>
      <c r="CH1061" s="120"/>
      <c r="CI1061" s="120"/>
      <c r="CJ1061" s="120"/>
      <c r="CK1061" s="120"/>
      <c r="CL1061" s="120"/>
      <c r="CM1061" s="120"/>
      <c r="CN1061" s="120"/>
      <c r="CO1061" s="120"/>
      <c r="CP1061" s="120"/>
      <c r="CQ1061" s="120"/>
      <c r="CR1061" s="120"/>
      <c r="CS1061" s="120"/>
      <c r="CT1061" s="120"/>
      <c r="CU1061" s="120"/>
      <c r="CV1061" s="120"/>
      <c r="CW1061" s="120"/>
      <c r="CX1061" s="120"/>
      <c r="CY1061" s="120"/>
      <c r="CZ1061" s="120"/>
      <c r="DA1061" s="120"/>
      <c r="DB1061" s="120"/>
      <c r="DC1061" s="120"/>
      <c r="DD1061" s="120"/>
      <c r="DE1061" s="120"/>
      <c r="DF1061" s="120"/>
      <c r="DG1061" s="120"/>
      <c r="DH1061" s="120"/>
      <c r="DI1061" s="120"/>
      <c r="DJ1061" s="120"/>
      <c r="DK1061" s="120"/>
      <c r="DL1061" s="120"/>
      <c r="DM1061" s="120"/>
      <c r="DN1061" s="120"/>
      <c r="DO1061" s="120"/>
      <c r="DP1061" s="120"/>
      <c r="DQ1061" s="120"/>
      <c r="DR1061" s="120"/>
      <c r="DS1061" s="120"/>
      <c r="DT1061" s="120"/>
      <c r="DU1061" s="120"/>
      <c r="DV1061" s="120"/>
      <c r="DW1061" s="120"/>
      <c r="DX1061" s="120"/>
      <c r="DY1061" s="120"/>
      <c r="DZ1061" s="120"/>
      <c r="EA1061" s="120"/>
      <c r="EB1061" s="120"/>
      <c r="EC1061" s="120"/>
      <c r="ED1061" s="120"/>
      <c r="EE1061" s="120"/>
      <c r="EF1061" s="120"/>
      <c r="EG1061" s="120"/>
      <c r="EH1061" s="120"/>
      <c r="EI1061" s="120"/>
      <c r="EJ1061" s="120"/>
      <c r="EK1061" s="120"/>
      <c r="EL1061" s="120"/>
      <c r="EM1061" s="120"/>
      <c r="EN1061" s="120"/>
      <c r="EO1061" s="120"/>
      <c r="EP1061" s="120"/>
      <c r="EQ1061" s="120"/>
      <c r="ER1061" s="120"/>
      <c r="ES1061" s="120"/>
      <c r="ET1061" s="120"/>
      <c r="EU1061" s="120"/>
      <c r="EV1061" s="120"/>
      <c r="EW1061" s="120"/>
      <c r="EX1061" s="120"/>
      <c r="EY1061" s="120"/>
      <c r="EZ1061" s="120"/>
      <c r="FA1061" s="120"/>
      <c r="FB1061" s="120"/>
      <c r="FC1061" s="120"/>
      <c r="FD1061" s="120"/>
      <c r="FE1061" s="120"/>
      <c r="FF1061" s="120"/>
      <c r="FG1061" s="120"/>
      <c r="FH1061" s="120"/>
      <c r="FI1061" s="120"/>
      <c r="FJ1061" s="120"/>
      <c r="FK1061" s="120"/>
      <c r="FL1061" s="120"/>
      <c r="FM1061" s="120"/>
      <c r="FN1061" s="120"/>
      <c r="FO1061" s="120"/>
      <c r="FP1061" s="120"/>
      <c r="FQ1061" s="120"/>
      <c r="FR1061" s="120"/>
      <c r="FS1061" s="120"/>
      <c r="FT1061" s="120"/>
      <c r="FU1061" s="120"/>
      <c r="FV1061" s="120"/>
      <c r="FW1061" s="120"/>
      <c r="FX1061" s="120"/>
      <c r="FY1061" s="120"/>
      <c r="FZ1061" s="120"/>
      <c r="GA1061" s="120"/>
      <c r="GB1061" s="120"/>
      <c r="GC1061" s="120"/>
      <c r="GD1061" s="120"/>
      <c r="GE1061" s="120"/>
      <c r="GF1061" s="120"/>
      <c r="GG1061" s="120"/>
      <c r="GH1061" s="120"/>
      <c r="GI1061" s="120"/>
      <c r="GJ1061" s="120"/>
      <c r="GK1061" s="120"/>
      <c r="GL1061" s="120"/>
      <c r="GM1061" s="120"/>
      <c r="GN1061" s="120"/>
      <c r="GO1061" s="120"/>
      <c r="GP1061" s="120"/>
      <c r="GQ1061" s="120"/>
      <c r="GR1061" s="120"/>
      <c r="GS1061" s="120"/>
      <c r="GT1061" s="120"/>
      <c r="GU1061" s="120"/>
      <c r="GV1061" s="120"/>
      <c r="GW1061" s="120"/>
      <c r="GX1061" s="120"/>
      <c r="GY1061" s="120"/>
    </row>
    <row r="1062" spans="1:207" s="16" customFormat="1" ht="25.15" customHeight="1" x14ac:dyDescent="0.25">
      <c r="A1062" s="69" t="s">
        <v>1586</v>
      </c>
      <c r="B1062" s="45" t="s">
        <v>1933</v>
      </c>
      <c r="C1062" s="72">
        <v>1955</v>
      </c>
      <c r="D1062" s="182" t="s">
        <v>224</v>
      </c>
      <c r="E1062" s="182" t="s">
        <v>20</v>
      </c>
      <c r="F1062" s="71">
        <v>5</v>
      </c>
      <c r="G1062" s="71">
        <v>9</v>
      </c>
      <c r="H1062" s="50">
        <v>8202.5</v>
      </c>
      <c r="I1062" s="50">
        <v>1838.1</v>
      </c>
      <c r="J1062" s="50">
        <v>6364.4</v>
      </c>
      <c r="K1062" s="37">
        <f t="shared" si="207"/>
        <v>32294812.5</v>
      </c>
      <c r="L1062" s="47">
        <v>0</v>
      </c>
      <c r="M1062" s="47">
        <v>0</v>
      </c>
      <c r="N1062" s="47">
        <v>0</v>
      </c>
      <c r="O1062" s="44">
        <f>'[1]Прод. прилож'!$C$417</f>
        <v>32294812.5</v>
      </c>
      <c r="P1062" s="50">
        <f t="shared" si="209"/>
        <v>3937.1914050594332</v>
      </c>
      <c r="Q1062" s="37">
        <v>9673</v>
      </c>
      <c r="R1062" s="70" t="s">
        <v>94</v>
      </c>
      <c r="S1062" s="121" t="s">
        <v>1781</v>
      </c>
      <c r="T1062" s="120"/>
      <c r="U1062" s="120"/>
      <c r="V1062" s="120"/>
      <c r="W1062" s="120"/>
      <c r="X1062" s="120"/>
      <c r="Y1062" s="120"/>
      <c r="Z1062" s="120"/>
      <c r="AA1062" s="120"/>
      <c r="AB1062" s="120"/>
      <c r="AC1062" s="120"/>
      <c r="AD1062" s="120"/>
      <c r="AE1062" s="120"/>
      <c r="AF1062" s="120"/>
      <c r="AG1062" s="120"/>
      <c r="AH1062" s="120"/>
      <c r="AI1062" s="120"/>
      <c r="AJ1062" s="120"/>
      <c r="AK1062" s="120"/>
      <c r="AL1062" s="120"/>
      <c r="AM1062" s="120"/>
      <c r="AN1062" s="120"/>
      <c r="AO1062" s="120"/>
      <c r="AP1062" s="120"/>
      <c r="AQ1062" s="120"/>
      <c r="AR1062" s="120"/>
      <c r="AS1062" s="120"/>
      <c r="AT1062" s="120"/>
      <c r="AU1062" s="120"/>
      <c r="AV1062" s="120"/>
      <c r="AW1062" s="120"/>
      <c r="AX1062" s="120"/>
      <c r="AY1062" s="120"/>
      <c r="AZ1062" s="120"/>
      <c r="BA1062" s="120"/>
      <c r="BB1062" s="120"/>
      <c r="BC1062" s="120"/>
      <c r="BD1062" s="120"/>
      <c r="BE1062" s="120"/>
      <c r="BF1062" s="120"/>
      <c r="BG1062" s="120"/>
      <c r="BH1062" s="120"/>
      <c r="BI1062" s="120"/>
      <c r="BJ1062" s="120"/>
      <c r="BK1062" s="120"/>
      <c r="BL1062" s="120"/>
      <c r="BM1062" s="120"/>
      <c r="BN1062" s="120"/>
      <c r="BO1062" s="120"/>
      <c r="BP1062" s="120"/>
      <c r="BQ1062" s="120"/>
      <c r="BR1062" s="120"/>
      <c r="BS1062" s="120"/>
      <c r="BT1062" s="120"/>
      <c r="BU1062" s="120"/>
      <c r="BV1062" s="120"/>
      <c r="BW1062" s="120"/>
      <c r="BX1062" s="120"/>
      <c r="BY1062" s="120"/>
      <c r="BZ1062" s="120"/>
      <c r="CA1062" s="120"/>
      <c r="CB1062" s="120"/>
      <c r="CC1062" s="120"/>
      <c r="CD1062" s="120"/>
      <c r="CE1062" s="120"/>
      <c r="CF1062" s="120"/>
      <c r="CG1062" s="120"/>
      <c r="CH1062" s="120"/>
      <c r="CI1062" s="120"/>
      <c r="CJ1062" s="120"/>
      <c r="CK1062" s="120"/>
      <c r="CL1062" s="120"/>
      <c r="CM1062" s="120"/>
      <c r="CN1062" s="120"/>
      <c r="CO1062" s="120"/>
      <c r="CP1062" s="120"/>
      <c r="CQ1062" s="120"/>
      <c r="CR1062" s="120"/>
      <c r="CS1062" s="120"/>
      <c r="CT1062" s="120"/>
      <c r="CU1062" s="120"/>
      <c r="CV1062" s="120"/>
      <c r="CW1062" s="120"/>
      <c r="CX1062" s="120"/>
      <c r="CY1062" s="120"/>
      <c r="CZ1062" s="120"/>
      <c r="DA1062" s="120"/>
      <c r="DB1062" s="120"/>
      <c r="DC1062" s="120"/>
      <c r="DD1062" s="120"/>
      <c r="DE1062" s="120"/>
      <c r="DF1062" s="120"/>
      <c r="DG1062" s="120"/>
      <c r="DH1062" s="120"/>
      <c r="DI1062" s="120"/>
      <c r="DJ1062" s="120"/>
      <c r="DK1062" s="120"/>
      <c r="DL1062" s="120"/>
      <c r="DM1062" s="120"/>
      <c r="DN1062" s="120"/>
      <c r="DO1062" s="120"/>
      <c r="DP1062" s="120"/>
      <c r="DQ1062" s="120"/>
      <c r="DR1062" s="120"/>
      <c r="DS1062" s="120"/>
      <c r="DT1062" s="120"/>
      <c r="DU1062" s="120"/>
      <c r="DV1062" s="120"/>
      <c r="DW1062" s="120"/>
      <c r="DX1062" s="120"/>
      <c r="DY1062" s="120"/>
      <c r="DZ1062" s="120"/>
      <c r="EA1062" s="120"/>
      <c r="EB1062" s="120"/>
      <c r="EC1062" s="120"/>
      <c r="ED1062" s="120"/>
      <c r="EE1062" s="120"/>
      <c r="EF1062" s="120"/>
      <c r="EG1062" s="120"/>
      <c r="EH1062" s="120"/>
      <c r="EI1062" s="120"/>
      <c r="EJ1062" s="120"/>
      <c r="EK1062" s="120"/>
      <c r="EL1062" s="120"/>
      <c r="EM1062" s="120"/>
      <c r="EN1062" s="120"/>
      <c r="EO1062" s="120"/>
      <c r="EP1062" s="120"/>
      <c r="EQ1062" s="120"/>
      <c r="ER1062" s="120"/>
      <c r="ES1062" s="120"/>
      <c r="ET1062" s="120"/>
      <c r="EU1062" s="120"/>
      <c r="EV1062" s="120"/>
      <c r="EW1062" s="120"/>
      <c r="EX1062" s="120"/>
      <c r="EY1062" s="120"/>
      <c r="EZ1062" s="120"/>
      <c r="FA1062" s="120"/>
      <c r="FB1062" s="120"/>
      <c r="FC1062" s="120"/>
      <c r="FD1062" s="120"/>
      <c r="FE1062" s="120"/>
      <c r="FF1062" s="120"/>
      <c r="FG1062" s="120"/>
      <c r="FH1062" s="120"/>
      <c r="FI1062" s="120"/>
      <c r="FJ1062" s="120"/>
      <c r="FK1062" s="120"/>
      <c r="FL1062" s="120"/>
      <c r="FM1062" s="120"/>
      <c r="FN1062" s="120"/>
      <c r="FO1062" s="120"/>
      <c r="FP1062" s="120"/>
      <c r="FQ1062" s="120"/>
      <c r="FR1062" s="120"/>
      <c r="FS1062" s="120"/>
      <c r="FT1062" s="120"/>
      <c r="FU1062" s="120"/>
      <c r="FV1062" s="120"/>
      <c r="FW1062" s="120"/>
      <c r="FX1062" s="120"/>
      <c r="FY1062" s="120"/>
      <c r="FZ1062" s="120"/>
      <c r="GA1062" s="120"/>
      <c r="GB1062" s="120"/>
      <c r="GC1062" s="120"/>
      <c r="GD1062" s="120"/>
      <c r="GE1062" s="120"/>
      <c r="GF1062" s="120"/>
      <c r="GG1062" s="120"/>
      <c r="GH1062" s="120"/>
      <c r="GI1062" s="120"/>
      <c r="GJ1062" s="120"/>
      <c r="GK1062" s="120"/>
      <c r="GL1062" s="120"/>
      <c r="GM1062" s="120"/>
      <c r="GN1062" s="120"/>
      <c r="GO1062" s="120"/>
      <c r="GP1062" s="120"/>
      <c r="GQ1062" s="120"/>
      <c r="GR1062" s="120"/>
      <c r="GS1062" s="120"/>
      <c r="GT1062" s="120"/>
      <c r="GU1062" s="120"/>
      <c r="GV1062" s="120"/>
      <c r="GW1062" s="120"/>
      <c r="GX1062" s="120"/>
      <c r="GY1062" s="120"/>
    </row>
    <row r="1063" spans="1:207" s="16" customFormat="1" ht="25.15" customHeight="1" x14ac:dyDescent="0.25">
      <c r="A1063" s="69" t="s">
        <v>1587</v>
      </c>
      <c r="B1063" s="45" t="s">
        <v>869</v>
      </c>
      <c r="C1063" s="72">
        <v>1959</v>
      </c>
      <c r="D1063" s="182" t="s">
        <v>224</v>
      </c>
      <c r="E1063" s="182" t="s">
        <v>20</v>
      </c>
      <c r="F1063" s="71">
        <v>4</v>
      </c>
      <c r="G1063" s="71">
        <v>1</v>
      </c>
      <c r="H1063" s="50">
        <v>1597.06</v>
      </c>
      <c r="I1063" s="50">
        <v>69</v>
      </c>
      <c r="J1063" s="50">
        <v>1146.8800000000001</v>
      </c>
      <c r="K1063" s="37">
        <f t="shared" si="207"/>
        <v>2803822.58</v>
      </c>
      <c r="L1063" s="44">
        <v>0</v>
      </c>
      <c r="M1063" s="44">
        <v>0</v>
      </c>
      <c r="N1063" s="44">
        <v>0</v>
      </c>
      <c r="O1063" s="47">
        <f>'[1]Прод. прилож'!$C$418</f>
        <v>2803822.58</v>
      </c>
      <c r="P1063" s="44">
        <f t="shared" si="209"/>
        <v>1755.6150551638636</v>
      </c>
      <c r="Q1063" s="50">
        <v>9673</v>
      </c>
      <c r="R1063" s="69" t="s">
        <v>94</v>
      </c>
      <c r="S1063" s="57"/>
    </row>
    <row r="1064" spans="1:207" s="16" customFormat="1" ht="25.15" customHeight="1" x14ac:dyDescent="0.25">
      <c r="A1064" s="69" t="s">
        <v>1588</v>
      </c>
      <c r="B1064" s="45" t="s">
        <v>670</v>
      </c>
      <c r="C1064" s="58">
        <v>1964</v>
      </c>
      <c r="D1064" s="182" t="s">
        <v>224</v>
      </c>
      <c r="E1064" s="182" t="s">
        <v>20</v>
      </c>
      <c r="F1064" s="72">
        <v>5</v>
      </c>
      <c r="G1064" s="72">
        <v>3</v>
      </c>
      <c r="H1064" s="47">
        <f t="shared" ref="H1064:H1073" si="210">I1064+J1064</f>
        <v>2527.38</v>
      </c>
      <c r="I1064" s="47">
        <v>328.6</v>
      </c>
      <c r="J1064" s="47">
        <v>2198.7800000000002</v>
      </c>
      <c r="K1064" s="37">
        <f t="shared" si="207"/>
        <v>4769280</v>
      </c>
      <c r="L1064" s="44">
        <v>0</v>
      </c>
      <c r="M1064" s="44">
        <v>0</v>
      </c>
      <c r="N1064" s="44">
        <v>0</v>
      </c>
      <c r="O1064" s="47">
        <f>'[1]Прод. прилож'!$C$905</f>
        <v>4769280</v>
      </c>
      <c r="P1064" s="44">
        <f t="shared" si="209"/>
        <v>1887.0450822590983</v>
      </c>
      <c r="Q1064" s="50">
        <v>9673</v>
      </c>
      <c r="R1064" s="69" t="s">
        <v>95</v>
      </c>
      <c r="S1064" s="57"/>
    </row>
    <row r="1065" spans="1:207" s="16" customFormat="1" ht="25.15" customHeight="1" x14ac:dyDescent="0.25">
      <c r="A1065" s="69" t="s">
        <v>1589</v>
      </c>
      <c r="B1065" s="45" t="s">
        <v>671</v>
      </c>
      <c r="C1065" s="58">
        <v>1963</v>
      </c>
      <c r="D1065" s="182" t="s">
        <v>224</v>
      </c>
      <c r="E1065" s="182" t="s">
        <v>20</v>
      </c>
      <c r="F1065" s="72">
        <v>2</v>
      </c>
      <c r="G1065" s="72">
        <v>2</v>
      </c>
      <c r="H1065" s="47">
        <f t="shared" si="210"/>
        <v>642.12</v>
      </c>
      <c r="I1065" s="47">
        <v>0</v>
      </c>
      <c r="J1065" s="47">
        <v>642.12</v>
      </c>
      <c r="K1065" s="37">
        <f t="shared" si="207"/>
        <v>23009223.5</v>
      </c>
      <c r="L1065" s="44">
        <v>0</v>
      </c>
      <c r="M1065" s="44">
        <v>0</v>
      </c>
      <c r="N1065" s="44">
        <v>0</v>
      </c>
      <c r="O1065" s="47">
        <f>'[1]Прод. прилож'!$C$906</f>
        <v>23009223.5</v>
      </c>
      <c r="P1065" s="44">
        <f t="shared" si="209"/>
        <v>35833.214196723355</v>
      </c>
      <c r="Q1065" s="50">
        <v>9673</v>
      </c>
      <c r="R1065" s="69" t="s">
        <v>95</v>
      </c>
      <c r="S1065" s="57"/>
    </row>
    <row r="1066" spans="1:207" s="16" customFormat="1" ht="25.15" customHeight="1" x14ac:dyDescent="0.25">
      <c r="A1066" s="69" t="s">
        <v>1590</v>
      </c>
      <c r="B1066" s="45" t="s">
        <v>672</v>
      </c>
      <c r="C1066" s="58">
        <v>1962</v>
      </c>
      <c r="D1066" s="182" t="s">
        <v>224</v>
      </c>
      <c r="E1066" s="58" t="s">
        <v>20</v>
      </c>
      <c r="F1066" s="72">
        <v>2</v>
      </c>
      <c r="G1066" s="72">
        <v>1</v>
      </c>
      <c r="H1066" s="47">
        <f t="shared" si="210"/>
        <v>284.5</v>
      </c>
      <c r="I1066" s="47">
        <v>0</v>
      </c>
      <c r="J1066" s="47">
        <v>284.5</v>
      </c>
      <c r="K1066" s="37">
        <f t="shared" si="207"/>
        <v>4603500</v>
      </c>
      <c r="L1066" s="44">
        <v>0</v>
      </c>
      <c r="M1066" s="44">
        <v>0</v>
      </c>
      <c r="N1066" s="44">
        <v>0</v>
      </c>
      <c r="O1066" s="47">
        <f>'[1]Прод. прилож'!$C$907</f>
        <v>4603500</v>
      </c>
      <c r="P1066" s="44">
        <f t="shared" si="209"/>
        <v>16181.019332161688</v>
      </c>
      <c r="Q1066" s="50">
        <v>9673</v>
      </c>
      <c r="R1066" s="69" t="s">
        <v>95</v>
      </c>
      <c r="S1066" s="57"/>
    </row>
    <row r="1067" spans="1:207" s="16" customFormat="1" ht="25.15" customHeight="1" x14ac:dyDescent="0.25">
      <c r="A1067" s="69" t="s">
        <v>1591</v>
      </c>
      <c r="B1067" s="45" t="s">
        <v>673</v>
      </c>
      <c r="C1067" s="58">
        <v>1963</v>
      </c>
      <c r="D1067" s="182" t="s">
        <v>224</v>
      </c>
      <c r="E1067" s="182" t="s">
        <v>242</v>
      </c>
      <c r="F1067" s="72">
        <v>2</v>
      </c>
      <c r="G1067" s="72">
        <v>1</v>
      </c>
      <c r="H1067" s="47">
        <f t="shared" si="210"/>
        <v>509.99</v>
      </c>
      <c r="I1067" s="47">
        <v>0</v>
      </c>
      <c r="J1067" s="47">
        <v>509.99</v>
      </c>
      <c r="K1067" s="37">
        <f t="shared" si="207"/>
        <v>2168450</v>
      </c>
      <c r="L1067" s="44">
        <v>0</v>
      </c>
      <c r="M1067" s="44">
        <v>0</v>
      </c>
      <c r="N1067" s="44">
        <v>0</v>
      </c>
      <c r="O1067" s="47">
        <f>'[1]Прод. прилож'!$C$908</f>
        <v>2168450</v>
      </c>
      <c r="P1067" s="44">
        <f t="shared" si="209"/>
        <v>4251.9461165905213</v>
      </c>
      <c r="Q1067" s="50">
        <v>9673</v>
      </c>
      <c r="R1067" s="69" t="s">
        <v>95</v>
      </c>
      <c r="S1067" s="57"/>
    </row>
    <row r="1068" spans="1:207" s="16" customFormat="1" ht="25.15" customHeight="1" x14ac:dyDescent="0.25">
      <c r="A1068" s="69" t="s">
        <v>1592</v>
      </c>
      <c r="B1068" s="45" t="s">
        <v>674</v>
      </c>
      <c r="C1068" s="182">
        <v>1963</v>
      </c>
      <c r="D1068" s="182" t="s">
        <v>224</v>
      </c>
      <c r="E1068" s="182" t="s">
        <v>242</v>
      </c>
      <c r="F1068" s="79">
        <v>2</v>
      </c>
      <c r="G1068" s="79">
        <v>1</v>
      </c>
      <c r="H1068" s="47">
        <f t="shared" si="210"/>
        <v>533.53</v>
      </c>
      <c r="I1068" s="47">
        <v>0</v>
      </c>
      <c r="J1068" s="81">
        <v>533.53</v>
      </c>
      <c r="K1068" s="37">
        <f t="shared" si="207"/>
        <v>3836250</v>
      </c>
      <c r="L1068" s="44">
        <v>0</v>
      </c>
      <c r="M1068" s="44">
        <v>0</v>
      </c>
      <c r="N1068" s="44">
        <v>0</v>
      </c>
      <c r="O1068" s="47">
        <f>'[1]Прод. прилож'!$C$909</f>
        <v>3836250</v>
      </c>
      <c r="P1068" s="44">
        <f t="shared" si="209"/>
        <v>7190.3173204880704</v>
      </c>
      <c r="Q1068" s="50">
        <v>9673</v>
      </c>
      <c r="R1068" s="69" t="s">
        <v>95</v>
      </c>
      <c r="S1068" s="57"/>
    </row>
    <row r="1069" spans="1:207" s="16" customFormat="1" ht="25.15" customHeight="1" x14ac:dyDescent="0.25">
      <c r="A1069" s="69" t="s">
        <v>2613</v>
      </c>
      <c r="B1069" s="45" t="s">
        <v>675</v>
      </c>
      <c r="C1069" s="58">
        <v>1963</v>
      </c>
      <c r="D1069" s="182" t="s">
        <v>224</v>
      </c>
      <c r="E1069" s="182" t="s">
        <v>242</v>
      </c>
      <c r="F1069" s="72">
        <v>2</v>
      </c>
      <c r="G1069" s="72">
        <v>1</v>
      </c>
      <c r="H1069" s="47">
        <f t="shared" si="210"/>
        <v>506.06</v>
      </c>
      <c r="I1069" s="47">
        <v>0</v>
      </c>
      <c r="J1069" s="47">
        <v>506.06</v>
      </c>
      <c r="K1069" s="37">
        <f t="shared" si="207"/>
        <v>3836250</v>
      </c>
      <c r="L1069" s="44">
        <v>0</v>
      </c>
      <c r="M1069" s="44">
        <v>0</v>
      </c>
      <c r="N1069" s="44">
        <v>0</v>
      </c>
      <c r="O1069" s="47">
        <f>'[1]Прод. прилож'!$C$910</f>
        <v>3836250</v>
      </c>
      <c r="P1069" s="44">
        <f t="shared" si="209"/>
        <v>7580.6228510453302</v>
      </c>
      <c r="Q1069" s="50">
        <v>9673</v>
      </c>
      <c r="R1069" s="69" t="s">
        <v>95</v>
      </c>
      <c r="S1069" s="57"/>
    </row>
    <row r="1070" spans="1:207" s="16" customFormat="1" ht="25.15" customHeight="1" x14ac:dyDescent="0.25">
      <c r="A1070" s="69" t="s">
        <v>1593</v>
      </c>
      <c r="B1070" s="45" t="s">
        <v>676</v>
      </c>
      <c r="C1070" s="58">
        <v>1964</v>
      </c>
      <c r="D1070" s="182" t="s">
        <v>224</v>
      </c>
      <c r="E1070" s="182" t="s">
        <v>20</v>
      </c>
      <c r="F1070" s="72">
        <v>2</v>
      </c>
      <c r="G1070" s="72">
        <v>2</v>
      </c>
      <c r="H1070" s="47">
        <f t="shared" si="210"/>
        <v>377</v>
      </c>
      <c r="I1070" s="47">
        <v>0</v>
      </c>
      <c r="J1070" s="47">
        <v>377</v>
      </c>
      <c r="K1070" s="37">
        <f t="shared" si="207"/>
        <v>3007000</v>
      </c>
      <c r="L1070" s="44">
        <v>0</v>
      </c>
      <c r="M1070" s="44">
        <v>0</v>
      </c>
      <c r="N1070" s="44">
        <v>0</v>
      </c>
      <c r="O1070" s="47">
        <f>'[1]Прод. прилож'!$C$419</f>
        <v>3007000</v>
      </c>
      <c r="P1070" s="44">
        <f t="shared" si="209"/>
        <v>7976.1273209549072</v>
      </c>
      <c r="Q1070" s="50">
        <v>9673</v>
      </c>
      <c r="R1070" s="69" t="s">
        <v>94</v>
      </c>
      <c r="S1070" s="57"/>
    </row>
    <row r="1071" spans="1:207" s="16" customFormat="1" ht="25.15" customHeight="1" x14ac:dyDescent="0.25">
      <c r="A1071" s="69" t="s">
        <v>1594</v>
      </c>
      <c r="B1071" s="45" t="s">
        <v>677</v>
      </c>
      <c r="C1071" s="58">
        <v>1963</v>
      </c>
      <c r="D1071" s="182" t="s">
        <v>224</v>
      </c>
      <c r="E1071" s="58" t="s">
        <v>20</v>
      </c>
      <c r="F1071" s="72">
        <v>2</v>
      </c>
      <c r="G1071" s="72">
        <v>2</v>
      </c>
      <c r="H1071" s="47">
        <f t="shared" si="210"/>
        <v>489.6</v>
      </c>
      <c r="I1071" s="47">
        <v>0</v>
      </c>
      <c r="J1071" s="47">
        <v>489.6</v>
      </c>
      <c r="K1071" s="37">
        <f t="shared" si="207"/>
        <v>3836250</v>
      </c>
      <c r="L1071" s="44">
        <v>0</v>
      </c>
      <c r="M1071" s="44">
        <v>0</v>
      </c>
      <c r="N1071" s="44">
        <v>0</v>
      </c>
      <c r="O1071" s="47">
        <f>'[1]Прод. прилож'!$C$911</f>
        <v>3836250</v>
      </c>
      <c r="P1071" s="44">
        <f t="shared" si="209"/>
        <v>7835.4779411764703</v>
      </c>
      <c r="Q1071" s="50">
        <v>9673</v>
      </c>
      <c r="R1071" s="69" t="s">
        <v>95</v>
      </c>
      <c r="S1071" s="57"/>
    </row>
    <row r="1072" spans="1:207" s="16" customFormat="1" ht="25.15" customHeight="1" x14ac:dyDescent="0.25">
      <c r="A1072" s="69" t="s">
        <v>1595</v>
      </c>
      <c r="B1072" s="45" t="s">
        <v>678</v>
      </c>
      <c r="C1072" s="58">
        <v>1962</v>
      </c>
      <c r="D1072" s="182" t="s">
        <v>224</v>
      </c>
      <c r="E1072" s="58" t="s">
        <v>20</v>
      </c>
      <c r="F1072" s="72">
        <v>2</v>
      </c>
      <c r="G1072" s="72">
        <v>1</v>
      </c>
      <c r="H1072" s="47">
        <f t="shared" si="210"/>
        <v>283.93</v>
      </c>
      <c r="I1072" s="47">
        <v>0</v>
      </c>
      <c r="J1072" s="47">
        <v>283.93</v>
      </c>
      <c r="K1072" s="37">
        <f t="shared" si="207"/>
        <v>4092000</v>
      </c>
      <c r="L1072" s="44">
        <v>0</v>
      </c>
      <c r="M1072" s="44">
        <v>0</v>
      </c>
      <c r="N1072" s="44">
        <v>0</v>
      </c>
      <c r="O1072" s="47">
        <f>'[1]Прод. прилож'!$C$912</f>
        <v>4092000</v>
      </c>
      <c r="P1072" s="44">
        <f t="shared" si="209"/>
        <v>14412.002958475679</v>
      </c>
      <c r="Q1072" s="50">
        <v>9673</v>
      </c>
      <c r="R1072" s="69" t="s">
        <v>95</v>
      </c>
      <c r="S1072" s="65"/>
      <c r="T1072" s="17"/>
      <c r="V1072" s="15"/>
      <c r="W1072" s="19"/>
      <c r="X1072" s="15"/>
      <c r="Y1072" s="15"/>
      <c r="Z1072" s="15"/>
      <c r="AA1072" s="15"/>
      <c r="AB1072" s="15"/>
      <c r="AC1072" s="15"/>
      <c r="AD1072" s="15"/>
      <c r="AE1072" s="15"/>
      <c r="AF1072" s="15"/>
      <c r="AG1072" s="15"/>
      <c r="AH1072" s="15"/>
      <c r="AI1072" s="15"/>
      <c r="AJ1072" s="15"/>
      <c r="AK1072" s="15"/>
      <c r="AL1072" s="15"/>
      <c r="AM1072" s="15"/>
      <c r="AN1072" s="15"/>
      <c r="AO1072" s="15"/>
      <c r="AP1072" s="15"/>
      <c r="AQ1072" s="15"/>
      <c r="AR1072" s="15"/>
      <c r="AS1072" s="15"/>
      <c r="AT1072" s="15"/>
      <c r="AU1072" s="15"/>
      <c r="AV1072" s="15"/>
      <c r="AW1072" s="15"/>
      <c r="AX1072" s="15"/>
      <c r="AY1072" s="15"/>
      <c r="AZ1072" s="15"/>
      <c r="BA1072" s="15"/>
      <c r="BB1072" s="15"/>
      <c r="BC1072" s="15"/>
      <c r="BD1072" s="15"/>
      <c r="BE1072" s="15"/>
      <c r="BF1072" s="15"/>
      <c r="BG1072" s="15"/>
      <c r="BH1072" s="15"/>
      <c r="BI1072" s="15"/>
      <c r="BJ1072" s="15"/>
      <c r="BK1072" s="15"/>
      <c r="BL1072" s="15"/>
      <c r="BM1072" s="15"/>
      <c r="BN1072" s="15"/>
      <c r="BO1072" s="15"/>
      <c r="BP1072" s="15"/>
      <c r="BQ1072" s="15"/>
      <c r="BR1072" s="15"/>
      <c r="BS1072" s="15"/>
      <c r="BT1072" s="15"/>
      <c r="BU1072" s="15"/>
      <c r="BV1072" s="15"/>
      <c r="BW1072" s="15"/>
      <c r="BX1072" s="15"/>
      <c r="BY1072" s="15"/>
      <c r="BZ1072" s="15"/>
      <c r="CA1072" s="15"/>
      <c r="CB1072" s="15"/>
      <c r="CC1072" s="15"/>
      <c r="CD1072" s="15"/>
      <c r="CE1072" s="15"/>
      <c r="CF1072" s="15"/>
      <c r="CG1072" s="15"/>
      <c r="CH1072" s="15"/>
      <c r="CI1072" s="15"/>
      <c r="CJ1072" s="15"/>
      <c r="CK1072" s="15"/>
      <c r="CL1072" s="15"/>
      <c r="CM1072" s="15"/>
      <c r="CN1072" s="15"/>
      <c r="CO1072" s="15"/>
      <c r="CP1072" s="15"/>
      <c r="CQ1072" s="15"/>
      <c r="CR1072" s="15"/>
      <c r="CS1072" s="15"/>
      <c r="CT1072" s="15"/>
      <c r="CU1072" s="15"/>
      <c r="CV1072" s="15"/>
      <c r="CW1072" s="15"/>
      <c r="CX1072" s="15"/>
      <c r="CY1072" s="15"/>
      <c r="CZ1072" s="15"/>
      <c r="DA1072" s="15"/>
      <c r="DB1072" s="15"/>
      <c r="DC1072" s="15"/>
      <c r="DD1072" s="15"/>
      <c r="DE1072" s="15"/>
      <c r="DF1072" s="15"/>
      <c r="DG1072" s="15"/>
      <c r="DH1072" s="15"/>
      <c r="DI1072" s="15"/>
      <c r="DJ1072" s="15"/>
      <c r="DK1072" s="15"/>
      <c r="DL1072" s="15"/>
      <c r="DM1072" s="15"/>
      <c r="DN1072" s="15"/>
      <c r="DO1072" s="15"/>
      <c r="DP1072" s="15"/>
      <c r="DQ1072" s="15"/>
      <c r="DR1072" s="15"/>
      <c r="DS1072" s="15"/>
      <c r="DT1072" s="15"/>
      <c r="DU1072" s="15"/>
      <c r="DV1072" s="15"/>
      <c r="DW1072" s="15"/>
      <c r="DX1072" s="15"/>
      <c r="DY1072" s="15"/>
      <c r="DZ1072" s="15"/>
      <c r="EA1072" s="15"/>
      <c r="EB1072" s="15"/>
      <c r="EC1072" s="15"/>
      <c r="ED1072" s="15"/>
      <c r="EE1072" s="15"/>
      <c r="EF1072" s="15"/>
      <c r="EG1072" s="15"/>
      <c r="EH1072" s="15"/>
      <c r="EI1072" s="15"/>
      <c r="EJ1072" s="15"/>
      <c r="EK1072" s="15"/>
      <c r="EL1072" s="15"/>
      <c r="EM1072" s="15"/>
      <c r="EN1072" s="15"/>
      <c r="EO1072" s="15"/>
      <c r="EP1072" s="15"/>
      <c r="EQ1072" s="15"/>
      <c r="ER1072" s="15"/>
      <c r="ES1072" s="15"/>
      <c r="ET1072" s="15"/>
      <c r="EU1072" s="15"/>
      <c r="EV1072" s="15"/>
      <c r="EW1072" s="15"/>
      <c r="EX1072" s="15"/>
      <c r="EY1072" s="15"/>
      <c r="EZ1072" s="15"/>
      <c r="FA1072" s="15"/>
      <c r="FB1072" s="15"/>
      <c r="FC1072" s="15"/>
      <c r="FD1072" s="15"/>
      <c r="FE1072" s="15"/>
      <c r="FF1072" s="15"/>
      <c r="FG1072" s="15"/>
      <c r="FH1072" s="15"/>
      <c r="FI1072" s="15"/>
      <c r="FJ1072" s="15"/>
      <c r="FK1072" s="15"/>
      <c r="FL1072" s="15"/>
      <c r="FM1072" s="15"/>
      <c r="FN1072" s="15"/>
      <c r="FO1072" s="15"/>
      <c r="FP1072" s="15"/>
      <c r="FQ1072" s="15"/>
      <c r="FR1072" s="15"/>
      <c r="FS1072" s="15"/>
      <c r="FT1072" s="15"/>
      <c r="FU1072" s="15"/>
      <c r="FV1072" s="15"/>
      <c r="FW1072" s="15"/>
      <c r="FX1072" s="15"/>
      <c r="FY1072" s="15"/>
      <c r="FZ1072" s="15"/>
      <c r="GA1072" s="15"/>
      <c r="GB1072" s="15"/>
      <c r="GC1072" s="15"/>
      <c r="GD1072" s="15"/>
      <c r="GE1072" s="15"/>
      <c r="GF1072" s="15"/>
      <c r="GG1072" s="15"/>
      <c r="GH1072" s="15"/>
      <c r="GI1072" s="15"/>
      <c r="GJ1072" s="15"/>
      <c r="GK1072" s="15"/>
      <c r="GL1072" s="15"/>
      <c r="GM1072" s="15"/>
      <c r="GN1072" s="15"/>
      <c r="GO1072" s="15"/>
      <c r="GP1072" s="15"/>
      <c r="GQ1072" s="15"/>
      <c r="GR1072" s="15"/>
      <c r="GS1072" s="15"/>
      <c r="GT1072" s="15"/>
      <c r="GU1072" s="15"/>
      <c r="GV1072" s="15"/>
      <c r="GW1072" s="15"/>
      <c r="GX1072" s="15"/>
      <c r="GY1072" s="15"/>
    </row>
    <row r="1073" spans="1:207" s="16" customFormat="1" ht="25.15" customHeight="1" x14ac:dyDescent="0.25">
      <c r="A1073" s="69" t="s">
        <v>1596</v>
      </c>
      <c r="B1073" s="107" t="s">
        <v>679</v>
      </c>
      <c r="C1073" s="58">
        <v>1962</v>
      </c>
      <c r="D1073" s="182" t="s">
        <v>224</v>
      </c>
      <c r="E1073" s="58" t="s">
        <v>20</v>
      </c>
      <c r="F1073" s="72">
        <v>5</v>
      </c>
      <c r="G1073" s="72">
        <v>4</v>
      </c>
      <c r="H1073" s="47">
        <f t="shared" si="210"/>
        <v>3240.25</v>
      </c>
      <c r="I1073" s="47">
        <v>139.4</v>
      </c>
      <c r="J1073" s="47">
        <v>3100.85</v>
      </c>
      <c r="K1073" s="37">
        <f t="shared" si="207"/>
        <v>1554650</v>
      </c>
      <c r="L1073" s="44">
        <v>0</v>
      </c>
      <c r="M1073" s="44">
        <v>0</v>
      </c>
      <c r="N1073" s="44">
        <v>0</v>
      </c>
      <c r="O1073" s="47">
        <f>'[1]Прод. прилож'!$C$913</f>
        <v>1554650</v>
      </c>
      <c r="P1073" s="44">
        <f t="shared" si="209"/>
        <v>479.79322583134018</v>
      </c>
      <c r="Q1073" s="50">
        <v>9673</v>
      </c>
      <c r="R1073" s="69" t="s">
        <v>95</v>
      </c>
      <c r="S1073" s="57"/>
      <c r="U1073" s="17"/>
    </row>
    <row r="1074" spans="1:207" s="115" customFormat="1" ht="25.9" customHeight="1" x14ac:dyDescent="0.25">
      <c r="A1074" s="69" t="s">
        <v>1597</v>
      </c>
      <c r="B1074" s="45" t="s">
        <v>2051</v>
      </c>
      <c r="C1074" s="72">
        <v>1959</v>
      </c>
      <c r="D1074" s="182" t="s">
        <v>224</v>
      </c>
      <c r="E1074" s="182" t="s">
        <v>20</v>
      </c>
      <c r="F1074" s="71">
        <v>2</v>
      </c>
      <c r="G1074" s="71">
        <v>1</v>
      </c>
      <c r="H1074" s="50">
        <v>573.6</v>
      </c>
      <c r="I1074" s="50">
        <v>0</v>
      </c>
      <c r="J1074" s="50">
        <v>573.6</v>
      </c>
      <c r="K1074" s="37">
        <f t="shared" ref="K1074" si="211">SUM(L1074:O1074)</f>
        <v>4722075</v>
      </c>
      <c r="L1074" s="47">
        <v>0</v>
      </c>
      <c r="M1074" s="47">
        <v>0</v>
      </c>
      <c r="N1074" s="47">
        <v>0</v>
      </c>
      <c r="O1074" s="44">
        <f>'[1]Прод. прилож'!$C$420</f>
        <v>4722075</v>
      </c>
      <c r="P1074" s="50">
        <f t="shared" si="209"/>
        <v>8232.3483263598318</v>
      </c>
      <c r="Q1074" s="37">
        <v>9673</v>
      </c>
      <c r="R1074" s="70" t="s">
        <v>94</v>
      </c>
    </row>
    <row r="1075" spans="1:207" s="16" customFormat="1" ht="25.15" customHeight="1" x14ac:dyDescent="0.25">
      <c r="A1075" s="69" t="s">
        <v>1598</v>
      </c>
      <c r="B1075" s="140" t="s">
        <v>680</v>
      </c>
      <c r="C1075" s="72">
        <v>1946</v>
      </c>
      <c r="D1075" s="72" t="s">
        <v>224</v>
      </c>
      <c r="E1075" s="72" t="s">
        <v>20</v>
      </c>
      <c r="F1075" s="71">
        <v>2</v>
      </c>
      <c r="G1075" s="71">
        <v>1</v>
      </c>
      <c r="H1075" s="53">
        <v>546.1</v>
      </c>
      <c r="I1075" s="53">
        <v>304.39999999999998</v>
      </c>
      <c r="J1075" s="53">
        <v>187.4</v>
      </c>
      <c r="K1075" s="50">
        <f t="shared" si="207"/>
        <v>4570002.91</v>
      </c>
      <c r="L1075" s="50">
        <v>0</v>
      </c>
      <c r="M1075" s="50">
        <v>0</v>
      </c>
      <c r="N1075" s="50">
        <v>0</v>
      </c>
      <c r="O1075" s="44">
        <f>'[1]Прод. прилож'!$C$421</f>
        <v>4570002.91</v>
      </c>
      <c r="P1075" s="50">
        <f>K1075/[3]Прилож!H802</f>
        <v>8368.4360190441312</v>
      </c>
      <c r="Q1075" s="50">
        <v>9673</v>
      </c>
      <c r="R1075" s="70" t="s">
        <v>94</v>
      </c>
      <c r="S1075" s="196">
        <v>0</v>
      </c>
      <c r="T1075" s="50">
        <v>0</v>
      </c>
      <c r="U1075" s="44">
        <v>2437730.64</v>
      </c>
      <c r="V1075" s="50" t="e">
        <f>Q1075/N1075</f>
        <v>#DIV/0!</v>
      </c>
      <c r="W1075" s="50">
        <v>9673</v>
      </c>
      <c r="X1075" s="70" t="s">
        <v>1723</v>
      </c>
      <c r="Y1075" s="116"/>
      <c r="Z1075" s="116"/>
      <c r="AA1075" s="116"/>
      <c r="AB1075" s="116"/>
      <c r="AC1075" s="116"/>
      <c r="AD1075" s="116"/>
      <c r="AE1075" s="116"/>
      <c r="AF1075" s="116"/>
      <c r="AG1075" s="116"/>
      <c r="AH1075" s="116"/>
      <c r="AI1075" s="116"/>
      <c r="AJ1075" s="116"/>
      <c r="AK1075" s="116"/>
      <c r="AL1075" s="116"/>
      <c r="AM1075" s="116"/>
      <c r="AN1075" s="116"/>
      <c r="AO1075" s="116"/>
      <c r="AP1075" s="116"/>
      <c r="AQ1075" s="116"/>
      <c r="AR1075" s="116"/>
      <c r="AS1075" s="116"/>
      <c r="AT1075" s="116"/>
      <c r="AU1075" s="116"/>
      <c r="AV1075" s="116"/>
      <c r="AW1075" s="116"/>
      <c r="AX1075" s="116"/>
      <c r="AY1075" s="116"/>
      <c r="AZ1075" s="116"/>
      <c r="BA1075" s="116"/>
      <c r="BB1075" s="116"/>
      <c r="BC1075" s="116"/>
      <c r="BD1075" s="116"/>
      <c r="BE1075" s="116"/>
      <c r="BF1075" s="116"/>
      <c r="BG1075" s="116"/>
      <c r="BH1075" s="116"/>
      <c r="BI1075" s="116"/>
      <c r="BJ1075" s="116"/>
      <c r="BK1075" s="116"/>
      <c r="BL1075" s="116"/>
      <c r="BM1075" s="116"/>
      <c r="BN1075" s="116"/>
      <c r="BO1075" s="116"/>
      <c r="BP1075" s="116"/>
      <c r="BQ1075" s="116"/>
      <c r="BR1075" s="116"/>
      <c r="BS1075" s="116"/>
      <c r="BT1075" s="116"/>
      <c r="BU1075" s="116"/>
      <c r="BV1075" s="116"/>
      <c r="BW1075" s="116"/>
      <c r="BX1075" s="116"/>
      <c r="BY1075" s="116"/>
      <c r="BZ1075" s="116"/>
      <c r="CA1075" s="116"/>
      <c r="CB1075" s="116"/>
      <c r="CC1075" s="116"/>
      <c r="CD1075" s="116"/>
      <c r="CE1075" s="116"/>
      <c r="CF1075" s="116"/>
      <c r="CG1075" s="116"/>
      <c r="CH1075" s="116"/>
      <c r="CI1075" s="116"/>
      <c r="CJ1075" s="116"/>
      <c r="CK1075" s="116"/>
      <c r="CL1075" s="116"/>
      <c r="CM1075" s="116"/>
      <c r="CN1075" s="116"/>
      <c r="CO1075" s="116"/>
      <c r="CP1075" s="116"/>
      <c r="CQ1075" s="116"/>
      <c r="CR1075" s="116"/>
      <c r="CS1075" s="116"/>
      <c r="CT1075" s="116"/>
      <c r="CU1075" s="116"/>
      <c r="CV1075" s="116"/>
      <c r="CW1075" s="116"/>
      <c r="CX1075" s="116"/>
      <c r="CY1075" s="116"/>
      <c r="CZ1075" s="116"/>
      <c r="DA1075" s="116"/>
      <c r="DB1075" s="116"/>
      <c r="DC1075" s="116"/>
      <c r="DD1075" s="116"/>
      <c r="DE1075" s="116"/>
      <c r="DF1075" s="116"/>
      <c r="DG1075" s="116"/>
      <c r="DH1075" s="116"/>
      <c r="DI1075" s="116"/>
      <c r="DJ1075" s="116"/>
      <c r="DK1075" s="116"/>
      <c r="DL1075" s="116"/>
      <c r="DM1075" s="116"/>
      <c r="DN1075" s="116"/>
      <c r="DO1075" s="116"/>
      <c r="DP1075" s="116"/>
      <c r="DQ1075" s="116"/>
      <c r="DR1075" s="116"/>
      <c r="DS1075" s="116"/>
      <c r="DT1075" s="116"/>
      <c r="DU1075" s="116"/>
      <c r="DV1075" s="116"/>
      <c r="DW1075" s="116"/>
      <c r="DX1075" s="116"/>
      <c r="DY1075" s="116"/>
      <c r="DZ1075" s="116"/>
      <c r="EA1075" s="116"/>
      <c r="EB1075" s="116"/>
      <c r="EC1075" s="116"/>
      <c r="ED1075" s="116"/>
      <c r="EE1075" s="116"/>
      <c r="EF1075" s="116"/>
      <c r="EG1075" s="116"/>
      <c r="EH1075" s="116"/>
      <c r="EI1075" s="116"/>
      <c r="EJ1075" s="116"/>
      <c r="EK1075" s="116"/>
      <c r="EL1075" s="116"/>
      <c r="EM1075" s="116"/>
      <c r="EN1075" s="116"/>
      <c r="EO1075" s="116"/>
      <c r="EP1075" s="116"/>
      <c r="EQ1075" s="116"/>
      <c r="ER1075" s="116"/>
      <c r="ES1075" s="116"/>
      <c r="ET1075" s="116"/>
      <c r="EU1075" s="116"/>
      <c r="EV1075" s="116"/>
      <c r="EW1075" s="116"/>
      <c r="EX1075" s="116"/>
      <c r="EY1075" s="116"/>
      <c r="EZ1075" s="116"/>
      <c r="FA1075" s="116"/>
      <c r="FB1075" s="116"/>
      <c r="FC1075" s="116"/>
      <c r="FD1075" s="116"/>
      <c r="FE1075" s="116"/>
      <c r="FF1075" s="116"/>
      <c r="FG1075" s="116"/>
      <c r="FH1075" s="116"/>
      <c r="FI1075" s="116"/>
      <c r="FJ1075" s="116"/>
      <c r="FK1075" s="116"/>
      <c r="FL1075" s="116"/>
      <c r="FM1075" s="116"/>
      <c r="FN1075" s="116"/>
      <c r="FO1075" s="116"/>
      <c r="FP1075" s="116"/>
      <c r="FQ1075" s="116"/>
      <c r="FR1075" s="116"/>
      <c r="FS1075" s="116"/>
      <c r="FT1075" s="116"/>
      <c r="FU1075" s="116"/>
      <c r="FV1075" s="116"/>
      <c r="FW1075" s="116"/>
      <c r="FX1075" s="116"/>
      <c r="FY1075" s="116"/>
      <c r="FZ1075" s="116"/>
      <c r="GA1075" s="116"/>
      <c r="GB1075" s="116"/>
      <c r="GC1075" s="116"/>
      <c r="GD1075" s="116"/>
      <c r="GE1075" s="116"/>
      <c r="GF1075" s="116"/>
      <c r="GG1075" s="116"/>
      <c r="GH1075" s="116"/>
      <c r="GI1075" s="116"/>
      <c r="GJ1075" s="116"/>
      <c r="GK1075" s="116"/>
      <c r="GL1075" s="116"/>
      <c r="GM1075" s="116"/>
      <c r="GN1075" s="116"/>
      <c r="GO1075" s="116"/>
      <c r="GP1075" s="116"/>
      <c r="GQ1075" s="116"/>
      <c r="GR1075" s="116"/>
      <c r="GS1075" s="116"/>
      <c r="GT1075" s="116"/>
      <c r="GU1075" s="116"/>
      <c r="GV1075" s="116"/>
      <c r="GW1075" s="116"/>
      <c r="GX1075" s="116"/>
      <c r="GY1075" s="116"/>
    </row>
    <row r="1076" spans="1:207" s="14" customFormat="1" ht="25.15" customHeight="1" x14ac:dyDescent="0.25">
      <c r="A1076" s="69" t="s">
        <v>1599</v>
      </c>
      <c r="B1076" s="45" t="s">
        <v>681</v>
      </c>
      <c r="C1076" s="93">
        <v>1937</v>
      </c>
      <c r="D1076" s="182" t="s">
        <v>224</v>
      </c>
      <c r="E1076" s="58" t="s">
        <v>20</v>
      </c>
      <c r="F1076" s="72">
        <v>4</v>
      </c>
      <c r="G1076" s="72">
        <v>1</v>
      </c>
      <c r="H1076" s="47">
        <v>2120.5</v>
      </c>
      <c r="I1076" s="47">
        <v>92</v>
      </c>
      <c r="J1076" s="47">
        <v>1383.35</v>
      </c>
      <c r="K1076" s="37">
        <f t="shared" si="207"/>
        <v>4769280</v>
      </c>
      <c r="L1076" s="44">
        <v>0</v>
      </c>
      <c r="M1076" s="44">
        <v>0</v>
      </c>
      <c r="N1076" s="44">
        <v>0</v>
      </c>
      <c r="O1076" s="47">
        <f>'[1]Прод. прилож'!$C$1339</f>
        <v>4769280</v>
      </c>
      <c r="P1076" s="44">
        <f t="shared" ref="P1076:P1085" si="212">K1076/H1076</f>
        <v>2249.1299221881632</v>
      </c>
      <c r="Q1076" s="50">
        <v>9673</v>
      </c>
      <c r="R1076" s="69" t="s">
        <v>96</v>
      </c>
    </row>
    <row r="1077" spans="1:207" s="16" customFormat="1" ht="25.15" customHeight="1" x14ac:dyDescent="0.25">
      <c r="A1077" s="69" t="s">
        <v>1600</v>
      </c>
      <c r="B1077" s="45" t="s">
        <v>682</v>
      </c>
      <c r="C1077" s="58">
        <v>1967</v>
      </c>
      <c r="D1077" s="182" t="s">
        <v>224</v>
      </c>
      <c r="E1077" s="58" t="s">
        <v>22</v>
      </c>
      <c r="F1077" s="77">
        <v>5</v>
      </c>
      <c r="G1077" s="77">
        <v>6</v>
      </c>
      <c r="H1077" s="47">
        <f>I1077+J1077</f>
        <v>4478.3</v>
      </c>
      <c r="I1077" s="47">
        <v>137.5</v>
      </c>
      <c r="J1077" s="47">
        <v>4340.8</v>
      </c>
      <c r="K1077" s="37">
        <f t="shared" si="207"/>
        <v>5347500</v>
      </c>
      <c r="L1077" s="44">
        <v>0</v>
      </c>
      <c r="M1077" s="44">
        <v>0</v>
      </c>
      <c r="N1077" s="44">
        <v>0</v>
      </c>
      <c r="O1077" s="47">
        <f>'[1]Прод. прилож'!$C$1340</f>
        <v>5347500</v>
      </c>
      <c r="P1077" s="44">
        <f t="shared" si="212"/>
        <v>1194.0915079382801</v>
      </c>
      <c r="Q1077" s="50">
        <v>9673</v>
      </c>
      <c r="R1077" s="69" t="s">
        <v>96</v>
      </c>
      <c r="S1077" s="57"/>
    </row>
    <row r="1078" spans="1:207" s="16" customFormat="1" ht="25.15" customHeight="1" x14ac:dyDescent="0.25">
      <c r="A1078" s="69" t="s">
        <v>1601</v>
      </c>
      <c r="B1078" s="45" t="s">
        <v>683</v>
      </c>
      <c r="C1078" s="58">
        <v>1967</v>
      </c>
      <c r="D1078" s="182" t="s">
        <v>224</v>
      </c>
      <c r="E1078" s="58" t="s">
        <v>22</v>
      </c>
      <c r="F1078" s="77">
        <v>5</v>
      </c>
      <c r="G1078" s="77">
        <v>4</v>
      </c>
      <c r="H1078" s="47">
        <f>I1078+J1078</f>
        <v>3592.86</v>
      </c>
      <c r="I1078" s="47">
        <v>0</v>
      </c>
      <c r="J1078" s="47">
        <v>3592.86</v>
      </c>
      <c r="K1078" s="37">
        <f t="shared" si="207"/>
        <v>5407668</v>
      </c>
      <c r="L1078" s="44">
        <v>0</v>
      </c>
      <c r="M1078" s="44">
        <v>0</v>
      </c>
      <c r="N1078" s="44">
        <v>0</v>
      </c>
      <c r="O1078" s="47">
        <f>'[1]Прод. прилож'!$C$1341</f>
        <v>5407668</v>
      </c>
      <c r="P1078" s="44">
        <f t="shared" si="212"/>
        <v>1505.1151450376581</v>
      </c>
      <c r="Q1078" s="50">
        <v>9673</v>
      </c>
      <c r="R1078" s="69" t="s">
        <v>96</v>
      </c>
      <c r="S1078" s="57"/>
    </row>
    <row r="1079" spans="1:207" s="16" customFormat="1" ht="25.15" customHeight="1" x14ac:dyDescent="0.25">
      <c r="A1079" s="69" t="s">
        <v>1602</v>
      </c>
      <c r="B1079" s="45" t="s">
        <v>684</v>
      </c>
      <c r="C1079" s="182">
        <v>1976</v>
      </c>
      <c r="D1079" s="182" t="s">
        <v>224</v>
      </c>
      <c r="E1079" s="182" t="s">
        <v>20</v>
      </c>
      <c r="F1079" s="72">
        <v>5</v>
      </c>
      <c r="G1079" s="72">
        <v>6</v>
      </c>
      <c r="H1079" s="47">
        <v>6527.67</v>
      </c>
      <c r="I1079" s="47">
        <v>2418</v>
      </c>
      <c r="J1079" s="47">
        <v>3672.27</v>
      </c>
      <c r="K1079" s="37">
        <f t="shared" si="207"/>
        <v>45634996.439999998</v>
      </c>
      <c r="L1079" s="44">
        <v>0</v>
      </c>
      <c r="M1079" s="44">
        <v>0</v>
      </c>
      <c r="N1079" s="44">
        <v>0</v>
      </c>
      <c r="O1079" s="47">
        <f>'[1]Прод. прилож'!$C$422</f>
        <v>45634996.439999998</v>
      </c>
      <c r="P1079" s="44">
        <f t="shared" si="212"/>
        <v>6991.0084976722164</v>
      </c>
      <c r="Q1079" s="50">
        <v>9673</v>
      </c>
      <c r="R1079" s="69" t="s">
        <v>94</v>
      </c>
      <c r="S1079" s="57"/>
    </row>
    <row r="1080" spans="1:207" s="15" customFormat="1" ht="25.15" customHeight="1" x14ac:dyDescent="0.25">
      <c r="A1080" s="69" t="s">
        <v>1603</v>
      </c>
      <c r="B1080" s="45" t="s">
        <v>685</v>
      </c>
      <c r="C1080" s="58">
        <v>1988</v>
      </c>
      <c r="D1080" s="182" t="s">
        <v>224</v>
      </c>
      <c r="E1080" s="182" t="s">
        <v>20</v>
      </c>
      <c r="F1080" s="72">
        <v>9</v>
      </c>
      <c r="G1080" s="72">
        <v>2</v>
      </c>
      <c r="H1080" s="47">
        <v>5757.91</v>
      </c>
      <c r="I1080" s="47">
        <v>0</v>
      </c>
      <c r="J1080" s="47">
        <v>3952.11</v>
      </c>
      <c r="K1080" s="37">
        <f t="shared" si="207"/>
        <v>4250620.8</v>
      </c>
      <c r="L1080" s="44">
        <v>0</v>
      </c>
      <c r="M1080" s="44">
        <v>0</v>
      </c>
      <c r="N1080" s="44">
        <v>0</v>
      </c>
      <c r="O1080" s="47">
        <f>'[1]Прод. прилож'!$C$1342</f>
        <v>4250620.8</v>
      </c>
      <c r="P1080" s="44">
        <f t="shared" si="212"/>
        <v>738.22286211489927</v>
      </c>
      <c r="Q1080" s="50">
        <v>9673</v>
      </c>
      <c r="R1080" s="69" t="s">
        <v>96</v>
      </c>
      <c r="S1080" s="57"/>
      <c r="T1080" s="16"/>
      <c r="U1080" s="16"/>
      <c r="V1080" s="16"/>
      <c r="W1080" s="16"/>
      <c r="X1080" s="16"/>
      <c r="Y1080" s="16"/>
      <c r="Z1080" s="16"/>
      <c r="AA1080" s="16"/>
      <c r="AB1080" s="16"/>
      <c r="AC1080" s="16"/>
      <c r="AD1080" s="16"/>
      <c r="AE1080" s="16"/>
      <c r="AF1080" s="16"/>
      <c r="AG1080" s="16"/>
      <c r="AH1080" s="16"/>
      <c r="AI1080" s="16"/>
      <c r="AJ1080" s="16"/>
      <c r="AK1080" s="16"/>
      <c r="AL1080" s="16"/>
      <c r="AM1080" s="16"/>
      <c r="AN1080" s="16"/>
      <c r="AO1080" s="16"/>
      <c r="AP1080" s="16"/>
      <c r="AQ1080" s="16"/>
      <c r="AR1080" s="16"/>
      <c r="AS1080" s="16"/>
      <c r="AT1080" s="16"/>
      <c r="AU1080" s="16"/>
      <c r="AV1080" s="16"/>
      <c r="AW1080" s="16"/>
      <c r="AX1080" s="16"/>
      <c r="AY1080" s="16"/>
      <c r="AZ1080" s="16"/>
      <c r="BA1080" s="16"/>
      <c r="BB1080" s="16"/>
      <c r="BC1080" s="16"/>
      <c r="BD1080" s="16"/>
      <c r="BE1080" s="16"/>
      <c r="BF1080" s="16"/>
      <c r="BG1080" s="16"/>
      <c r="BH1080" s="16"/>
      <c r="BI1080" s="16"/>
      <c r="BJ1080" s="16"/>
      <c r="BK1080" s="16"/>
      <c r="BL1080" s="16"/>
      <c r="BM1080" s="16"/>
      <c r="BN1080" s="16"/>
      <c r="BO1080" s="16"/>
      <c r="BP1080" s="16"/>
      <c r="BQ1080" s="16"/>
      <c r="BR1080" s="16"/>
      <c r="BS1080" s="16"/>
      <c r="BT1080" s="16"/>
      <c r="BU1080" s="16"/>
      <c r="BV1080" s="16"/>
      <c r="BW1080" s="16"/>
      <c r="BX1080" s="16"/>
      <c r="BY1080" s="16"/>
      <c r="BZ1080" s="16"/>
      <c r="CA1080" s="16"/>
      <c r="CB1080" s="16"/>
      <c r="CC1080" s="16"/>
      <c r="CD1080" s="16"/>
      <c r="CE1080" s="16"/>
      <c r="CF1080" s="16"/>
      <c r="CG1080" s="16"/>
      <c r="CH1080" s="16"/>
      <c r="CI1080" s="16"/>
      <c r="CJ1080" s="16"/>
      <c r="CK1080" s="16"/>
      <c r="CL1080" s="16"/>
      <c r="CM1080" s="16"/>
      <c r="CN1080" s="16"/>
      <c r="CO1080" s="16"/>
      <c r="CP1080" s="16"/>
      <c r="CQ1080" s="16"/>
      <c r="CR1080" s="16"/>
      <c r="CS1080" s="16"/>
      <c r="CT1080" s="16"/>
      <c r="CU1080" s="16"/>
      <c r="CV1080" s="16"/>
      <c r="CW1080" s="16"/>
      <c r="CX1080" s="16"/>
      <c r="CY1080" s="16"/>
      <c r="CZ1080" s="16"/>
      <c r="DA1080" s="16"/>
      <c r="DB1080" s="16"/>
      <c r="DC1080" s="16"/>
      <c r="DD1080" s="16"/>
      <c r="DE1080" s="16"/>
      <c r="DF1080" s="16"/>
      <c r="DG1080" s="16"/>
      <c r="DH1080" s="16"/>
      <c r="DI1080" s="16"/>
      <c r="DJ1080" s="16"/>
      <c r="DK1080" s="16"/>
      <c r="DL1080" s="16"/>
      <c r="DM1080" s="16"/>
      <c r="DN1080" s="16"/>
      <c r="DO1080" s="16"/>
      <c r="DP1080" s="16"/>
      <c r="DQ1080" s="16"/>
      <c r="DR1080" s="16"/>
      <c r="DS1080" s="16"/>
      <c r="DT1080" s="16"/>
      <c r="DU1080" s="16"/>
      <c r="DV1080" s="16"/>
      <c r="DW1080" s="16"/>
      <c r="DX1080" s="16"/>
      <c r="DY1080" s="16"/>
      <c r="DZ1080" s="16"/>
      <c r="EA1080" s="16"/>
      <c r="EB1080" s="16"/>
      <c r="EC1080" s="16"/>
      <c r="ED1080" s="16"/>
      <c r="EE1080" s="16"/>
      <c r="EF1080" s="16"/>
      <c r="EG1080" s="16"/>
      <c r="EH1080" s="16"/>
      <c r="EI1080" s="16"/>
      <c r="EJ1080" s="16"/>
      <c r="EK1080" s="16"/>
      <c r="EL1080" s="16"/>
      <c r="EM1080" s="16"/>
      <c r="EN1080" s="16"/>
      <c r="EO1080" s="16"/>
      <c r="EP1080" s="16"/>
      <c r="EQ1080" s="16"/>
      <c r="ER1080" s="16"/>
      <c r="ES1080" s="16"/>
      <c r="ET1080" s="16"/>
      <c r="EU1080" s="16"/>
      <c r="EV1080" s="16"/>
      <c r="EW1080" s="16"/>
      <c r="EX1080" s="16"/>
      <c r="EY1080" s="16"/>
      <c r="EZ1080" s="16"/>
      <c r="FA1080" s="16"/>
      <c r="FB1080" s="16"/>
      <c r="FC1080" s="16"/>
      <c r="FD1080" s="16"/>
      <c r="FE1080" s="16"/>
      <c r="FF1080" s="16"/>
      <c r="FG1080" s="16"/>
      <c r="FH1080" s="16"/>
      <c r="FI1080" s="16"/>
      <c r="FJ1080" s="16"/>
      <c r="FK1080" s="16"/>
      <c r="FL1080" s="16"/>
      <c r="FM1080" s="16"/>
      <c r="FN1080" s="16"/>
      <c r="FO1080" s="16"/>
      <c r="FP1080" s="16"/>
      <c r="FQ1080" s="16"/>
      <c r="FR1080" s="16"/>
      <c r="FS1080" s="16"/>
      <c r="FT1080" s="16"/>
      <c r="FU1080" s="16"/>
      <c r="FV1080" s="16"/>
      <c r="FW1080" s="16"/>
      <c r="FX1080" s="16"/>
      <c r="FY1080" s="16"/>
      <c r="FZ1080" s="16"/>
      <c r="GA1080" s="16"/>
      <c r="GB1080" s="16"/>
      <c r="GC1080" s="16"/>
      <c r="GD1080" s="16"/>
      <c r="GE1080" s="16"/>
      <c r="GF1080" s="16"/>
      <c r="GG1080" s="16"/>
      <c r="GH1080" s="16"/>
      <c r="GI1080" s="16"/>
      <c r="GJ1080" s="16"/>
      <c r="GK1080" s="16"/>
      <c r="GL1080" s="16"/>
      <c r="GM1080" s="16"/>
      <c r="GN1080" s="16"/>
      <c r="GO1080" s="16"/>
      <c r="GP1080" s="16"/>
      <c r="GQ1080" s="16"/>
      <c r="GR1080" s="16"/>
      <c r="GS1080" s="16"/>
      <c r="GT1080" s="16"/>
      <c r="GU1080" s="16"/>
      <c r="GV1080" s="16"/>
      <c r="GW1080" s="16"/>
      <c r="GX1080" s="16"/>
      <c r="GY1080" s="16"/>
    </row>
    <row r="1081" spans="1:207" s="15" customFormat="1" ht="25.15" customHeight="1" x14ac:dyDescent="0.25">
      <c r="A1081" s="69" t="s">
        <v>1604</v>
      </c>
      <c r="B1081" s="45" t="s">
        <v>2253</v>
      </c>
      <c r="C1081" s="58">
        <v>1977</v>
      </c>
      <c r="D1081" s="182" t="s">
        <v>224</v>
      </c>
      <c r="E1081" s="182" t="s">
        <v>20</v>
      </c>
      <c r="F1081" s="72">
        <v>5</v>
      </c>
      <c r="G1081" s="72">
        <v>4</v>
      </c>
      <c r="H1081" s="47">
        <v>3112.8</v>
      </c>
      <c r="I1081" s="47">
        <v>0</v>
      </c>
      <c r="J1081" s="47">
        <v>2902.03</v>
      </c>
      <c r="K1081" s="37">
        <f>SUM(L1081:O1081)</f>
        <v>4471200</v>
      </c>
      <c r="L1081" s="44">
        <v>0</v>
      </c>
      <c r="M1081" s="44">
        <v>0</v>
      </c>
      <c r="N1081" s="44">
        <v>0</v>
      </c>
      <c r="O1081" s="47">
        <f>'[1]Прод. прилож'!$C$915</f>
        <v>4471200</v>
      </c>
      <c r="P1081" s="44">
        <f t="shared" si="212"/>
        <v>1436.3916730917501</v>
      </c>
      <c r="Q1081" s="50">
        <v>9673</v>
      </c>
      <c r="R1081" s="69" t="s">
        <v>95</v>
      </c>
      <c r="S1081" s="57"/>
      <c r="T1081" s="16"/>
      <c r="U1081" s="16"/>
      <c r="V1081" s="16"/>
      <c r="W1081" s="16"/>
      <c r="X1081" s="16"/>
      <c r="Y1081" s="16"/>
      <c r="Z1081" s="16"/>
      <c r="AA1081" s="16"/>
      <c r="AB1081" s="16"/>
      <c r="AC1081" s="16"/>
      <c r="AD1081" s="16"/>
      <c r="AE1081" s="16"/>
      <c r="AF1081" s="16"/>
      <c r="AG1081" s="16"/>
      <c r="AH1081" s="16"/>
      <c r="AI1081" s="16"/>
      <c r="AJ1081" s="16"/>
      <c r="AK1081" s="16"/>
      <c r="AL1081" s="16"/>
      <c r="AM1081" s="16"/>
      <c r="AN1081" s="16"/>
      <c r="AO1081" s="16"/>
      <c r="AP1081" s="16"/>
      <c r="AQ1081" s="16"/>
      <c r="AR1081" s="16"/>
      <c r="AS1081" s="16"/>
      <c r="AT1081" s="16"/>
      <c r="AU1081" s="16"/>
      <c r="AV1081" s="16"/>
      <c r="AW1081" s="16"/>
      <c r="AX1081" s="16"/>
      <c r="AY1081" s="16"/>
      <c r="AZ1081" s="16"/>
      <c r="BA1081" s="16"/>
      <c r="BB1081" s="16"/>
      <c r="BC1081" s="16"/>
      <c r="BD1081" s="16"/>
      <c r="BE1081" s="16"/>
      <c r="BF1081" s="16"/>
      <c r="BG1081" s="16"/>
      <c r="BH1081" s="16"/>
      <c r="BI1081" s="16"/>
      <c r="BJ1081" s="16"/>
      <c r="BK1081" s="16"/>
      <c r="BL1081" s="16"/>
      <c r="BM1081" s="16"/>
      <c r="BN1081" s="16"/>
      <c r="BO1081" s="16"/>
      <c r="BP1081" s="16"/>
      <c r="BQ1081" s="16"/>
      <c r="BR1081" s="16"/>
      <c r="BS1081" s="16"/>
      <c r="BT1081" s="16"/>
      <c r="BU1081" s="16"/>
      <c r="BV1081" s="16"/>
      <c r="BW1081" s="16"/>
      <c r="BX1081" s="16"/>
      <c r="BY1081" s="16"/>
      <c r="BZ1081" s="16"/>
      <c r="CA1081" s="16"/>
      <c r="CB1081" s="16"/>
      <c r="CC1081" s="16"/>
      <c r="CD1081" s="16"/>
      <c r="CE1081" s="16"/>
      <c r="CF1081" s="16"/>
      <c r="CG1081" s="16"/>
      <c r="CH1081" s="16"/>
      <c r="CI1081" s="16"/>
      <c r="CJ1081" s="16"/>
      <c r="CK1081" s="16"/>
      <c r="CL1081" s="16"/>
      <c r="CM1081" s="16"/>
      <c r="CN1081" s="16"/>
      <c r="CO1081" s="16"/>
      <c r="CP1081" s="16"/>
      <c r="CQ1081" s="16"/>
      <c r="CR1081" s="16"/>
      <c r="CS1081" s="16"/>
      <c r="CT1081" s="16"/>
      <c r="CU1081" s="16"/>
      <c r="CV1081" s="16"/>
      <c r="CW1081" s="16"/>
      <c r="CX1081" s="16"/>
      <c r="CY1081" s="16"/>
      <c r="CZ1081" s="16"/>
      <c r="DA1081" s="16"/>
      <c r="DB1081" s="16"/>
      <c r="DC1081" s="16"/>
      <c r="DD1081" s="16"/>
      <c r="DE1081" s="16"/>
      <c r="DF1081" s="16"/>
      <c r="DG1081" s="16"/>
      <c r="DH1081" s="16"/>
      <c r="DI1081" s="16"/>
      <c r="DJ1081" s="16"/>
      <c r="DK1081" s="16"/>
      <c r="DL1081" s="16"/>
      <c r="DM1081" s="16"/>
      <c r="DN1081" s="16"/>
      <c r="DO1081" s="16"/>
      <c r="DP1081" s="16"/>
      <c r="DQ1081" s="16"/>
      <c r="DR1081" s="16"/>
      <c r="DS1081" s="16"/>
      <c r="DT1081" s="16"/>
      <c r="DU1081" s="16"/>
      <c r="DV1081" s="16"/>
      <c r="DW1081" s="16"/>
      <c r="DX1081" s="16"/>
      <c r="DY1081" s="16"/>
      <c r="DZ1081" s="16"/>
      <c r="EA1081" s="16"/>
      <c r="EB1081" s="16"/>
      <c r="EC1081" s="16"/>
      <c r="ED1081" s="16"/>
      <c r="EE1081" s="16"/>
      <c r="EF1081" s="16"/>
      <c r="EG1081" s="16"/>
      <c r="EH1081" s="16"/>
      <c r="EI1081" s="16"/>
      <c r="EJ1081" s="16"/>
      <c r="EK1081" s="16"/>
      <c r="EL1081" s="16"/>
      <c r="EM1081" s="16"/>
      <c r="EN1081" s="16"/>
      <c r="EO1081" s="16"/>
      <c r="EP1081" s="16"/>
      <c r="EQ1081" s="16"/>
      <c r="ER1081" s="16"/>
      <c r="ES1081" s="16"/>
      <c r="ET1081" s="16"/>
      <c r="EU1081" s="16"/>
      <c r="EV1081" s="16"/>
      <c r="EW1081" s="16"/>
      <c r="EX1081" s="16"/>
      <c r="EY1081" s="16"/>
      <c r="EZ1081" s="16"/>
      <c r="FA1081" s="16"/>
      <c r="FB1081" s="16"/>
      <c r="FC1081" s="16"/>
      <c r="FD1081" s="16"/>
      <c r="FE1081" s="16"/>
      <c r="FF1081" s="16"/>
      <c r="FG1081" s="16"/>
      <c r="FH1081" s="16"/>
      <c r="FI1081" s="16"/>
      <c r="FJ1081" s="16"/>
      <c r="FK1081" s="16"/>
      <c r="FL1081" s="16"/>
      <c r="FM1081" s="16"/>
      <c r="FN1081" s="16"/>
      <c r="FO1081" s="16"/>
      <c r="FP1081" s="16"/>
      <c r="FQ1081" s="16"/>
      <c r="FR1081" s="16"/>
      <c r="FS1081" s="16"/>
      <c r="FT1081" s="16"/>
      <c r="FU1081" s="16"/>
      <c r="FV1081" s="16"/>
      <c r="FW1081" s="16"/>
      <c r="FX1081" s="16"/>
      <c r="FY1081" s="16"/>
      <c r="FZ1081" s="16"/>
      <c r="GA1081" s="16"/>
      <c r="GB1081" s="16"/>
      <c r="GC1081" s="16"/>
      <c r="GD1081" s="16"/>
      <c r="GE1081" s="16"/>
      <c r="GF1081" s="16"/>
      <c r="GG1081" s="16"/>
      <c r="GH1081" s="16"/>
      <c r="GI1081" s="16"/>
      <c r="GJ1081" s="16"/>
      <c r="GK1081" s="16"/>
      <c r="GL1081" s="16"/>
      <c r="GM1081" s="16"/>
      <c r="GN1081" s="16"/>
      <c r="GO1081" s="16"/>
      <c r="GP1081" s="16"/>
      <c r="GQ1081" s="16"/>
      <c r="GR1081" s="16"/>
      <c r="GS1081" s="16"/>
      <c r="GT1081" s="16"/>
      <c r="GU1081" s="16"/>
      <c r="GV1081" s="16"/>
      <c r="GW1081" s="16"/>
      <c r="GX1081" s="16"/>
      <c r="GY1081" s="16"/>
    </row>
    <row r="1082" spans="1:207" s="16" customFormat="1" ht="25.15" customHeight="1" x14ac:dyDescent="0.25">
      <c r="A1082" s="69" t="s">
        <v>1605</v>
      </c>
      <c r="B1082" s="45" t="s">
        <v>686</v>
      </c>
      <c r="C1082" s="58">
        <v>1966</v>
      </c>
      <c r="D1082" s="182" t="s">
        <v>224</v>
      </c>
      <c r="E1082" s="72" t="s">
        <v>20</v>
      </c>
      <c r="F1082" s="72">
        <v>2</v>
      </c>
      <c r="G1082" s="72">
        <v>2</v>
      </c>
      <c r="H1082" s="47">
        <v>685.5</v>
      </c>
      <c r="I1082" s="47">
        <v>0</v>
      </c>
      <c r="J1082" s="47">
        <v>631.5</v>
      </c>
      <c r="K1082" s="37">
        <f t="shared" si="207"/>
        <v>22699796.75</v>
      </c>
      <c r="L1082" s="44">
        <v>0</v>
      </c>
      <c r="M1082" s="44">
        <v>0</v>
      </c>
      <c r="N1082" s="44">
        <v>0</v>
      </c>
      <c r="O1082" s="47">
        <f>'[1]Прод. прилож'!$C$1343</f>
        <v>22699796.75</v>
      </c>
      <c r="P1082" s="44">
        <f t="shared" si="212"/>
        <v>33114.218453683439</v>
      </c>
      <c r="Q1082" s="50">
        <v>9673</v>
      </c>
      <c r="R1082" s="69" t="s">
        <v>96</v>
      </c>
      <c r="S1082" s="57"/>
    </row>
    <row r="1083" spans="1:207" s="16" customFormat="1" ht="25.15" customHeight="1" x14ac:dyDescent="0.25">
      <c r="A1083" s="69" t="s">
        <v>1606</v>
      </c>
      <c r="B1083" s="45" t="s">
        <v>1769</v>
      </c>
      <c r="C1083" s="58">
        <v>1960</v>
      </c>
      <c r="D1083" s="182" t="s">
        <v>224</v>
      </c>
      <c r="E1083" s="72" t="s">
        <v>20</v>
      </c>
      <c r="F1083" s="72">
        <v>2</v>
      </c>
      <c r="G1083" s="72">
        <v>1</v>
      </c>
      <c r="H1083" s="47">
        <v>295.39999999999998</v>
      </c>
      <c r="I1083" s="47">
        <v>0</v>
      </c>
      <c r="J1083" s="47">
        <v>270.2</v>
      </c>
      <c r="K1083" s="37">
        <f t="shared" si="207"/>
        <v>9470500</v>
      </c>
      <c r="L1083" s="44">
        <v>0</v>
      </c>
      <c r="M1083" s="44">
        <v>0</v>
      </c>
      <c r="N1083" s="44">
        <v>0</v>
      </c>
      <c r="O1083" s="47">
        <f>'[1]Прод. прилож'!$C$914</f>
        <v>9470500</v>
      </c>
      <c r="P1083" s="44">
        <f t="shared" si="212"/>
        <v>32059.918754231552</v>
      </c>
      <c r="Q1083" s="50">
        <v>9673</v>
      </c>
      <c r="R1083" s="69" t="s">
        <v>95</v>
      </c>
      <c r="S1083" s="57"/>
    </row>
    <row r="1084" spans="1:207" s="16" customFormat="1" ht="25.15" customHeight="1" x14ac:dyDescent="0.25">
      <c r="A1084" s="69" t="s">
        <v>1607</v>
      </c>
      <c r="B1084" s="45" t="s">
        <v>687</v>
      </c>
      <c r="C1084" s="58">
        <v>1963</v>
      </c>
      <c r="D1084" s="182" t="s">
        <v>224</v>
      </c>
      <c r="E1084" s="58" t="s">
        <v>20</v>
      </c>
      <c r="F1084" s="72">
        <v>4</v>
      </c>
      <c r="G1084" s="72">
        <v>3</v>
      </c>
      <c r="H1084" s="47">
        <f>I1084+J1084</f>
        <v>2032.48</v>
      </c>
      <c r="I1084" s="47">
        <v>0</v>
      </c>
      <c r="J1084" s="47">
        <v>2032.48</v>
      </c>
      <c r="K1084" s="37">
        <f t="shared" si="207"/>
        <v>4343170</v>
      </c>
      <c r="L1084" s="44">
        <v>0</v>
      </c>
      <c r="M1084" s="44">
        <v>0</v>
      </c>
      <c r="N1084" s="44">
        <v>0</v>
      </c>
      <c r="O1084" s="47">
        <f>'[1]Прод. прилож'!$C$916</f>
        <v>4343170</v>
      </c>
      <c r="P1084" s="44">
        <f t="shared" si="212"/>
        <v>2136.8820357395889</v>
      </c>
      <c r="Q1084" s="50">
        <v>9673</v>
      </c>
      <c r="R1084" s="69" t="s">
        <v>95</v>
      </c>
      <c r="S1084" s="57"/>
    </row>
    <row r="1085" spans="1:207" s="16" customFormat="1" ht="25.15" customHeight="1" x14ac:dyDescent="0.25">
      <c r="A1085" s="69" t="s">
        <v>1608</v>
      </c>
      <c r="B1085" s="45" t="s">
        <v>688</v>
      </c>
      <c r="C1085" s="58">
        <v>1962</v>
      </c>
      <c r="D1085" s="182" t="s">
        <v>224</v>
      </c>
      <c r="E1085" s="58" t="s">
        <v>20</v>
      </c>
      <c r="F1085" s="72">
        <v>2</v>
      </c>
      <c r="G1085" s="72">
        <v>2</v>
      </c>
      <c r="H1085" s="47">
        <f>I1085+J1085</f>
        <v>534.12</v>
      </c>
      <c r="I1085" s="47">
        <v>0</v>
      </c>
      <c r="J1085" s="47">
        <v>534.12</v>
      </c>
      <c r="K1085" s="37">
        <f t="shared" si="207"/>
        <v>6873475</v>
      </c>
      <c r="L1085" s="44">
        <v>0</v>
      </c>
      <c r="M1085" s="44">
        <v>0</v>
      </c>
      <c r="N1085" s="44">
        <v>0</v>
      </c>
      <c r="O1085" s="47">
        <f>'[1]Прод. прилож'!$C$917</f>
        <v>6873475</v>
      </c>
      <c r="P1085" s="44">
        <f t="shared" si="212"/>
        <v>12868.784168351682</v>
      </c>
      <c r="Q1085" s="50">
        <v>9673</v>
      </c>
      <c r="R1085" s="69" t="s">
        <v>95</v>
      </c>
      <c r="S1085" s="57"/>
    </row>
    <row r="1086" spans="1:207" s="16" customFormat="1" ht="25.15" customHeight="1" x14ac:dyDescent="0.25">
      <c r="A1086" s="69" t="s">
        <v>1609</v>
      </c>
      <c r="B1086" s="140" t="s">
        <v>689</v>
      </c>
      <c r="C1086" s="72">
        <v>1944</v>
      </c>
      <c r="D1086" s="72" t="s">
        <v>224</v>
      </c>
      <c r="E1086" s="72" t="s">
        <v>20</v>
      </c>
      <c r="F1086" s="71">
        <v>2</v>
      </c>
      <c r="G1086" s="71">
        <v>1</v>
      </c>
      <c r="H1086" s="53">
        <v>634.9</v>
      </c>
      <c r="I1086" s="53">
        <v>600.9</v>
      </c>
      <c r="J1086" s="53">
        <v>342.9</v>
      </c>
      <c r="K1086" s="50">
        <f t="shared" si="207"/>
        <v>10201399.41</v>
      </c>
      <c r="L1086" s="50">
        <v>0</v>
      </c>
      <c r="M1086" s="50">
        <v>0</v>
      </c>
      <c r="N1086" s="50">
        <v>0</v>
      </c>
      <c r="O1086" s="44">
        <f>'[1]Прод. прилож'!$C$423</f>
        <v>10201399.41</v>
      </c>
      <c r="P1086" s="50">
        <f>K1086/[3]Прилож!H816</f>
        <v>16067.726271853837</v>
      </c>
      <c r="Q1086" s="50">
        <v>9673</v>
      </c>
      <c r="R1086" s="70" t="s">
        <v>94</v>
      </c>
      <c r="S1086" s="119"/>
      <c r="T1086" s="115"/>
      <c r="U1086" s="115"/>
      <c r="V1086" s="115"/>
      <c r="W1086" s="115"/>
      <c r="X1086" s="115"/>
      <c r="Y1086" s="115"/>
      <c r="Z1086" s="115"/>
      <c r="AA1086" s="115"/>
      <c r="AB1086" s="115"/>
      <c r="AC1086" s="115"/>
      <c r="AD1086" s="115"/>
      <c r="AE1086" s="115"/>
      <c r="AF1086" s="115"/>
      <c r="AG1086" s="115"/>
      <c r="AH1086" s="115"/>
      <c r="AI1086" s="115"/>
      <c r="AJ1086" s="115"/>
      <c r="AK1086" s="115"/>
      <c r="AL1086" s="115"/>
      <c r="AM1086" s="115"/>
      <c r="AN1086" s="115"/>
      <c r="AO1086" s="115"/>
      <c r="AP1086" s="115"/>
      <c r="AQ1086" s="115"/>
      <c r="AR1086" s="115"/>
      <c r="AS1086" s="115"/>
      <c r="AT1086" s="115"/>
      <c r="AU1086" s="115"/>
      <c r="AV1086" s="115"/>
      <c r="AW1086" s="115"/>
      <c r="AX1086" s="115"/>
      <c r="AY1086" s="115"/>
      <c r="AZ1086" s="115"/>
      <c r="BA1086" s="115"/>
      <c r="BB1086" s="115"/>
      <c r="BC1086" s="115"/>
      <c r="BD1086" s="115"/>
      <c r="BE1086" s="115"/>
      <c r="BF1086" s="115"/>
      <c r="BG1086" s="115"/>
      <c r="BH1086" s="115"/>
      <c r="BI1086" s="115"/>
      <c r="BJ1086" s="115"/>
      <c r="BK1086" s="115"/>
      <c r="BL1086" s="115"/>
      <c r="BM1086" s="115"/>
      <c r="BN1086" s="115"/>
      <c r="BO1086" s="115"/>
      <c r="BP1086" s="115"/>
      <c r="BQ1086" s="115"/>
      <c r="BR1086" s="115"/>
      <c r="BS1086" s="115"/>
      <c r="BT1086" s="115"/>
      <c r="BU1086" s="115"/>
      <c r="BV1086" s="115"/>
      <c r="BW1086" s="115"/>
      <c r="BX1086" s="115"/>
      <c r="BY1086" s="115"/>
      <c r="BZ1086" s="115"/>
      <c r="CA1086" s="115"/>
      <c r="CB1086" s="115"/>
      <c r="CC1086" s="115"/>
      <c r="CD1086" s="115"/>
      <c r="CE1086" s="115"/>
      <c r="CF1086" s="115"/>
      <c r="CG1086" s="115"/>
      <c r="CH1086" s="115"/>
      <c r="CI1086" s="115"/>
      <c r="CJ1086" s="115"/>
      <c r="CK1086" s="115"/>
      <c r="CL1086" s="115"/>
      <c r="CM1086" s="115"/>
      <c r="CN1086" s="115"/>
      <c r="CO1086" s="115"/>
      <c r="CP1086" s="115"/>
      <c r="CQ1086" s="115"/>
      <c r="CR1086" s="115"/>
      <c r="CS1086" s="115"/>
      <c r="CT1086" s="115"/>
      <c r="CU1086" s="115"/>
      <c r="CV1086" s="115"/>
      <c r="CW1086" s="115"/>
      <c r="CX1086" s="115"/>
      <c r="CY1086" s="115"/>
      <c r="CZ1086" s="115"/>
      <c r="DA1086" s="115"/>
      <c r="DB1086" s="115"/>
      <c r="DC1086" s="115"/>
      <c r="DD1086" s="115"/>
      <c r="DE1086" s="115"/>
      <c r="DF1086" s="115"/>
      <c r="DG1086" s="115"/>
      <c r="DH1086" s="115"/>
      <c r="DI1086" s="115"/>
      <c r="DJ1086" s="115"/>
      <c r="DK1086" s="115"/>
      <c r="DL1086" s="115"/>
      <c r="DM1086" s="115"/>
      <c r="DN1086" s="115"/>
      <c r="DO1086" s="115"/>
      <c r="DP1086" s="115"/>
      <c r="DQ1086" s="115"/>
      <c r="DR1086" s="115"/>
      <c r="DS1086" s="115"/>
      <c r="DT1086" s="115"/>
      <c r="DU1086" s="115"/>
      <c r="DV1086" s="115"/>
      <c r="DW1086" s="115"/>
      <c r="DX1086" s="115"/>
      <c r="DY1086" s="115"/>
      <c r="DZ1086" s="115"/>
      <c r="EA1086" s="115"/>
      <c r="EB1086" s="115"/>
      <c r="EC1086" s="115"/>
      <c r="ED1086" s="115"/>
      <c r="EE1086" s="115"/>
      <c r="EF1086" s="115"/>
      <c r="EG1086" s="115"/>
      <c r="EH1086" s="115"/>
      <c r="EI1086" s="115"/>
      <c r="EJ1086" s="115"/>
      <c r="EK1086" s="115"/>
      <c r="EL1086" s="115"/>
      <c r="EM1086" s="115"/>
      <c r="EN1086" s="115"/>
      <c r="EO1086" s="115"/>
      <c r="EP1086" s="115"/>
      <c r="EQ1086" s="115"/>
      <c r="ER1086" s="115"/>
      <c r="ES1086" s="115"/>
      <c r="ET1086" s="115"/>
      <c r="EU1086" s="115"/>
      <c r="EV1086" s="115"/>
      <c r="EW1086" s="115"/>
      <c r="EX1086" s="115"/>
      <c r="EY1086" s="115"/>
      <c r="EZ1086" s="115"/>
      <c r="FA1086" s="115"/>
      <c r="FB1086" s="115"/>
      <c r="FC1086" s="115"/>
      <c r="FD1086" s="115"/>
      <c r="FE1086" s="115"/>
      <c r="FF1086" s="115"/>
      <c r="FG1086" s="115"/>
      <c r="FH1086" s="115"/>
      <c r="FI1086" s="115"/>
      <c r="FJ1086" s="115"/>
      <c r="FK1086" s="115"/>
      <c r="FL1086" s="115"/>
      <c r="FM1086" s="115"/>
      <c r="FN1086" s="115"/>
      <c r="FO1086" s="115"/>
      <c r="FP1086" s="115"/>
      <c r="FQ1086" s="115"/>
      <c r="FR1086" s="115"/>
      <c r="FS1086" s="115"/>
      <c r="FT1086" s="115"/>
      <c r="FU1086" s="115"/>
      <c r="FV1086" s="115"/>
      <c r="FW1086" s="115"/>
      <c r="FX1086" s="115"/>
      <c r="FY1086" s="115"/>
      <c r="FZ1086" s="115"/>
      <c r="GA1086" s="115"/>
      <c r="GB1086" s="115"/>
      <c r="GC1086" s="115"/>
      <c r="GD1086" s="115"/>
      <c r="GE1086" s="115"/>
      <c r="GF1086" s="115"/>
      <c r="GG1086" s="115"/>
      <c r="GH1086" s="115"/>
      <c r="GI1086" s="115"/>
      <c r="GJ1086" s="115"/>
      <c r="GK1086" s="115"/>
      <c r="GL1086" s="115"/>
      <c r="GM1086" s="115"/>
      <c r="GN1086" s="115"/>
      <c r="GO1086" s="115"/>
      <c r="GP1086" s="115"/>
      <c r="GQ1086" s="115"/>
      <c r="GR1086" s="115"/>
      <c r="GS1086" s="115"/>
      <c r="GT1086" s="115"/>
      <c r="GU1086" s="115"/>
      <c r="GV1086" s="115"/>
      <c r="GW1086" s="115"/>
      <c r="GX1086" s="115"/>
      <c r="GY1086" s="115"/>
    </row>
    <row r="1087" spans="1:207" s="16" customFormat="1" ht="25.15" customHeight="1" x14ac:dyDescent="0.25">
      <c r="A1087" s="69" t="s">
        <v>1610</v>
      </c>
      <c r="B1087" s="45" t="s">
        <v>690</v>
      </c>
      <c r="C1087" s="58">
        <v>1966</v>
      </c>
      <c r="D1087" s="182" t="s">
        <v>224</v>
      </c>
      <c r="E1087" s="58" t="s">
        <v>20</v>
      </c>
      <c r="F1087" s="72">
        <v>5</v>
      </c>
      <c r="G1087" s="72">
        <v>2</v>
      </c>
      <c r="H1087" s="47">
        <f>I1087+J1087</f>
        <v>1602.78</v>
      </c>
      <c r="I1087" s="47">
        <v>0</v>
      </c>
      <c r="J1087" s="47">
        <v>1602.78</v>
      </c>
      <c r="K1087" s="37">
        <f t="shared" si="207"/>
        <v>3359625</v>
      </c>
      <c r="L1087" s="44">
        <v>0</v>
      </c>
      <c r="M1087" s="44">
        <v>0</v>
      </c>
      <c r="N1087" s="44">
        <v>0</v>
      </c>
      <c r="O1087" s="47">
        <f>'[1]Прод. прилож'!$C$1344</f>
        <v>3359625</v>
      </c>
      <c r="P1087" s="44">
        <f t="shared" ref="P1087:P1093" si="213">K1087/H1087</f>
        <v>2096.1236102272301</v>
      </c>
      <c r="Q1087" s="50">
        <v>9673</v>
      </c>
      <c r="R1087" s="69" t="s">
        <v>96</v>
      </c>
      <c r="S1087" s="57"/>
    </row>
    <row r="1088" spans="1:207" s="16" customFormat="1" ht="25.15" customHeight="1" x14ac:dyDescent="0.25">
      <c r="A1088" s="69" t="s">
        <v>2614</v>
      </c>
      <c r="B1088" s="45" t="s">
        <v>691</v>
      </c>
      <c r="C1088" s="58">
        <v>1966</v>
      </c>
      <c r="D1088" s="182" t="s">
        <v>224</v>
      </c>
      <c r="E1088" s="58" t="s">
        <v>20</v>
      </c>
      <c r="F1088" s="72">
        <v>2</v>
      </c>
      <c r="G1088" s="72">
        <v>3</v>
      </c>
      <c r="H1088" s="47">
        <f>I1088+J1088</f>
        <v>484.2</v>
      </c>
      <c r="I1088" s="47">
        <v>0</v>
      </c>
      <c r="J1088" s="47">
        <v>484.2</v>
      </c>
      <c r="K1088" s="37">
        <f t="shared" si="207"/>
        <v>4448500</v>
      </c>
      <c r="L1088" s="44">
        <v>0</v>
      </c>
      <c r="M1088" s="44">
        <v>0</v>
      </c>
      <c r="N1088" s="44">
        <v>0</v>
      </c>
      <c r="O1088" s="47">
        <f>'[1]Прод. прилож'!$C$1345</f>
        <v>4448500</v>
      </c>
      <c r="P1088" s="44">
        <f t="shared" si="213"/>
        <v>9187.3192895497723</v>
      </c>
      <c r="Q1088" s="50">
        <v>9673</v>
      </c>
      <c r="R1088" s="69" t="s">
        <v>96</v>
      </c>
      <c r="S1088" s="57"/>
    </row>
    <row r="1089" spans="1:207" s="16" customFormat="1" ht="25.15" customHeight="1" x14ac:dyDescent="0.25">
      <c r="A1089" s="69" t="s">
        <v>1611</v>
      </c>
      <c r="B1089" s="45" t="s">
        <v>692</v>
      </c>
      <c r="C1089" s="182">
        <v>1961</v>
      </c>
      <c r="D1089" s="182" t="s">
        <v>224</v>
      </c>
      <c r="E1089" s="182" t="s">
        <v>531</v>
      </c>
      <c r="F1089" s="72">
        <v>2</v>
      </c>
      <c r="G1089" s="72">
        <v>1</v>
      </c>
      <c r="H1089" s="47">
        <v>354.3</v>
      </c>
      <c r="I1089" s="47">
        <v>26</v>
      </c>
      <c r="J1089" s="47">
        <v>205.01</v>
      </c>
      <c r="K1089" s="37">
        <f t="shared" si="207"/>
        <v>4552143.8000000007</v>
      </c>
      <c r="L1089" s="44">
        <v>0</v>
      </c>
      <c r="M1089" s="44">
        <v>0</v>
      </c>
      <c r="N1089" s="44">
        <v>0</v>
      </c>
      <c r="O1089" s="47">
        <f>'[1]Прод. прилож'!$C$424</f>
        <v>4552143.8000000007</v>
      </c>
      <c r="P1089" s="44">
        <f t="shared" si="213"/>
        <v>12848.27490826983</v>
      </c>
      <c r="Q1089" s="50">
        <v>9673</v>
      </c>
      <c r="R1089" s="69" t="s">
        <v>94</v>
      </c>
      <c r="S1089" s="57"/>
    </row>
    <row r="1090" spans="1:207" s="16" customFormat="1" ht="25.15" customHeight="1" x14ac:dyDescent="0.25">
      <c r="A1090" s="69" t="s">
        <v>1612</v>
      </c>
      <c r="B1090" s="45" t="s">
        <v>693</v>
      </c>
      <c r="C1090" s="58">
        <v>1950</v>
      </c>
      <c r="D1090" s="182" t="s">
        <v>224</v>
      </c>
      <c r="E1090" s="58" t="s">
        <v>20</v>
      </c>
      <c r="F1090" s="72">
        <v>2</v>
      </c>
      <c r="G1090" s="72">
        <v>2</v>
      </c>
      <c r="H1090" s="47">
        <f>I1090+J1090</f>
        <v>384.35</v>
      </c>
      <c r="I1090" s="47">
        <v>0</v>
      </c>
      <c r="J1090" s="47">
        <v>384.35</v>
      </c>
      <c r="K1090" s="37">
        <f t="shared" si="207"/>
        <v>1903632.5</v>
      </c>
      <c r="L1090" s="44">
        <v>0</v>
      </c>
      <c r="M1090" s="44">
        <v>0</v>
      </c>
      <c r="N1090" s="44">
        <v>0</v>
      </c>
      <c r="O1090" s="47">
        <f>'[1]Прод. прилож'!$C$425</f>
        <v>1903632.5</v>
      </c>
      <c r="P1090" s="44">
        <f t="shared" si="213"/>
        <v>4952.8619747625862</v>
      </c>
      <c r="Q1090" s="50">
        <v>9673</v>
      </c>
      <c r="R1090" s="69" t="s">
        <v>94</v>
      </c>
      <c r="S1090" s="57"/>
    </row>
    <row r="1091" spans="1:207" s="16" customFormat="1" ht="25.15" customHeight="1" x14ac:dyDescent="0.25">
      <c r="A1091" s="69" t="s">
        <v>1613</v>
      </c>
      <c r="B1091" s="45" t="s">
        <v>694</v>
      </c>
      <c r="C1091" s="58">
        <v>1950</v>
      </c>
      <c r="D1091" s="182" t="s">
        <v>224</v>
      </c>
      <c r="E1091" s="58" t="s">
        <v>20</v>
      </c>
      <c r="F1091" s="72">
        <v>2</v>
      </c>
      <c r="G1091" s="72">
        <v>2</v>
      </c>
      <c r="H1091" s="47">
        <f>I1091+J1091</f>
        <v>393.6</v>
      </c>
      <c r="I1091" s="47">
        <v>0</v>
      </c>
      <c r="J1091" s="47">
        <v>393.6</v>
      </c>
      <c r="K1091" s="37">
        <f t="shared" si="207"/>
        <v>1881126.5</v>
      </c>
      <c r="L1091" s="44">
        <v>0</v>
      </c>
      <c r="M1091" s="44">
        <v>0</v>
      </c>
      <c r="N1091" s="44">
        <v>0</v>
      </c>
      <c r="O1091" s="47">
        <f>'[1]Прод. прилож'!$C$426</f>
        <v>1881126.5</v>
      </c>
      <c r="P1091" s="44">
        <f t="shared" si="213"/>
        <v>4779.2848069105685</v>
      </c>
      <c r="Q1091" s="50">
        <v>9673</v>
      </c>
      <c r="R1091" s="69" t="s">
        <v>94</v>
      </c>
      <c r="S1091" s="57"/>
    </row>
    <row r="1092" spans="1:207" s="16" customFormat="1" ht="25.15" customHeight="1" x14ac:dyDescent="0.25">
      <c r="A1092" s="69" t="s">
        <v>1614</v>
      </c>
      <c r="B1092" s="107" t="s">
        <v>695</v>
      </c>
      <c r="C1092" s="58">
        <v>1963</v>
      </c>
      <c r="D1092" s="182" t="s">
        <v>224</v>
      </c>
      <c r="E1092" s="58" t="s">
        <v>20</v>
      </c>
      <c r="F1092" s="72">
        <v>5</v>
      </c>
      <c r="G1092" s="72">
        <v>2</v>
      </c>
      <c r="H1092" s="47">
        <f>I1092+J1092</f>
        <v>1613.29</v>
      </c>
      <c r="I1092" s="47">
        <v>249.7</v>
      </c>
      <c r="J1092" s="47">
        <v>1363.59</v>
      </c>
      <c r="K1092" s="37">
        <f t="shared" si="207"/>
        <v>3639400</v>
      </c>
      <c r="L1092" s="44">
        <v>0</v>
      </c>
      <c r="M1092" s="44">
        <v>0</v>
      </c>
      <c r="N1092" s="44">
        <v>0</v>
      </c>
      <c r="O1092" s="47">
        <f>'[1]Прод. прилож'!$C$918</f>
        <v>3639400</v>
      </c>
      <c r="P1092" s="44">
        <f t="shared" si="213"/>
        <v>2255.8870382882187</v>
      </c>
      <c r="Q1092" s="50">
        <v>9673</v>
      </c>
      <c r="R1092" s="69" t="s">
        <v>95</v>
      </c>
      <c r="S1092" s="57"/>
    </row>
    <row r="1093" spans="1:207" s="16" customFormat="1" ht="25.15" customHeight="1" x14ac:dyDescent="0.25">
      <c r="A1093" s="69" t="s">
        <v>1615</v>
      </c>
      <c r="B1093" s="45" t="s">
        <v>696</v>
      </c>
      <c r="C1093" s="58">
        <v>1964</v>
      </c>
      <c r="D1093" s="182" t="s">
        <v>224</v>
      </c>
      <c r="E1093" s="182" t="s">
        <v>20</v>
      </c>
      <c r="F1093" s="72">
        <v>5</v>
      </c>
      <c r="G1093" s="72">
        <v>2</v>
      </c>
      <c r="H1093" s="47">
        <f>I1093+J1093</f>
        <v>1609.6899999999998</v>
      </c>
      <c r="I1093" s="47">
        <v>85.1</v>
      </c>
      <c r="J1093" s="47">
        <v>1524.59</v>
      </c>
      <c r="K1093" s="37">
        <f t="shared" si="207"/>
        <v>3836250</v>
      </c>
      <c r="L1093" s="44">
        <v>0</v>
      </c>
      <c r="M1093" s="44">
        <v>0</v>
      </c>
      <c r="N1093" s="44">
        <v>0</v>
      </c>
      <c r="O1093" s="47">
        <f>'[1]Прод. прилож'!$C$919</f>
        <v>3836250</v>
      </c>
      <c r="P1093" s="44">
        <f t="shared" si="213"/>
        <v>2383.2228565748687</v>
      </c>
      <c r="Q1093" s="50">
        <v>9673</v>
      </c>
      <c r="R1093" s="69" t="s">
        <v>95</v>
      </c>
      <c r="S1093" s="57"/>
    </row>
    <row r="1094" spans="1:207" s="16" customFormat="1" ht="25.15" customHeight="1" x14ac:dyDescent="0.25">
      <c r="A1094" s="69" t="s">
        <v>1616</v>
      </c>
      <c r="B1094" s="140" t="s">
        <v>1934</v>
      </c>
      <c r="C1094" s="72">
        <v>1950</v>
      </c>
      <c r="D1094" s="72" t="s">
        <v>224</v>
      </c>
      <c r="E1094" s="72" t="s">
        <v>20</v>
      </c>
      <c r="F1094" s="71">
        <v>4</v>
      </c>
      <c r="G1094" s="71">
        <v>5</v>
      </c>
      <c r="H1094" s="53">
        <v>4841.7</v>
      </c>
      <c r="I1094" s="53">
        <v>900</v>
      </c>
      <c r="J1094" s="53">
        <v>411.59</v>
      </c>
      <c r="K1094" s="50">
        <f t="shared" si="207"/>
        <v>20065866</v>
      </c>
      <c r="L1094" s="50">
        <v>0</v>
      </c>
      <c r="M1094" s="50">
        <v>0</v>
      </c>
      <c r="N1094" s="50">
        <v>0</v>
      </c>
      <c r="O1094" s="44">
        <f>'[1]Прод. прилож'!$C$427</f>
        <v>20065866</v>
      </c>
      <c r="P1094" s="50">
        <f>K1094/[3]Прилож!H838</f>
        <v>4144.3844104343516</v>
      </c>
      <c r="Q1094" s="50">
        <v>9673</v>
      </c>
      <c r="R1094" s="70" t="s">
        <v>94</v>
      </c>
      <c r="S1094" s="119"/>
      <c r="T1094" s="115"/>
      <c r="U1094" s="115"/>
      <c r="V1094" s="116"/>
      <c r="W1094" s="116"/>
      <c r="X1094" s="116"/>
      <c r="Y1094" s="116"/>
      <c r="Z1094" s="116"/>
      <c r="AA1094" s="116"/>
      <c r="AB1094" s="116"/>
      <c r="AC1094" s="116"/>
      <c r="AD1094" s="116"/>
      <c r="AE1094" s="116"/>
      <c r="AF1094" s="116"/>
      <c r="AG1094" s="116"/>
      <c r="AH1094" s="116"/>
      <c r="AI1094" s="116"/>
      <c r="AJ1094" s="116"/>
      <c r="AK1094" s="116"/>
      <c r="AL1094" s="116"/>
      <c r="AM1094" s="116"/>
      <c r="AN1094" s="116"/>
      <c r="AO1094" s="116"/>
      <c r="AP1094" s="116"/>
      <c r="AQ1094" s="116"/>
      <c r="AR1094" s="116"/>
      <c r="AS1094" s="116"/>
      <c r="AT1094" s="116"/>
      <c r="AU1094" s="116"/>
      <c r="AV1094" s="116"/>
      <c r="AW1094" s="116"/>
      <c r="AX1094" s="116"/>
      <c r="AY1094" s="116"/>
      <c r="AZ1094" s="116"/>
      <c r="BA1094" s="116"/>
      <c r="BB1094" s="116"/>
      <c r="BC1094" s="116"/>
      <c r="BD1094" s="116"/>
      <c r="BE1094" s="116"/>
      <c r="BF1094" s="116"/>
      <c r="BG1094" s="116"/>
      <c r="BH1094" s="116"/>
      <c r="BI1094" s="116"/>
      <c r="BJ1094" s="116"/>
      <c r="BK1094" s="116"/>
      <c r="BL1094" s="116"/>
      <c r="BM1094" s="116"/>
      <c r="BN1094" s="116"/>
      <c r="BO1094" s="116"/>
      <c r="BP1094" s="116"/>
      <c r="BQ1094" s="116"/>
      <c r="BR1094" s="116"/>
      <c r="BS1094" s="116"/>
      <c r="BT1094" s="116"/>
      <c r="BU1094" s="116"/>
      <c r="BV1094" s="116"/>
      <c r="BW1094" s="116"/>
      <c r="BX1094" s="116"/>
      <c r="BY1094" s="116"/>
      <c r="BZ1094" s="116"/>
      <c r="CA1094" s="116"/>
      <c r="CB1094" s="116"/>
      <c r="CC1094" s="116"/>
      <c r="CD1094" s="116"/>
      <c r="CE1094" s="116"/>
      <c r="CF1094" s="116"/>
      <c r="CG1094" s="116"/>
      <c r="CH1094" s="116"/>
      <c r="CI1094" s="116"/>
      <c r="CJ1094" s="116"/>
      <c r="CK1094" s="116"/>
      <c r="CL1094" s="116"/>
      <c r="CM1094" s="116"/>
      <c r="CN1094" s="116"/>
      <c r="CO1094" s="116"/>
      <c r="CP1094" s="116"/>
      <c r="CQ1094" s="116"/>
      <c r="CR1094" s="116"/>
      <c r="CS1094" s="116"/>
      <c r="CT1094" s="116"/>
      <c r="CU1094" s="116"/>
      <c r="CV1094" s="116"/>
      <c r="CW1094" s="116"/>
      <c r="CX1094" s="116"/>
      <c r="CY1094" s="116"/>
      <c r="CZ1094" s="116"/>
      <c r="DA1094" s="116"/>
      <c r="DB1094" s="116"/>
      <c r="DC1094" s="116"/>
      <c r="DD1094" s="116"/>
      <c r="DE1094" s="116"/>
      <c r="DF1094" s="116"/>
      <c r="DG1094" s="116"/>
      <c r="DH1094" s="116"/>
      <c r="DI1094" s="116"/>
      <c r="DJ1094" s="116"/>
      <c r="DK1094" s="116"/>
      <c r="DL1094" s="116"/>
      <c r="DM1094" s="116"/>
      <c r="DN1094" s="116"/>
      <c r="DO1094" s="116"/>
      <c r="DP1094" s="116"/>
      <c r="DQ1094" s="116"/>
      <c r="DR1094" s="116"/>
      <c r="DS1094" s="116"/>
      <c r="DT1094" s="116"/>
      <c r="DU1094" s="116"/>
      <c r="DV1094" s="116"/>
      <c r="DW1094" s="116"/>
      <c r="DX1094" s="116"/>
      <c r="DY1094" s="116"/>
      <c r="DZ1094" s="116"/>
      <c r="EA1094" s="116"/>
      <c r="EB1094" s="116"/>
      <c r="EC1094" s="116"/>
      <c r="ED1094" s="116"/>
      <c r="EE1094" s="116"/>
      <c r="EF1094" s="116"/>
      <c r="EG1094" s="116"/>
      <c r="EH1094" s="116"/>
      <c r="EI1094" s="116"/>
      <c r="EJ1094" s="116"/>
      <c r="EK1094" s="116"/>
      <c r="EL1094" s="116"/>
      <c r="EM1094" s="116"/>
      <c r="EN1094" s="116"/>
      <c r="EO1094" s="116"/>
      <c r="EP1094" s="116"/>
      <c r="EQ1094" s="116"/>
      <c r="ER1094" s="116"/>
      <c r="ES1094" s="116"/>
      <c r="ET1094" s="116"/>
      <c r="EU1094" s="116"/>
      <c r="EV1094" s="116"/>
      <c r="EW1094" s="116"/>
      <c r="EX1094" s="116"/>
      <c r="EY1094" s="116"/>
      <c r="EZ1094" s="116"/>
      <c r="FA1094" s="116"/>
      <c r="FB1094" s="116"/>
      <c r="FC1094" s="116"/>
      <c r="FD1094" s="116"/>
      <c r="FE1094" s="116"/>
      <c r="FF1094" s="116"/>
      <c r="FG1094" s="116"/>
      <c r="FH1094" s="116"/>
      <c r="FI1094" s="116"/>
      <c r="FJ1094" s="116"/>
      <c r="FK1094" s="116"/>
      <c r="FL1094" s="116"/>
      <c r="FM1094" s="116"/>
      <c r="FN1094" s="116"/>
      <c r="FO1094" s="116"/>
      <c r="FP1094" s="116"/>
      <c r="FQ1094" s="116"/>
      <c r="FR1094" s="116"/>
      <c r="FS1094" s="116"/>
      <c r="FT1094" s="116"/>
      <c r="FU1094" s="116"/>
      <c r="FV1094" s="116"/>
      <c r="FW1094" s="116"/>
      <c r="FX1094" s="116"/>
      <c r="FY1094" s="116"/>
      <c r="FZ1094" s="116"/>
      <c r="GA1094" s="116"/>
      <c r="GB1094" s="116"/>
      <c r="GC1094" s="116"/>
      <c r="GD1094" s="116"/>
      <c r="GE1094" s="116"/>
      <c r="GF1094" s="116"/>
      <c r="GG1094" s="116"/>
      <c r="GH1094" s="116"/>
      <c r="GI1094" s="116"/>
      <c r="GJ1094" s="116"/>
      <c r="GK1094" s="116"/>
      <c r="GL1094" s="116"/>
      <c r="GM1094" s="116"/>
      <c r="GN1094" s="116"/>
      <c r="GO1094" s="116"/>
      <c r="GP1094" s="116"/>
      <c r="GQ1094" s="116"/>
      <c r="GR1094" s="116"/>
      <c r="GS1094" s="116"/>
      <c r="GT1094" s="116"/>
      <c r="GU1094" s="116"/>
      <c r="GV1094" s="116"/>
      <c r="GW1094" s="116"/>
      <c r="GX1094" s="116"/>
      <c r="GY1094" s="116"/>
    </row>
    <row r="1095" spans="1:207" s="14" customFormat="1" ht="25.15" customHeight="1" x14ac:dyDescent="0.25">
      <c r="A1095" s="69" t="s">
        <v>1617</v>
      </c>
      <c r="B1095" s="107" t="s">
        <v>697</v>
      </c>
      <c r="C1095" s="58">
        <v>1966</v>
      </c>
      <c r="D1095" s="182" t="s">
        <v>224</v>
      </c>
      <c r="E1095" s="58" t="s">
        <v>20</v>
      </c>
      <c r="F1095" s="72">
        <v>5</v>
      </c>
      <c r="G1095" s="72">
        <v>2</v>
      </c>
      <c r="H1095" s="47">
        <f>I1095+J1095</f>
        <v>1524.9099999999999</v>
      </c>
      <c r="I1095" s="47">
        <v>62.3</v>
      </c>
      <c r="J1095" s="47">
        <v>1462.61</v>
      </c>
      <c r="K1095" s="37">
        <f t="shared" si="207"/>
        <v>3952500</v>
      </c>
      <c r="L1095" s="44">
        <v>0</v>
      </c>
      <c r="M1095" s="44">
        <v>0</v>
      </c>
      <c r="N1095" s="44">
        <v>0</v>
      </c>
      <c r="O1095" s="47">
        <f>'[1]Прод. прилож'!$C$1346</f>
        <v>3952500</v>
      </c>
      <c r="P1095" s="44">
        <f>K1095/H1095</f>
        <v>2591.9562465981603</v>
      </c>
      <c r="Q1095" s="50">
        <v>9673</v>
      </c>
      <c r="R1095" s="69" t="s">
        <v>96</v>
      </c>
      <c r="S1095" s="18"/>
      <c r="T1095" s="18"/>
    </row>
    <row r="1096" spans="1:207" s="14" customFormat="1" ht="25.15" customHeight="1" x14ac:dyDescent="0.25">
      <c r="A1096" s="69" t="s">
        <v>1618</v>
      </c>
      <c r="B1096" s="107" t="s">
        <v>698</v>
      </c>
      <c r="C1096" s="58">
        <v>1963</v>
      </c>
      <c r="D1096" s="182" t="s">
        <v>224</v>
      </c>
      <c r="E1096" s="58" t="s">
        <v>20</v>
      </c>
      <c r="F1096" s="72">
        <v>5</v>
      </c>
      <c r="G1096" s="72">
        <v>2</v>
      </c>
      <c r="H1096" s="47">
        <f>I1096+J1096</f>
        <v>1411.22</v>
      </c>
      <c r="I1096" s="47">
        <v>0</v>
      </c>
      <c r="J1096" s="47">
        <v>1411.22</v>
      </c>
      <c r="K1096" s="37">
        <f t="shared" si="207"/>
        <v>4253975</v>
      </c>
      <c r="L1096" s="44">
        <v>0</v>
      </c>
      <c r="M1096" s="44">
        <v>0</v>
      </c>
      <c r="N1096" s="44">
        <v>0</v>
      </c>
      <c r="O1096" s="47">
        <f>'[1]Прод. прилож'!$C$920</f>
        <v>4253975</v>
      </c>
      <c r="P1096" s="44">
        <f>K1096/H1096</f>
        <v>3014.3953458709484</v>
      </c>
      <c r="Q1096" s="50">
        <v>9673</v>
      </c>
      <c r="R1096" s="69" t="s">
        <v>95</v>
      </c>
    </row>
    <row r="1097" spans="1:207" s="14" customFormat="1" ht="25.15" customHeight="1" x14ac:dyDescent="0.25">
      <c r="A1097" s="69" t="s">
        <v>1619</v>
      </c>
      <c r="B1097" s="45" t="s">
        <v>699</v>
      </c>
      <c r="C1097" s="58">
        <v>1961</v>
      </c>
      <c r="D1097" s="182" t="s">
        <v>224</v>
      </c>
      <c r="E1097" s="58" t="s">
        <v>20</v>
      </c>
      <c r="F1097" s="72">
        <v>5</v>
      </c>
      <c r="G1097" s="72">
        <v>2</v>
      </c>
      <c r="H1097" s="47">
        <v>2293.1999999999998</v>
      </c>
      <c r="I1097" s="47">
        <v>0</v>
      </c>
      <c r="J1097" s="47">
        <v>1437.84</v>
      </c>
      <c r="K1097" s="37">
        <f t="shared" si="207"/>
        <v>20308422.129999999</v>
      </c>
      <c r="L1097" s="44">
        <v>0</v>
      </c>
      <c r="M1097" s="44">
        <v>0</v>
      </c>
      <c r="N1097" s="44">
        <v>0</v>
      </c>
      <c r="O1097" s="47">
        <f>'[1]Прод. прилож'!$C$428</f>
        <v>20308422.129999999</v>
      </c>
      <c r="P1097" s="44">
        <f>K1097/H1097</f>
        <v>8855.9315061922207</v>
      </c>
      <c r="Q1097" s="50">
        <v>9673</v>
      </c>
      <c r="R1097" s="69" t="s">
        <v>94</v>
      </c>
    </row>
    <row r="1098" spans="1:207" s="14" customFormat="1" ht="25.15" customHeight="1" x14ac:dyDescent="0.25">
      <c r="A1098" s="69" t="s">
        <v>1620</v>
      </c>
      <c r="B1098" s="45" t="s">
        <v>1778</v>
      </c>
      <c r="C1098" s="72">
        <v>1929</v>
      </c>
      <c r="D1098" s="182" t="s">
        <v>224</v>
      </c>
      <c r="E1098" s="182" t="s">
        <v>20</v>
      </c>
      <c r="F1098" s="71">
        <v>4</v>
      </c>
      <c r="G1098" s="71">
        <v>5</v>
      </c>
      <c r="H1098" s="47">
        <v>3718.3</v>
      </c>
      <c r="I1098" s="50">
        <v>1337.6</v>
      </c>
      <c r="J1098" s="50">
        <v>1978.6</v>
      </c>
      <c r="K1098" s="50">
        <f t="shared" si="207"/>
        <v>35966347.5</v>
      </c>
      <c r="L1098" s="50">
        <v>0</v>
      </c>
      <c r="M1098" s="50">
        <v>0</v>
      </c>
      <c r="N1098" s="50">
        <v>0</v>
      </c>
      <c r="O1098" s="44">
        <f>'[1]Прод. прилож'!$C$429</f>
        <v>35966347.5</v>
      </c>
      <c r="P1098" s="50">
        <f>K1098/H1098</f>
        <v>9672.7933464217513</v>
      </c>
      <c r="Q1098" s="37">
        <v>9673</v>
      </c>
      <c r="R1098" s="70" t="s">
        <v>94</v>
      </c>
      <c r="S1098" s="111"/>
      <c r="T1098" s="111"/>
      <c r="U1098" s="111"/>
      <c r="V1098" s="112"/>
      <c r="W1098" s="112"/>
      <c r="X1098" s="112"/>
      <c r="Y1098" s="112"/>
      <c r="Z1098" s="112"/>
      <c r="AA1098" s="112"/>
      <c r="AB1098" s="112"/>
      <c r="AC1098" s="112"/>
      <c r="AD1098" s="112"/>
      <c r="AE1098" s="112"/>
      <c r="AF1098" s="112"/>
      <c r="AG1098" s="112"/>
      <c r="AH1098" s="112"/>
      <c r="AI1098" s="112"/>
      <c r="AJ1098" s="112"/>
      <c r="AK1098" s="112"/>
      <c r="AL1098" s="112"/>
      <c r="AM1098" s="112"/>
      <c r="AN1098" s="112"/>
      <c r="AO1098" s="112"/>
      <c r="AP1098" s="112"/>
      <c r="AQ1098" s="112"/>
      <c r="AR1098" s="112"/>
      <c r="AS1098" s="112"/>
      <c r="AT1098" s="112"/>
      <c r="AU1098" s="112"/>
      <c r="AV1098" s="112"/>
      <c r="AW1098" s="112"/>
      <c r="AX1098" s="112"/>
      <c r="AY1098" s="112"/>
      <c r="AZ1098" s="112"/>
      <c r="BA1098" s="112"/>
      <c r="BB1098" s="112"/>
      <c r="BC1098" s="112"/>
      <c r="BD1098" s="112"/>
      <c r="BE1098" s="112"/>
      <c r="BF1098" s="112"/>
      <c r="BG1098" s="112"/>
      <c r="BH1098" s="112"/>
      <c r="BI1098" s="112"/>
      <c r="BJ1098" s="112"/>
      <c r="BK1098" s="112"/>
      <c r="BL1098" s="112"/>
      <c r="BM1098" s="112"/>
      <c r="BN1098" s="112"/>
      <c r="BO1098" s="112"/>
      <c r="BP1098" s="112"/>
      <c r="BQ1098" s="112"/>
      <c r="BR1098" s="112"/>
      <c r="BS1098" s="112"/>
      <c r="BT1098" s="112"/>
      <c r="BU1098" s="112"/>
      <c r="BV1098" s="112"/>
      <c r="BW1098" s="112"/>
      <c r="BX1098" s="112"/>
      <c r="BY1098" s="112"/>
      <c r="BZ1098" s="112"/>
      <c r="CA1098" s="112"/>
      <c r="CB1098" s="112"/>
      <c r="CC1098" s="112"/>
      <c r="CD1098" s="112"/>
      <c r="CE1098" s="112"/>
      <c r="CF1098" s="112"/>
      <c r="CG1098" s="112"/>
      <c r="CH1098" s="112"/>
      <c r="CI1098" s="112"/>
      <c r="CJ1098" s="112"/>
      <c r="CK1098" s="112"/>
      <c r="CL1098" s="112"/>
      <c r="CM1098" s="112"/>
      <c r="CN1098" s="112"/>
      <c r="CO1098" s="112"/>
      <c r="CP1098" s="112"/>
      <c r="CQ1098" s="112"/>
      <c r="CR1098" s="112"/>
      <c r="CS1098" s="112"/>
      <c r="CT1098" s="112"/>
      <c r="CU1098" s="112"/>
      <c r="CV1098" s="112"/>
      <c r="CW1098" s="112"/>
      <c r="CX1098" s="112"/>
      <c r="CY1098" s="112"/>
      <c r="CZ1098" s="112"/>
      <c r="DA1098" s="112"/>
      <c r="DB1098" s="112"/>
      <c r="DC1098" s="112"/>
      <c r="DD1098" s="112"/>
      <c r="DE1098" s="112"/>
      <c r="DF1098" s="112"/>
      <c r="DG1098" s="112"/>
      <c r="DH1098" s="112"/>
      <c r="DI1098" s="112"/>
      <c r="DJ1098" s="112"/>
      <c r="DK1098" s="112"/>
      <c r="DL1098" s="112"/>
      <c r="DM1098" s="112"/>
      <c r="DN1098" s="112"/>
      <c r="DO1098" s="112"/>
      <c r="DP1098" s="112"/>
      <c r="DQ1098" s="112"/>
      <c r="DR1098" s="112"/>
      <c r="DS1098" s="112"/>
      <c r="DT1098" s="112"/>
      <c r="DU1098" s="112"/>
      <c r="DV1098" s="112"/>
      <c r="DW1098" s="112"/>
      <c r="DX1098" s="112"/>
      <c r="DY1098" s="112"/>
      <c r="DZ1098" s="112"/>
      <c r="EA1098" s="112"/>
      <c r="EB1098" s="112"/>
      <c r="EC1098" s="112"/>
      <c r="ED1098" s="112"/>
      <c r="EE1098" s="112"/>
      <c r="EF1098" s="112"/>
      <c r="EG1098" s="112"/>
      <c r="EH1098" s="112"/>
      <c r="EI1098" s="112"/>
      <c r="EJ1098" s="112"/>
      <c r="EK1098" s="112"/>
      <c r="EL1098" s="112"/>
      <c r="EM1098" s="112"/>
      <c r="EN1098" s="112"/>
      <c r="EO1098" s="112"/>
      <c r="EP1098" s="112"/>
      <c r="EQ1098" s="112"/>
      <c r="ER1098" s="112"/>
      <c r="ES1098" s="112"/>
      <c r="ET1098" s="112"/>
      <c r="EU1098" s="112"/>
      <c r="EV1098" s="112"/>
      <c r="EW1098" s="112"/>
      <c r="EX1098" s="112"/>
      <c r="EY1098" s="112"/>
      <c r="EZ1098" s="112"/>
      <c r="FA1098" s="112"/>
      <c r="FB1098" s="112"/>
      <c r="FC1098" s="112"/>
      <c r="FD1098" s="112"/>
      <c r="FE1098" s="112"/>
      <c r="FF1098" s="112"/>
      <c r="FG1098" s="112"/>
      <c r="FH1098" s="112"/>
      <c r="FI1098" s="112"/>
      <c r="FJ1098" s="112"/>
      <c r="FK1098" s="112"/>
      <c r="FL1098" s="112"/>
      <c r="FM1098" s="112"/>
      <c r="FN1098" s="112"/>
      <c r="FO1098" s="112"/>
      <c r="FP1098" s="112"/>
      <c r="FQ1098" s="112"/>
      <c r="FR1098" s="112"/>
      <c r="FS1098" s="112"/>
      <c r="FT1098" s="112"/>
      <c r="FU1098" s="112"/>
      <c r="FV1098" s="112"/>
      <c r="FW1098" s="112"/>
      <c r="FX1098" s="112"/>
      <c r="FY1098" s="112"/>
      <c r="FZ1098" s="112"/>
      <c r="GA1098" s="112"/>
      <c r="GB1098" s="112"/>
      <c r="GC1098" s="112"/>
      <c r="GD1098" s="112"/>
      <c r="GE1098" s="112"/>
      <c r="GF1098" s="112"/>
      <c r="GG1098" s="112"/>
      <c r="GH1098" s="112"/>
      <c r="GI1098" s="112"/>
      <c r="GJ1098" s="112"/>
      <c r="GK1098" s="112"/>
      <c r="GL1098" s="112"/>
      <c r="GM1098" s="112"/>
      <c r="GN1098" s="112"/>
      <c r="GO1098" s="112"/>
      <c r="GP1098" s="112"/>
      <c r="GQ1098" s="112"/>
      <c r="GR1098" s="112"/>
      <c r="GS1098" s="112"/>
      <c r="GT1098" s="112"/>
      <c r="GU1098" s="112"/>
      <c r="GV1098" s="112"/>
      <c r="GW1098" s="112"/>
      <c r="GX1098" s="112"/>
      <c r="GY1098" s="112"/>
    </row>
    <row r="1099" spans="1:207" s="16" customFormat="1" ht="25.15" customHeight="1" x14ac:dyDescent="0.25">
      <c r="A1099" s="69" t="s">
        <v>1621</v>
      </c>
      <c r="B1099" s="140" t="s">
        <v>1935</v>
      </c>
      <c r="C1099" s="72" t="s">
        <v>1916</v>
      </c>
      <c r="D1099" s="72" t="s">
        <v>224</v>
      </c>
      <c r="E1099" s="72" t="s">
        <v>20</v>
      </c>
      <c r="F1099" s="71">
        <v>4</v>
      </c>
      <c r="G1099" s="71">
        <v>4</v>
      </c>
      <c r="H1099" s="53">
        <v>3361.2</v>
      </c>
      <c r="I1099" s="53">
        <v>1000</v>
      </c>
      <c r="J1099" s="53">
        <v>320.2</v>
      </c>
      <c r="K1099" s="50">
        <f t="shared" si="207"/>
        <v>14864500</v>
      </c>
      <c r="L1099" s="50">
        <v>0</v>
      </c>
      <c r="M1099" s="50">
        <v>0</v>
      </c>
      <c r="N1099" s="50">
        <v>0</v>
      </c>
      <c r="O1099" s="44">
        <f>'[1]Прод. прилож'!$C$430</f>
        <v>14864500</v>
      </c>
      <c r="P1099" s="50">
        <f>K1099/[3]Прилож!H840</f>
        <v>4422.3789122932285</v>
      </c>
      <c r="Q1099" s="50">
        <v>9673</v>
      </c>
      <c r="R1099" s="70" t="s">
        <v>94</v>
      </c>
      <c r="S1099" s="119"/>
      <c r="T1099" s="115"/>
      <c r="U1099" s="115"/>
      <c r="V1099" s="116"/>
      <c r="W1099" s="116"/>
      <c r="X1099" s="116"/>
      <c r="Y1099" s="116"/>
      <c r="Z1099" s="116"/>
      <c r="AA1099" s="116"/>
      <c r="AB1099" s="116"/>
      <c r="AC1099" s="116"/>
      <c r="AD1099" s="116"/>
      <c r="AE1099" s="116"/>
      <c r="AF1099" s="116"/>
      <c r="AG1099" s="116"/>
      <c r="AH1099" s="116"/>
      <c r="AI1099" s="116"/>
      <c r="AJ1099" s="116"/>
      <c r="AK1099" s="116"/>
      <c r="AL1099" s="116"/>
      <c r="AM1099" s="116"/>
      <c r="AN1099" s="116"/>
      <c r="AO1099" s="116"/>
      <c r="AP1099" s="116"/>
      <c r="AQ1099" s="116"/>
      <c r="AR1099" s="116"/>
      <c r="AS1099" s="116"/>
      <c r="AT1099" s="116"/>
      <c r="AU1099" s="116"/>
      <c r="AV1099" s="116"/>
      <c r="AW1099" s="116"/>
      <c r="AX1099" s="116"/>
      <c r="AY1099" s="116"/>
      <c r="AZ1099" s="116"/>
      <c r="BA1099" s="116"/>
      <c r="BB1099" s="116"/>
      <c r="BC1099" s="116"/>
      <c r="BD1099" s="116"/>
      <c r="BE1099" s="116"/>
      <c r="BF1099" s="116"/>
      <c r="BG1099" s="116"/>
      <c r="BH1099" s="116"/>
      <c r="BI1099" s="116"/>
      <c r="BJ1099" s="116"/>
      <c r="BK1099" s="116"/>
      <c r="BL1099" s="116"/>
      <c r="BM1099" s="116"/>
      <c r="BN1099" s="116"/>
      <c r="BO1099" s="116"/>
      <c r="BP1099" s="116"/>
      <c r="BQ1099" s="116"/>
      <c r="BR1099" s="116"/>
      <c r="BS1099" s="116"/>
      <c r="BT1099" s="116"/>
      <c r="BU1099" s="116"/>
      <c r="BV1099" s="116"/>
      <c r="BW1099" s="116"/>
      <c r="BX1099" s="116"/>
      <c r="BY1099" s="116"/>
      <c r="BZ1099" s="116"/>
      <c r="CA1099" s="116"/>
      <c r="CB1099" s="116"/>
      <c r="CC1099" s="116"/>
      <c r="CD1099" s="116"/>
      <c r="CE1099" s="116"/>
      <c r="CF1099" s="116"/>
      <c r="CG1099" s="116"/>
      <c r="CH1099" s="116"/>
      <c r="CI1099" s="116"/>
      <c r="CJ1099" s="116"/>
      <c r="CK1099" s="116"/>
      <c r="CL1099" s="116"/>
      <c r="CM1099" s="116"/>
      <c r="CN1099" s="116"/>
      <c r="CO1099" s="116"/>
      <c r="CP1099" s="116"/>
      <c r="CQ1099" s="116"/>
      <c r="CR1099" s="116"/>
      <c r="CS1099" s="116"/>
      <c r="CT1099" s="116"/>
      <c r="CU1099" s="116"/>
      <c r="CV1099" s="116"/>
      <c r="CW1099" s="116"/>
      <c r="CX1099" s="116"/>
      <c r="CY1099" s="116"/>
      <c r="CZ1099" s="116"/>
      <c r="DA1099" s="116"/>
      <c r="DB1099" s="116"/>
      <c r="DC1099" s="116"/>
      <c r="DD1099" s="116"/>
      <c r="DE1099" s="116"/>
      <c r="DF1099" s="116"/>
      <c r="DG1099" s="116"/>
      <c r="DH1099" s="116"/>
      <c r="DI1099" s="116"/>
      <c r="DJ1099" s="116"/>
      <c r="DK1099" s="116"/>
      <c r="DL1099" s="116"/>
      <c r="DM1099" s="116"/>
      <c r="DN1099" s="116"/>
      <c r="DO1099" s="116"/>
      <c r="DP1099" s="116"/>
      <c r="DQ1099" s="116"/>
      <c r="DR1099" s="116"/>
      <c r="DS1099" s="116"/>
      <c r="DT1099" s="116"/>
      <c r="DU1099" s="116"/>
      <c r="DV1099" s="116"/>
      <c r="DW1099" s="116"/>
      <c r="DX1099" s="116"/>
      <c r="DY1099" s="116"/>
      <c r="DZ1099" s="116"/>
      <c r="EA1099" s="116"/>
      <c r="EB1099" s="116"/>
      <c r="EC1099" s="116"/>
      <c r="ED1099" s="116"/>
      <c r="EE1099" s="116"/>
      <c r="EF1099" s="116"/>
      <c r="EG1099" s="116"/>
      <c r="EH1099" s="116"/>
      <c r="EI1099" s="116"/>
      <c r="EJ1099" s="116"/>
      <c r="EK1099" s="116"/>
      <c r="EL1099" s="116"/>
      <c r="EM1099" s="116"/>
      <c r="EN1099" s="116"/>
      <c r="EO1099" s="116"/>
      <c r="EP1099" s="116"/>
      <c r="EQ1099" s="116"/>
      <c r="ER1099" s="116"/>
      <c r="ES1099" s="116"/>
      <c r="ET1099" s="116"/>
      <c r="EU1099" s="116"/>
      <c r="EV1099" s="116"/>
      <c r="EW1099" s="116"/>
      <c r="EX1099" s="116"/>
      <c r="EY1099" s="116"/>
      <c r="EZ1099" s="116"/>
      <c r="FA1099" s="116"/>
      <c r="FB1099" s="116"/>
      <c r="FC1099" s="116"/>
      <c r="FD1099" s="116"/>
      <c r="FE1099" s="116"/>
      <c r="FF1099" s="116"/>
      <c r="FG1099" s="116"/>
      <c r="FH1099" s="116"/>
      <c r="FI1099" s="116"/>
      <c r="FJ1099" s="116"/>
      <c r="FK1099" s="116"/>
      <c r="FL1099" s="116"/>
      <c r="FM1099" s="116"/>
      <c r="FN1099" s="116"/>
      <c r="FO1099" s="116"/>
      <c r="FP1099" s="116"/>
      <c r="FQ1099" s="116"/>
      <c r="FR1099" s="116"/>
      <c r="FS1099" s="116"/>
      <c r="FT1099" s="116"/>
      <c r="FU1099" s="116"/>
      <c r="FV1099" s="116"/>
      <c r="FW1099" s="116"/>
      <c r="FX1099" s="116"/>
      <c r="FY1099" s="116"/>
      <c r="FZ1099" s="116"/>
      <c r="GA1099" s="116"/>
      <c r="GB1099" s="116"/>
      <c r="GC1099" s="116"/>
      <c r="GD1099" s="116"/>
      <c r="GE1099" s="116"/>
      <c r="GF1099" s="116"/>
      <c r="GG1099" s="116"/>
      <c r="GH1099" s="116"/>
      <c r="GI1099" s="116"/>
      <c r="GJ1099" s="116"/>
      <c r="GK1099" s="116"/>
      <c r="GL1099" s="116"/>
      <c r="GM1099" s="116"/>
      <c r="GN1099" s="116"/>
      <c r="GO1099" s="116"/>
      <c r="GP1099" s="116"/>
      <c r="GQ1099" s="116"/>
      <c r="GR1099" s="116"/>
      <c r="GS1099" s="116"/>
      <c r="GT1099" s="116"/>
      <c r="GU1099" s="116"/>
      <c r="GV1099" s="116"/>
      <c r="GW1099" s="116"/>
      <c r="GX1099" s="116"/>
      <c r="GY1099" s="116"/>
    </row>
    <row r="1100" spans="1:207" s="16" customFormat="1" ht="25.15" customHeight="1" x14ac:dyDescent="0.25">
      <c r="A1100" s="69" t="s">
        <v>1622</v>
      </c>
      <c r="B1100" s="45" t="s">
        <v>700</v>
      </c>
      <c r="C1100" s="58">
        <v>1961</v>
      </c>
      <c r="D1100" s="182" t="s">
        <v>224</v>
      </c>
      <c r="E1100" s="58" t="s">
        <v>20</v>
      </c>
      <c r="F1100" s="72">
        <v>5</v>
      </c>
      <c r="G1100" s="72">
        <v>4</v>
      </c>
      <c r="H1100" s="47">
        <v>4101</v>
      </c>
      <c r="I1100" s="47">
        <v>787.4</v>
      </c>
      <c r="J1100" s="47">
        <v>2554.7800000000002</v>
      </c>
      <c r="K1100" s="37">
        <f t="shared" si="207"/>
        <v>35960748.82</v>
      </c>
      <c r="L1100" s="44">
        <v>0</v>
      </c>
      <c r="M1100" s="44">
        <v>0</v>
      </c>
      <c r="N1100" s="44">
        <v>0</v>
      </c>
      <c r="O1100" s="47">
        <f>'[1]Прод. прилож'!$C$431</f>
        <v>35960748.82</v>
      </c>
      <c r="P1100" s="44">
        <f>K1100/H1100</f>
        <v>8768.7756205803471</v>
      </c>
      <c r="Q1100" s="50">
        <v>9673</v>
      </c>
      <c r="R1100" s="69" t="s">
        <v>94</v>
      </c>
      <c r="S1100" s="57"/>
    </row>
    <row r="1101" spans="1:207" s="16" customFormat="1" ht="25.15" customHeight="1" x14ac:dyDescent="0.25">
      <c r="A1101" s="69" t="s">
        <v>1623</v>
      </c>
      <c r="B1101" s="45" t="s">
        <v>701</v>
      </c>
      <c r="C1101" s="182">
        <v>1967</v>
      </c>
      <c r="D1101" s="182" t="s">
        <v>224</v>
      </c>
      <c r="E1101" s="182" t="s">
        <v>20</v>
      </c>
      <c r="F1101" s="72">
        <v>5</v>
      </c>
      <c r="G1101" s="72">
        <v>1</v>
      </c>
      <c r="H1101" s="47">
        <f>I1101+J1101</f>
        <v>2492.65</v>
      </c>
      <c r="I1101" s="47">
        <v>202.6</v>
      </c>
      <c r="J1101" s="47">
        <v>2290.0500000000002</v>
      </c>
      <c r="K1101" s="37">
        <f t="shared" si="207"/>
        <v>3836250</v>
      </c>
      <c r="L1101" s="44">
        <v>0</v>
      </c>
      <c r="M1101" s="44">
        <v>0</v>
      </c>
      <c r="N1101" s="44">
        <v>0</v>
      </c>
      <c r="O1101" s="47">
        <f>'[1]Прод. прилож'!$C$1347</f>
        <v>3836250</v>
      </c>
      <c r="P1101" s="44">
        <f>K1101/H1101</f>
        <v>1539.0247327141797</v>
      </c>
      <c r="Q1101" s="50">
        <v>9673</v>
      </c>
      <c r="R1101" s="69" t="s">
        <v>96</v>
      </c>
      <c r="S1101" s="57"/>
    </row>
    <row r="1102" spans="1:207" s="116" customFormat="1" ht="27" customHeight="1" x14ac:dyDescent="0.25">
      <c r="A1102" s="69" t="s">
        <v>1624</v>
      </c>
      <c r="B1102" s="45" t="s">
        <v>2052</v>
      </c>
      <c r="C1102" s="72">
        <v>1941</v>
      </c>
      <c r="D1102" s="182" t="s">
        <v>224</v>
      </c>
      <c r="E1102" s="182" t="s">
        <v>20</v>
      </c>
      <c r="F1102" s="71">
        <v>3</v>
      </c>
      <c r="G1102" s="71">
        <v>1</v>
      </c>
      <c r="H1102" s="50">
        <v>2826.3</v>
      </c>
      <c r="I1102" s="50">
        <v>409.69</v>
      </c>
      <c r="J1102" s="50">
        <v>400.1</v>
      </c>
      <c r="K1102" s="37">
        <f t="shared" ref="K1102:K1103" si="214">SUM(L1102:O1102)</f>
        <v>11093227.5</v>
      </c>
      <c r="L1102" s="47">
        <v>0</v>
      </c>
      <c r="M1102" s="47">
        <v>0</v>
      </c>
      <c r="N1102" s="47">
        <v>0</v>
      </c>
      <c r="O1102" s="44">
        <f>'[1]Прод. прилож'!$C$432</f>
        <v>11093227.5</v>
      </c>
      <c r="P1102" s="50">
        <f t="shared" ref="P1102:P1103" si="215">K1102/H1102</f>
        <v>3924.9999999999995</v>
      </c>
      <c r="Q1102" s="37">
        <v>9673</v>
      </c>
      <c r="R1102" s="70" t="s">
        <v>94</v>
      </c>
      <c r="S1102" s="115"/>
      <c r="T1102" s="115"/>
      <c r="U1102" s="115"/>
    </row>
    <row r="1103" spans="1:207" s="115" customFormat="1" ht="25.9" customHeight="1" x14ac:dyDescent="0.25">
      <c r="A1103" s="69" t="s">
        <v>1625</v>
      </c>
      <c r="B1103" s="45" t="s">
        <v>2053</v>
      </c>
      <c r="C1103" s="72">
        <v>1955</v>
      </c>
      <c r="D1103" s="182" t="s">
        <v>224</v>
      </c>
      <c r="E1103" s="182" t="s">
        <v>20</v>
      </c>
      <c r="F1103" s="71">
        <v>4</v>
      </c>
      <c r="G1103" s="71">
        <v>5</v>
      </c>
      <c r="H1103" s="50">
        <v>5099.6000000000004</v>
      </c>
      <c r="I1103" s="50">
        <v>596.20000000000005</v>
      </c>
      <c r="J1103" s="50">
        <v>3063.5</v>
      </c>
      <c r="K1103" s="37">
        <f t="shared" si="214"/>
        <v>20015930</v>
      </c>
      <c r="L1103" s="47">
        <v>0</v>
      </c>
      <c r="M1103" s="47">
        <v>0</v>
      </c>
      <c r="N1103" s="47">
        <v>0</v>
      </c>
      <c r="O1103" s="44">
        <f>'[1]Прод. прилож'!$C$433</f>
        <v>20015930</v>
      </c>
      <c r="P1103" s="50">
        <f t="shared" si="215"/>
        <v>3924.9999999999995</v>
      </c>
      <c r="Q1103" s="37">
        <v>9673</v>
      </c>
      <c r="R1103" s="70" t="s">
        <v>94</v>
      </c>
    </row>
    <row r="1104" spans="1:207" s="112" customFormat="1" ht="31.9" customHeight="1" x14ac:dyDescent="0.25">
      <c r="A1104" s="69" t="s">
        <v>1626</v>
      </c>
      <c r="B1104" s="45" t="s">
        <v>702</v>
      </c>
      <c r="C1104" s="58">
        <v>1966</v>
      </c>
      <c r="D1104" s="182" t="s">
        <v>224</v>
      </c>
      <c r="E1104" s="58" t="s">
        <v>20</v>
      </c>
      <c r="F1104" s="72">
        <v>5</v>
      </c>
      <c r="G1104" s="72">
        <v>4</v>
      </c>
      <c r="H1104" s="47">
        <f>I1104+J1104</f>
        <v>2498.6299999999997</v>
      </c>
      <c r="I1104" s="47">
        <v>409.64</v>
      </c>
      <c r="J1104" s="47">
        <v>2088.9899999999998</v>
      </c>
      <c r="K1104" s="37">
        <f t="shared" ref="K1104:K1149" si="216">SUM(L1104:O1104)</f>
        <v>3696192</v>
      </c>
      <c r="L1104" s="44">
        <v>0</v>
      </c>
      <c r="M1104" s="44">
        <v>0</v>
      </c>
      <c r="N1104" s="44">
        <v>0</v>
      </c>
      <c r="O1104" s="47">
        <f>'[1]Прод. прилож'!$C$1348</f>
        <v>3696192</v>
      </c>
      <c r="P1104" s="44">
        <f>K1104/H1104</f>
        <v>1479.2874495223384</v>
      </c>
      <c r="Q1104" s="50">
        <v>9673</v>
      </c>
      <c r="R1104" s="69" t="s">
        <v>96</v>
      </c>
      <c r="S1104" s="14"/>
      <c r="T1104" s="14"/>
      <c r="U1104" s="14"/>
      <c r="V1104" s="14"/>
      <c r="W1104" s="14"/>
      <c r="X1104" s="14"/>
      <c r="Y1104" s="14"/>
      <c r="Z1104" s="14"/>
      <c r="AA1104" s="14"/>
      <c r="AB1104" s="14"/>
      <c r="AC1104" s="14"/>
      <c r="AD1104" s="14"/>
      <c r="AE1104" s="14"/>
      <c r="AF1104" s="14"/>
      <c r="AG1104" s="14"/>
      <c r="AH1104" s="14"/>
      <c r="AI1104" s="14"/>
      <c r="AJ1104" s="14"/>
      <c r="AK1104" s="14"/>
      <c r="AL1104" s="14"/>
      <c r="AM1104" s="14"/>
      <c r="AN1104" s="14"/>
      <c r="AO1104" s="14"/>
      <c r="AP1104" s="14"/>
      <c r="AQ1104" s="14"/>
      <c r="AR1104" s="14"/>
      <c r="AS1104" s="14"/>
      <c r="AT1104" s="14"/>
      <c r="AU1104" s="14"/>
      <c r="AV1104" s="14"/>
      <c r="AW1104" s="14"/>
      <c r="AX1104" s="14"/>
      <c r="AY1104" s="14"/>
      <c r="AZ1104" s="14"/>
      <c r="BA1104" s="14"/>
      <c r="BB1104" s="14"/>
      <c r="BC1104" s="14"/>
      <c r="BD1104" s="14"/>
      <c r="BE1104" s="14"/>
      <c r="BF1104" s="14"/>
      <c r="BG1104" s="14"/>
      <c r="BH1104" s="14"/>
      <c r="BI1104" s="14"/>
      <c r="BJ1104" s="14"/>
      <c r="BK1104" s="14"/>
      <c r="BL1104" s="14"/>
      <c r="BM1104" s="14"/>
      <c r="BN1104" s="14"/>
      <c r="BO1104" s="14"/>
      <c r="BP1104" s="14"/>
      <c r="BQ1104" s="14"/>
      <c r="BR1104" s="14"/>
      <c r="BS1104" s="14"/>
      <c r="BT1104" s="14"/>
      <c r="BU1104" s="14"/>
      <c r="BV1104" s="14"/>
      <c r="BW1104" s="14"/>
      <c r="BX1104" s="14"/>
      <c r="BY1104" s="14"/>
      <c r="BZ1104" s="14"/>
      <c r="CA1104" s="14"/>
      <c r="CB1104" s="14"/>
      <c r="CC1104" s="14"/>
      <c r="CD1104" s="14"/>
      <c r="CE1104" s="14"/>
      <c r="CF1104" s="14"/>
      <c r="CG1104" s="14"/>
      <c r="CH1104" s="14"/>
      <c r="CI1104" s="14"/>
      <c r="CJ1104" s="14"/>
      <c r="CK1104" s="14"/>
      <c r="CL1104" s="14"/>
      <c r="CM1104" s="14"/>
      <c r="CN1104" s="14"/>
      <c r="CO1104" s="14"/>
      <c r="CP1104" s="14"/>
      <c r="CQ1104" s="14"/>
      <c r="CR1104" s="14"/>
      <c r="CS1104" s="14"/>
      <c r="CT1104" s="14"/>
      <c r="CU1104" s="14"/>
      <c r="CV1104" s="14"/>
      <c r="CW1104" s="14"/>
      <c r="CX1104" s="14"/>
      <c r="CY1104" s="14"/>
      <c r="CZ1104" s="14"/>
      <c r="DA1104" s="14"/>
      <c r="DB1104" s="14"/>
      <c r="DC1104" s="14"/>
      <c r="DD1104" s="14"/>
      <c r="DE1104" s="14"/>
      <c r="DF1104" s="14"/>
      <c r="DG1104" s="14"/>
      <c r="DH1104" s="14"/>
      <c r="DI1104" s="14"/>
      <c r="DJ1104" s="14"/>
      <c r="DK1104" s="14"/>
      <c r="DL1104" s="14"/>
      <c r="DM1104" s="14"/>
      <c r="DN1104" s="14"/>
      <c r="DO1104" s="14"/>
      <c r="DP1104" s="14"/>
      <c r="DQ1104" s="14"/>
      <c r="DR1104" s="14"/>
      <c r="DS1104" s="14"/>
      <c r="DT1104" s="14"/>
      <c r="DU1104" s="14"/>
      <c r="DV1104" s="14"/>
      <c r="DW1104" s="14"/>
      <c r="DX1104" s="14"/>
      <c r="DY1104" s="14"/>
      <c r="DZ1104" s="14"/>
      <c r="EA1104" s="14"/>
      <c r="EB1104" s="14"/>
      <c r="EC1104" s="14"/>
      <c r="ED1104" s="14"/>
      <c r="EE1104" s="14"/>
      <c r="EF1104" s="14"/>
      <c r="EG1104" s="14"/>
      <c r="EH1104" s="14"/>
      <c r="EI1104" s="14"/>
      <c r="EJ1104" s="14"/>
      <c r="EK1104" s="14"/>
      <c r="EL1104" s="14"/>
      <c r="EM1104" s="14"/>
      <c r="EN1104" s="14"/>
      <c r="EO1104" s="14"/>
      <c r="EP1104" s="14"/>
      <c r="EQ1104" s="14"/>
      <c r="ER1104" s="14"/>
      <c r="ES1104" s="14"/>
      <c r="ET1104" s="14"/>
      <c r="EU1104" s="14"/>
      <c r="EV1104" s="14"/>
      <c r="EW1104" s="14"/>
      <c r="EX1104" s="14"/>
      <c r="EY1104" s="14"/>
      <c r="EZ1104" s="14"/>
      <c r="FA1104" s="14"/>
      <c r="FB1104" s="14"/>
      <c r="FC1104" s="14"/>
      <c r="FD1104" s="14"/>
      <c r="FE1104" s="14"/>
      <c r="FF1104" s="14"/>
      <c r="FG1104" s="14"/>
      <c r="FH1104" s="14"/>
      <c r="FI1104" s="14"/>
      <c r="FJ1104" s="14"/>
      <c r="FK1104" s="14"/>
      <c r="FL1104" s="14"/>
      <c r="FM1104" s="14"/>
      <c r="FN1104" s="14"/>
      <c r="FO1104" s="14"/>
      <c r="FP1104" s="14"/>
      <c r="FQ1104" s="14"/>
      <c r="FR1104" s="14"/>
      <c r="FS1104" s="14"/>
      <c r="FT1104" s="14"/>
      <c r="FU1104" s="14"/>
      <c r="FV1104" s="14"/>
      <c r="FW1104" s="14"/>
      <c r="FX1104" s="14"/>
      <c r="FY1104" s="14"/>
      <c r="FZ1104" s="14"/>
      <c r="GA1104" s="14"/>
      <c r="GB1104" s="14"/>
      <c r="GC1104" s="14"/>
      <c r="GD1104" s="14"/>
      <c r="GE1104" s="14"/>
      <c r="GF1104" s="14"/>
      <c r="GG1104" s="14"/>
      <c r="GH1104" s="14"/>
      <c r="GI1104" s="14"/>
      <c r="GJ1104" s="14"/>
      <c r="GK1104" s="14"/>
      <c r="GL1104" s="14"/>
      <c r="GM1104" s="14"/>
      <c r="GN1104" s="14"/>
      <c r="GO1104" s="14"/>
      <c r="GP1104" s="14"/>
      <c r="GQ1104" s="14"/>
      <c r="GR1104" s="14"/>
      <c r="GS1104" s="14"/>
      <c r="GT1104" s="14"/>
      <c r="GU1104" s="14"/>
      <c r="GV1104" s="14"/>
      <c r="GW1104" s="14"/>
      <c r="GX1104" s="14"/>
      <c r="GY1104" s="14"/>
    </row>
    <row r="1105" spans="1:207" s="16" customFormat="1" ht="25.15" customHeight="1" x14ac:dyDescent="0.25">
      <c r="A1105" s="69" t="s">
        <v>1627</v>
      </c>
      <c r="B1105" s="45" t="s">
        <v>1770</v>
      </c>
      <c r="C1105" s="72" t="s">
        <v>1051</v>
      </c>
      <c r="D1105" s="182" t="s">
        <v>224</v>
      </c>
      <c r="E1105" s="182" t="s">
        <v>20</v>
      </c>
      <c r="F1105" s="71">
        <v>3</v>
      </c>
      <c r="G1105" s="71">
        <v>2</v>
      </c>
      <c r="H1105" s="50">
        <v>637.29999999999995</v>
      </c>
      <c r="I1105" s="50">
        <v>0</v>
      </c>
      <c r="J1105" s="50">
        <v>637.29999999999995</v>
      </c>
      <c r="K1105" s="37">
        <f t="shared" si="216"/>
        <v>4824375</v>
      </c>
      <c r="L1105" s="47">
        <v>0</v>
      </c>
      <c r="M1105" s="47">
        <v>0</v>
      </c>
      <c r="N1105" s="47">
        <v>0</v>
      </c>
      <c r="O1105" s="44">
        <f>'[1]Прод. прилож'!$C$434</f>
        <v>4824375</v>
      </c>
      <c r="P1105" s="50">
        <f>K1105/[3]Прилож!H849</f>
        <v>7570.0219676761344</v>
      </c>
      <c r="Q1105" s="37">
        <v>9673</v>
      </c>
      <c r="R1105" s="70" t="s">
        <v>94</v>
      </c>
      <c r="S1105" s="119"/>
      <c r="T1105" s="115"/>
      <c r="U1105" s="115"/>
      <c r="V1105" s="116"/>
      <c r="W1105" s="116"/>
      <c r="X1105" s="116"/>
      <c r="Y1105" s="116"/>
      <c r="Z1105" s="116"/>
      <c r="AA1105" s="116"/>
      <c r="AB1105" s="116"/>
      <c r="AC1105" s="116"/>
      <c r="AD1105" s="116"/>
      <c r="AE1105" s="116"/>
      <c r="AF1105" s="116"/>
      <c r="AG1105" s="116"/>
      <c r="AH1105" s="116"/>
      <c r="AI1105" s="116"/>
      <c r="AJ1105" s="116"/>
      <c r="AK1105" s="116"/>
      <c r="AL1105" s="116"/>
      <c r="AM1105" s="116"/>
      <c r="AN1105" s="116"/>
      <c r="AO1105" s="116"/>
      <c r="AP1105" s="116"/>
      <c r="AQ1105" s="116"/>
      <c r="AR1105" s="116"/>
      <c r="AS1105" s="116"/>
      <c r="AT1105" s="116"/>
      <c r="AU1105" s="116"/>
      <c r="AV1105" s="116"/>
      <c r="AW1105" s="116"/>
      <c r="AX1105" s="116"/>
      <c r="AY1105" s="116"/>
      <c r="AZ1105" s="116"/>
      <c r="BA1105" s="116"/>
      <c r="BB1105" s="116"/>
      <c r="BC1105" s="116"/>
      <c r="BD1105" s="116"/>
      <c r="BE1105" s="116"/>
      <c r="BF1105" s="116"/>
      <c r="BG1105" s="116"/>
      <c r="BH1105" s="116"/>
      <c r="BI1105" s="116"/>
      <c r="BJ1105" s="116"/>
      <c r="BK1105" s="116"/>
      <c r="BL1105" s="116"/>
      <c r="BM1105" s="116"/>
      <c r="BN1105" s="116"/>
      <c r="BO1105" s="116"/>
      <c r="BP1105" s="116"/>
      <c r="BQ1105" s="116"/>
      <c r="BR1105" s="116"/>
      <c r="BS1105" s="116"/>
      <c r="BT1105" s="116"/>
      <c r="BU1105" s="116"/>
      <c r="BV1105" s="116"/>
      <c r="BW1105" s="116"/>
      <c r="BX1105" s="116"/>
      <c r="BY1105" s="116"/>
      <c r="BZ1105" s="116"/>
      <c r="CA1105" s="116"/>
      <c r="CB1105" s="116"/>
      <c r="CC1105" s="116"/>
      <c r="CD1105" s="116"/>
      <c r="CE1105" s="116"/>
      <c r="CF1105" s="116"/>
      <c r="CG1105" s="116"/>
      <c r="CH1105" s="116"/>
      <c r="CI1105" s="116"/>
      <c r="CJ1105" s="116"/>
      <c r="CK1105" s="116"/>
      <c r="CL1105" s="116"/>
      <c r="CM1105" s="116"/>
      <c r="CN1105" s="116"/>
      <c r="CO1105" s="116"/>
      <c r="CP1105" s="116"/>
      <c r="CQ1105" s="116"/>
      <c r="CR1105" s="116"/>
      <c r="CS1105" s="116"/>
      <c r="CT1105" s="116"/>
      <c r="CU1105" s="116"/>
      <c r="CV1105" s="116"/>
      <c r="CW1105" s="116"/>
      <c r="CX1105" s="116"/>
      <c r="CY1105" s="116"/>
      <c r="CZ1105" s="116"/>
      <c r="DA1105" s="116"/>
      <c r="DB1105" s="116"/>
      <c r="DC1105" s="116"/>
      <c r="DD1105" s="116"/>
      <c r="DE1105" s="116"/>
      <c r="DF1105" s="116"/>
      <c r="DG1105" s="116"/>
      <c r="DH1105" s="116"/>
      <c r="DI1105" s="116"/>
      <c r="DJ1105" s="116"/>
      <c r="DK1105" s="116"/>
      <c r="DL1105" s="116"/>
      <c r="DM1105" s="116"/>
      <c r="DN1105" s="116"/>
      <c r="DO1105" s="116"/>
      <c r="DP1105" s="116"/>
      <c r="DQ1105" s="116"/>
      <c r="DR1105" s="116"/>
      <c r="DS1105" s="116"/>
      <c r="DT1105" s="116"/>
      <c r="DU1105" s="116"/>
      <c r="DV1105" s="116"/>
      <c r="DW1105" s="116"/>
      <c r="DX1105" s="116"/>
      <c r="DY1105" s="116"/>
      <c r="DZ1105" s="116"/>
      <c r="EA1105" s="116"/>
      <c r="EB1105" s="116"/>
      <c r="EC1105" s="116"/>
      <c r="ED1105" s="116"/>
      <c r="EE1105" s="116"/>
      <c r="EF1105" s="116"/>
      <c r="EG1105" s="116"/>
      <c r="EH1105" s="116"/>
      <c r="EI1105" s="116"/>
      <c r="EJ1105" s="116"/>
      <c r="EK1105" s="116"/>
      <c r="EL1105" s="116"/>
      <c r="EM1105" s="116"/>
      <c r="EN1105" s="116"/>
      <c r="EO1105" s="116"/>
      <c r="EP1105" s="116"/>
      <c r="EQ1105" s="116"/>
      <c r="ER1105" s="116"/>
      <c r="ES1105" s="116"/>
      <c r="ET1105" s="116"/>
      <c r="EU1105" s="116"/>
      <c r="EV1105" s="116"/>
      <c r="EW1105" s="116"/>
      <c r="EX1105" s="116"/>
      <c r="EY1105" s="116"/>
      <c r="EZ1105" s="116"/>
      <c r="FA1105" s="116"/>
      <c r="FB1105" s="116"/>
      <c r="FC1105" s="116"/>
      <c r="FD1105" s="116"/>
      <c r="FE1105" s="116"/>
      <c r="FF1105" s="116"/>
      <c r="FG1105" s="116"/>
      <c r="FH1105" s="116"/>
      <c r="FI1105" s="116"/>
      <c r="FJ1105" s="116"/>
      <c r="FK1105" s="116"/>
      <c r="FL1105" s="116"/>
      <c r="FM1105" s="116"/>
      <c r="FN1105" s="116"/>
      <c r="FO1105" s="116"/>
      <c r="FP1105" s="116"/>
      <c r="FQ1105" s="116"/>
      <c r="FR1105" s="116"/>
      <c r="FS1105" s="116"/>
      <c r="FT1105" s="116"/>
      <c r="FU1105" s="116"/>
      <c r="FV1105" s="116"/>
      <c r="FW1105" s="116"/>
      <c r="FX1105" s="116"/>
      <c r="FY1105" s="116"/>
      <c r="FZ1105" s="116"/>
      <c r="GA1105" s="116"/>
      <c r="GB1105" s="116"/>
      <c r="GC1105" s="116"/>
      <c r="GD1105" s="116"/>
      <c r="GE1105" s="116"/>
      <c r="GF1105" s="116"/>
      <c r="GG1105" s="116"/>
      <c r="GH1105" s="116"/>
      <c r="GI1105" s="116"/>
      <c r="GJ1105" s="116"/>
      <c r="GK1105" s="116"/>
      <c r="GL1105" s="116"/>
      <c r="GM1105" s="116"/>
      <c r="GN1105" s="116"/>
      <c r="GO1105" s="116"/>
      <c r="GP1105" s="116"/>
      <c r="GQ1105" s="116"/>
      <c r="GR1105" s="116"/>
      <c r="GS1105" s="116"/>
      <c r="GT1105" s="116"/>
      <c r="GU1105" s="116"/>
      <c r="GV1105" s="116"/>
      <c r="GW1105" s="116"/>
      <c r="GX1105" s="116"/>
      <c r="GY1105" s="116"/>
    </row>
    <row r="1106" spans="1:207" s="14" customFormat="1" ht="25.15" customHeight="1" x14ac:dyDescent="0.25">
      <c r="A1106" s="69" t="s">
        <v>1628</v>
      </c>
      <c r="B1106" s="45" t="s">
        <v>1770</v>
      </c>
      <c r="C1106" s="72" t="s">
        <v>1051</v>
      </c>
      <c r="D1106" s="182" t="s">
        <v>224</v>
      </c>
      <c r="E1106" s="182" t="s">
        <v>20</v>
      </c>
      <c r="F1106" s="71">
        <v>3</v>
      </c>
      <c r="G1106" s="71">
        <v>2</v>
      </c>
      <c r="H1106" s="50">
        <v>637.29999999999995</v>
      </c>
      <c r="I1106" s="50">
        <v>0</v>
      </c>
      <c r="J1106" s="50">
        <v>637.29999999999995</v>
      </c>
      <c r="K1106" s="37">
        <f t="shared" si="216"/>
        <v>4420600</v>
      </c>
      <c r="L1106" s="44">
        <v>0</v>
      </c>
      <c r="M1106" s="44">
        <v>0</v>
      </c>
      <c r="N1106" s="44">
        <v>0</v>
      </c>
      <c r="O1106" s="47">
        <f>'[1]Прод. прилож'!$C$921</f>
        <v>4420600</v>
      </c>
      <c r="P1106" s="44">
        <f t="shared" ref="P1106:P1149" si="217">K1106/H1106</f>
        <v>6936.4506511846857</v>
      </c>
      <c r="Q1106" s="50">
        <v>9673</v>
      </c>
      <c r="R1106" s="69" t="s">
        <v>95</v>
      </c>
    </row>
    <row r="1107" spans="1:207" s="16" customFormat="1" ht="25.15" customHeight="1" x14ac:dyDescent="0.25">
      <c r="A1107" s="69" t="s">
        <v>1629</v>
      </c>
      <c r="B1107" s="45" t="s">
        <v>1749</v>
      </c>
      <c r="C1107" s="72">
        <v>1959</v>
      </c>
      <c r="D1107" s="182" t="s">
        <v>224</v>
      </c>
      <c r="E1107" s="182" t="s">
        <v>20</v>
      </c>
      <c r="F1107" s="71">
        <v>3</v>
      </c>
      <c r="G1107" s="71">
        <v>3</v>
      </c>
      <c r="H1107" s="50">
        <v>1383.7</v>
      </c>
      <c r="I1107" s="50">
        <v>165.7</v>
      </c>
      <c r="J1107" s="50">
        <v>982.1</v>
      </c>
      <c r="K1107" s="37">
        <f t="shared" si="216"/>
        <v>1112494.8</v>
      </c>
      <c r="L1107" s="47">
        <v>0</v>
      </c>
      <c r="M1107" s="47">
        <v>0</v>
      </c>
      <c r="N1107" s="47">
        <v>0</v>
      </c>
      <c r="O1107" s="44">
        <f>'[1]Прод. прилож'!$C$435</f>
        <v>1112494.8</v>
      </c>
      <c r="P1107" s="50">
        <f t="shared" si="217"/>
        <v>804</v>
      </c>
      <c r="Q1107" s="37">
        <v>9673</v>
      </c>
      <c r="R1107" s="70" t="s">
        <v>94</v>
      </c>
      <c r="S1107" s="119"/>
      <c r="T1107" s="115"/>
      <c r="U1107" s="115"/>
      <c r="V1107" s="116"/>
      <c r="W1107" s="116"/>
      <c r="X1107" s="116"/>
      <c r="Y1107" s="116"/>
      <c r="Z1107" s="116"/>
      <c r="AA1107" s="116"/>
      <c r="AB1107" s="116"/>
      <c r="AC1107" s="116"/>
      <c r="AD1107" s="116"/>
      <c r="AE1107" s="116"/>
      <c r="AF1107" s="116"/>
      <c r="AG1107" s="116"/>
      <c r="AH1107" s="116"/>
      <c r="AI1107" s="116"/>
      <c r="AJ1107" s="116"/>
      <c r="AK1107" s="116"/>
      <c r="AL1107" s="116"/>
      <c r="AM1107" s="116"/>
      <c r="AN1107" s="116"/>
      <c r="AO1107" s="116"/>
      <c r="AP1107" s="116"/>
      <c r="AQ1107" s="116"/>
      <c r="AR1107" s="116"/>
      <c r="AS1107" s="116"/>
      <c r="AT1107" s="116"/>
      <c r="AU1107" s="116"/>
      <c r="AV1107" s="116"/>
      <c r="AW1107" s="116"/>
      <c r="AX1107" s="116"/>
      <c r="AY1107" s="116"/>
      <c r="AZ1107" s="116"/>
      <c r="BA1107" s="116"/>
      <c r="BB1107" s="116"/>
      <c r="BC1107" s="116"/>
      <c r="BD1107" s="116"/>
      <c r="BE1107" s="116"/>
      <c r="BF1107" s="116"/>
      <c r="BG1107" s="116"/>
      <c r="BH1107" s="116"/>
      <c r="BI1107" s="116"/>
      <c r="BJ1107" s="116"/>
      <c r="BK1107" s="116"/>
      <c r="BL1107" s="116"/>
      <c r="BM1107" s="116"/>
      <c r="BN1107" s="116"/>
      <c r="BO1107" s="116"/>
      <c r="BP1107" s="116"/>
      <c r="BQ1107" s="116"/>
      <c r="BR1107" s="116"/>
      <c r="BS1107" s="116"/>
      <c r="BT1107" s="116"/>
      <c r="BU1107" s="116"/>
      <c r="BV1107" s="116"/>
      <c r="BW1107" s="116"/>
      <c r="BX1107" s="116"/>
      <c r="BY1107" s="116"/>
      <c r="BZ1107" s="116"/>
      <c r="CA1107" s="116"/>
      <c r="CB1107" s="116"/>
      <c r="CC1107" s="116"/>
      <c r="CD1107" s="116"/>
      <c r="CE1107" s="116"/>
      <c r="CF1107" s="116"/>
      <c r="CG1107" s="116"/>
      <c r="CH1107" s="116"/>
      <c r="CI1107" s="116"/>
      <c r="CJ1107" s="116"/>
      <c r="CK1107" s="116"/>
      <c r="CL1107" s="116"/>
      <c r="CM1107" s="116"/>
      <c r="CN1107" s="116"/>
      <c r="CO1107" s="116"/>
      <c r="CP1107" s="116"/>
      <c r="CQ1107" s="116"/>
      <c r="CR1107" s="116"/>
      <c r="CS1107" s="116"/>
      <c r="CT1107" s="116"/>
      <c r="CU1107" s="116"/>
      <c r="CV1107" s="116"/>
      <c r="CW1107" s="116"/>
      <c r="CX1107" s="116"/>
      <c r="CY1107" s="116"/>
      <c r="CZ1107" s="116"/>
      <c r="DA1107" s="116"/>
      <c r="DB1107" s="116"/>
      <c r="DC1107" s="116"/>
      <c r="DD1107" s="116"/>
      <c r="DE1107" s="116"/>
      <c r="DF1107" s="116"/>
      <c r="DG1107" s="116"/>
      <c r="DH1107" s="116"/>
      <c r="DI1107" s="116"/>
      <c r="DJ1107" s="116"/>
      <c r="DK1107" s="116"/>
      <c r="DL1107" s="116"/>
      <c r="DM1107" s="116"/>
      <c r="DN1107" s="116"/>
      <c r="DO1107" s="116"/>
      <c r="DP1107" s="116"/>
      <c r="DQ1107" s="116"/>
      <c r="DR1107" s="116"/>
      <c r="DS1107" s="116"/>
      <c r="DT1107" s="116"/>
      <c r="DU1107" s="116"/>
      <c r="DV1107" s="116"/>
      <c r="DW1107" s="116"/>
      <c r="DX1107" s="116"/>
      <c r="DY1107" s="116"/>
      <c r="DZ1107" s="116"/>
      <c r="EA1107" s="116"/>
      <c r="EB1107" s="116"/>
      <c r="EC1107" s="116"/>
      <c r="ED1107" s="116"/>
      <c r="EE1107" s="116"/>
      <c r="EF1107" s="116"/>
      <c r="EG1107" s="116"/>
      <c r="EH1107" s="116"/>
      <c r="EI1107" s="116"/>
      <c r="EJ1107" s="116"/>
      <c r="EK1107" s="116"/>
      <c r="EL1107" s="116"/>
      <c r="EM1107" s="116"/>
      <c r="EN1107" s="116"/>
      <c r="EO1107" s="116"/>
      <c r="EP1107" s="116"/>
      <c r="EQ1107" s="116"/>
      <c r="ER1107" s="116"/>
      <c r="ES1107" s="116"/>
      <c r="ET1107" s="116"/>
      <c r="EU1107" s="116"/>
      <c r="EV1107" s="116"/>
      <c r="EW1107" s="116"/>
      <c r="EX1107" s="116"/>
      <c r="EY1107" s="116"/>
      <c r="EZ1107" s="116"/>
      <c r="FA1107" s="116"/>
      <c r="FB1107" s="116"/>
      <c r="FC1107" s="116"/>
      <c r="FD1107" s="116"/>
      <c r="FE1107" s="116"/>
      <c r="FF1107" s="116"/>
      <c r="FG1107" s="116"/>
      <c r="FH1107" s="116"/>
      <c r="FI1107" s="116"/>
      <c r="FJ1107" s="116"/>
      <c r="FK1107" s="116"/>
      <c r="FL1107" s="116"/>
      <c r="FM1107" s="116"/>
      <c r="FN1107" s="116"/>
      <c r="FO1107" s="116"/>
      <c r="FP1107" s="116"/>
      <c r="FQ1107" s="116"/>
      <c r="FR1107" s="116"/>
      <c r="FS1107" s="116"/>
      <c r="FT1107" s="116"/>
      <c r="FU1107" s="116"/>
      <c r="FV1107" s="116"/>
      <c r="FW1107" s="116"/>
      <c r="FX1107" s="116"/>
      <c r="FY1107" s="116"/>
      <c r="FZ1107" s="116"/>
      <c r="GA1107" s="116"/>
      <c r="GB1107" s="116"/>
      <c r="GC1107" s="116"/>
      <c r="GD1107" s="116"/>
      <c r="GE1107" s="116"/>
      <c r="GF1107" s="116"/>
      <c r="GG1107" s="116"/>
      <c r="GH1107" s="116"/>
      <c r="GI1107" s="116"/>
      <c r="GJ1107" s="116"/>
      <c r="GK1107" s="116"/>
      <c r="GL1107" s="116"/>
      <c r="GM1107" s="116"/>
      <c r="GN1107" s="116"/>
      <c r="GO1107" s="116"/>
      <c r="GP1107" s="116"/>
      <c r="GQ1107" s="116"/>
      <c r="GR1107" s="116"/>
      <c r="GS1107" s="116"/>
      <c r="GT1107" s="116"/>
      <c r="GU1107" s="116"/>
      <c r="GV1107" s="116"/>
      <c r="GW1107" s="116"/>
      <c r="GX1107" s="116"/>
      <c r="GY1107" s="116"/>
    </row>
    <row r="1108" spans="1:207" s="16" customFormat="1" ht="25.15" customHeight="1" x14ac:dyDescent="0.25">
      <c r="A1108" s="69" t="s">
        <v>1630</v>
      </c>
      <c r="B1108" s="45" t="s">
        <v>1750</v>
      </c>
      <c r="C1108" s="72">
        <v>1958</v>
      </c>
      <c r="D1108" s="182" t="s">
        <v>224</v>
      </c>
      <c r="E1108" s="182" t="s">
        <v>20</v>
      </c>
      <c r="F1108" s="71">
        <v>4</v>
      </c>
      <c r="G1108" s="71">
        <v>3</v>
      </c>
      <c r="H1108" s="50">
        <v>2479.7199999999998</v>
      </c>
      <c r="I1108" s="50">
        <v>866.8</v>
      </c>
      <c r="J1108" s="50">
        <v>1519.7</v>
      </c>
      <c r="K1108" s="37">
        <f t="shared" si="216"/>
        <v>1993694.88</v>
      </c>
      <c r="L1108" s="47">
        <v>0</v>
      </c>
      <c r="M1108" s="47">
        <v>0</v>
      </c>
      <c r="N1108" s="47">
        <v>0</v>
      </c>
      <c r="O1108" s="44">
        <f>'[1]Прод. прилож'!$C$436</f>
        <v>1993694.88</v>
      </c>
      <c r="P1108" s="50">
        <f t="shared" si="217"/>
        <v>804</v>
      </c>
      <c r="Q1108" s="37">
        <v>9673</v>
      </c>
      <c r="R1108" s="69" t="s">
        <v>94</v>
      </c>
      <c r="S1108" s="119"/>
      <c r="T1108" s="115"/>
      <c r="U1108" s="115"/>
      <c r="V1108" s="116"/>
      <c r="W1108" s="116"/>
      <c r="X1108" s="116"/>
      <c r="Y1108" s="116"/>
      <c r="Z1108" s="116"/>
      <c r="AA1108" s="116"/>
      <c r="AB1108" s="116"/>
      <c r="AC1108" s="116"/>
      <c r="AD1108" s="116"/>
      <c r="AE1108" s="116"/>
      <c r="AF1108" s="116"/>
      <c r="AG1108" s="116"/>
      <c r="AH1108" s="116"/>
      <c r="AI1108" s="116"/>
      <c r="AJ1108" s="116"/>
      <c r="AK1108" s="116"/>
      <c r="AL1108" s="116"/>
      <c r="AM1108" s="116"/>
      <c r="AN1108" s="116"/>
      <c r="AO1108" s="116"/>
      <c r="AP1108" s="116"/>
      <c r="AQ1108" s="116"/>
      <c r="AR1108" s="116"/>
      <c r="AS1108" s="116"/>
      <c r="AT1108" s="116"/>
      <c r="AU1108" s="116"/>
      <c r="AV1108" s="116"/>
      <c r="AW1108" s="116"/>
      <c r="AX1108" s="116"/>
      <c r="AY1108" s="116"/>
      <c r="AZ1108" s="116"/>
      <c r="BA1108" s="116"/>
      <c r="BB1108" s="116"/>
      <c r="BC1108" s="116"/>
      <c r="BD1108" s="116"/>
      <c r="BE1108" s="116"/>
      <c r="BF1108" s="116"/>
      <c r="BG1108" s="116"/>
      <c r="BH1108" s="116"/>
      <c r="BI1108" s="116"/>
      <c r="BJ1108" s="116"/>
      <c r="BK1108" s="116"/>
      <c r="BL1108" s="116"/>
      <c r="BM1108" s="116"/>
      <c r="BN1108" s="116"/>
      <c r="BO1108" s="116"/>
      <c r="BP1108" s="116"/>
      <c r="BQ1108" s="116"/>
      <c r="BR1108" s="116"/>
      <c r="BS1108" s="116"/>
      <c r="BT1108" s="116"/>
      <c r="BU1108" s="116"/>
      <c r="BV1108" s="116"/>
      <c r="BW1108" s="116"/>
      <c r="BX1108" s="116"/>
      <c r="BY1108" s="116"/>
      <c r="BZ1108" s="116"/>
      <c r="CA1108" s="116"/>
      <c r="CB1108" s="116"/>
      <c r="CC1108" s="116"/>
      <c r="CD1108" s="116"/>
      <c r="CE1108" s="116"/>
      <c r="CF1108" s="116"/>
      <c r="CG1108" s="116"/>
      <c r="CH1108" s="116"/>
      <c r="CI1108" s="116"/>
      <c r="CJ1108" s="116"/>
      <c r="CK1108" s="116"/>
      <c r="CL1108" s="116"/>
      <c r="CM1108" s="116"/>
      <c r="CN1108" s="116"/>
      <c r="CO1108" s="116"/>
      <c r="CP1108" s="116"/>
      <c r="CQ1108" s="116"/>
      <c r="CR1108" s="116"/>
      <c r="CS1108" s="116"/>
      <c r="CT1108" s="116"/>
      <c r="CU1108" s="116"/>
      <c r="CV1108" s="116"/>
      <c r="CW1108" s="116"/>
      <c r="CX1108" s="116"/>
      <c r="CY1108" s="116"/>
      <c r="CZ1108" s="116"/>
      <c r="DA1108" s="116"/>
      <c r="DB1108" s="116"/>
      <c r="DC1108" s="116"/>
      <c r="DD1108" s="116"/>
      <c r="DE1108" s="116"/>
      <c r="DF1108" s="116"/>
      <c r="DG1108" s="116"/>
      <c r="DH1108" s="116"/>
      <c r="DI1108" s="116"/>
      <c r="DJ1108" s="116"/>
      <c r="DK1108" s="116"/>
      <c r="DL1108" s="116"/>
      <c r="DM1108" s="116"/>
      <c r="DN1108" s="116"/>
      <c r="DO1108" s="116"/>
      <c r="DP1108" s="116"/>
      <c r="DQ1108" s="116"/>
      <c r="DR1108" s="116"/>
      <c r="DS1108" s="116"/>
      <c r="DT1108" s="116"/>
      <c r="DU1108" s="116"/>
      <c r="DV1108" s="116"/>
      <c r="DW1108" s="116"/>
      <c r="DX1108" s="116"/>
      <c r="DY1108" s="116"/>
      <c r="DZ1108" s="116"/>
      <c r="EA1108" s="116"/>
      <c r="EB1108" s="116"/>
      <c r="EC1108" s="116"/>
      <c r="ED1108" s="116"/>
      <c r="EE1108" s="116"/>
      <c r="EF1108" s="116"/>
      <c r="EG1108" s="116"/>
      <c r="EH1108" s="116"/>
      <c r="EI1108" s="116"/>
      <c r="EJ1108" s="116"/>
      <c r="EK1108" s="116"/>
      <c r="EL1108" s="116"/>
      <c r="EM1108" s="116"/>
      <c r="EN1108" s="116"/>
      <c r="EO1108" s="116"/>
      <c r="EP1108" s="116"/>
      <c r="EQ1108" s="116"/>
      <c r="ER1108" s="116"/>
      <c r="ES1108" s="116"/>
      <c r="ET1108" s="116"/>
      <c r="EU1108" s="116"/>
      <c r="EV1108" s="116"/>
      <c r="EW1108" s="116"/>
      <c r="EX1108" s="116"/>
      <c r="EY1108" s="116"/>
      <c r="EZ1108" s="116"/>
      <c r="FA1108" s="116"/>
      <c r="FB1108" s="116"/>
      <c r="FC1108" s="116"/>
      <c r="FD1108" s="116"/>
      <c r="FE1108" s="116"/>
      <c r="FF1108" s="116"/>
      <c r="FG1108" s="116"/>
      <c r="FH1108" s="116"/>
      <c r="FI1108" s="116"/>
      <c r="FJ1108" s="116"/>
      <c r="FK1108" s="116"/>
      <c r="FL1108" s="116"/>
      <c r="FM1108" s="116"/>
      <c r="FN1108" s="116"/>
      <c r="FO1108" s="116"/>
      <c r="FP1108" s="116"/>
      <c r="FQ1108" s="116"/>
      <c r="FR1108" s="116"/>
      <c r="FS1108" s="116"/>
      <c r="FT1108" s="116"/>
      <c r="FU1108" s="116"/>
      <c r="FV1108" s="116"/>
      <c r="FW1108" s="116"/>
      <c r="FX1108" s="116"/>
      <c r="FY1108" s="116"/>
      <c r="FZ1108" s="116"/>
      <c r="GA1108" s="116"/>
      <c r="GB1108" s="116"/>
      <c r="GC1108" s="116"/>
      <c r="GD1108" s="116"/>
      <c r="GE1108" s="116"/>
      <c r="GF1108" s="116"/>
      <c r="GG1108" s="116"/>
      <c r="GH1108" s="116"/>
      <c r="GI1108" s="116"/>
      <c r="GJ1108" s="116"/>
      <c r="GK1108" s="116"/>
      <c r="GL1108" s="116"/>
      <c r="GM1108" s="116"/>
      <c r="GN1108" s="116"/>
      <c r="GO1108" s="116"/>
      <c r="GP1108" s="116"/>
      <c r="GQ1108" s="116"/>
      <c r="GR1108" s="116"/>
      <c r="GS1108" s="116"/>
      <c r="GT1108" s="116"/>
      <c r="GU1108" s="116"/>
      <c r="GV1108" s="116"/>
      <c r="GW1108" s="116"/>
      <c r="GX1108" s="116"/>
      <c r="GY1108" s="116"/>
    </row>
    <row r="1109" spans="1:207" s="16" customFormat="1" ht="25.15" customHeight="1" x14ac:dyDescent="0.25">
      <c r="A1109" s="69" t="s">
        <v>1631</v>
      </c>
      <c r="B1109" s="163" t="s">
        <v>1751</v>
      </c>
      <c r="C1109" s="172">
        <v>1959</v>
      </c>
      <c r="D1109" s="166" t="s">
        <v>224</v>
      </c>
      <c r="E1109" s="166" t="s">
        <v>20</v>
      </c>
      <c r="F1109" s="176">
        <v>3</v>
      </c>
      <c r="G1109" s="176">
        <v>1</v>
      </c>
      <c r="H1109" s="110">
        <v>1394.1</v>
      </c>
      <c r="I1109" s="110">
        <v>62.6</v>
      </c>
      <c r="J1109" s="110">
        <v>1063.31</v>
      </c>
      <c r="K1109" s="37">
        <f t="shared" si="216"/>
        <v>1120856.3999999999</v>
      </c>
      <c r="L1109" s="47">
        <v>0</v>
      </c>
      <c r="M1109" s="47">
        <v>0</v>
      </c>
      <c r="N1109" s="47">
        <v>0</v>
      </c>
      <c r="O1109" s="44">
        <f>'[1]Прод. прилож'!$C$437</f>
        <v>1120856.3999999999</v>
      </c>
      <c r="P1109" s="50">
        <f t="shared" si="217"/>
        <v>804</v>
      </c>
      <c r="Q1109" s="37">
        <v>9673</v>
      </c>
      <c r="R1109" s="70" t="s">
        <v>94</v>
      </c>
      <c r="S1109" s="119"/>
      <c r="T1109" s="115"/>
      <c r="U1109" s="115"/>
      <c r="V1109" s="116"/>
      <c r="W1109" s="116"/>
      <c r="X1109" s="116"/>
      <c r="Y1109" s="116"/>
      <c r="Z1109" s="116"/>
      <c r="AA1109" s="116"/>
      <c r="AB1109" s="116"/>
      <c r="AC1109" s="116"/>
      <c r="AD1109" s="116"/>
      <c r="AE1109" s="116"/>
      <c r="AF1109" s="116"/>
      <c r="AG1109" s="116"/>
      <c r="AH1109" s="116"/>
      <c r="AI1109" s="116"/>
      <c r="AJ1109" s="116"/>
      <c r="AK1109" s="116"/>
      <c r="AL1109" s="116"/>
      <c r="AM1109" s="116"/>
      <c r="AN1109" s="116"/>
      <c r="AO1109" s="116"/>
      <c r="AP1109" s="116"/>
      <c r="AQ1109" s="116"/>
      <c r="AR1109" s="116"/>
      <c r="AS1109" s="116"/>
      <c r="AT1109" s="116"/>
      <c r="AU1109" s="116"/>
      <c r="AV1109" s="116"/>
      <c r="AW1109" s="116"/>
      <c r="AX1109" s="116"/>
      <c r="AY1109" s="116"/>
      <c r="AZ1109" s="116"/>
      <c r="BA1109" s="116"/>
      <c r="BB1109" s="116"/>
      <c r="BC1109" s="116"/>
      <c r="BD1109" s="116"/>
      <c r="BE1109" s="116"/>
      <c r="BF1109" s="116"/>
      <c r="BG1109" s="116"/>
      <c r="BH1109" s="116"/>
      <c r="BI1109" s="116"/>
      <c r="BJ1109" s="116"/>
      <c r="BK1109" s="116"/>
      <c r="BL1109" s="116"/>
      <c r="BM1109" s="116"/>
      <c r="BN1109" s="116"/>
      <c r="BO1109" s="116"/>
      <c r="BP1109" s="116"/>
      <c r="BQ1109" s="116"/>
      <c r="BR1109" s="116"/>
      <c r="BS1109" s="116"/>
      <c r="BT1109" s="116"/>
      <c r="BU1109" s="116"/>
      <c r="BV1109" s="116"/>
      <c r="BW1109" s="116"/>
      <c r="BX1109" s="116"/>
      <c r="BY1109" s="116"/>
      <c r="BZ1109" s="116"/>
      <c r="CA1109" s="116"/>
      <c r="CB1109" s="116"/>
      <c r="CC1109" s="116"/>
      <c r="CD1109" s="116"/>
      <c r="CE1109" s="116"/>
      <c r="CF1109" s="116"/>
      <c r="CG1109" s="116"/>
      <c r="CH1109" s="116"/>
      <c r="CI1109" s="116"/>
      <c r="CJ1109" s="116"/>
      <c r="CK1109" s="116"/>
      <c r="CL1109" s="116"/>
      <c r="CM1109" s="116"/>
      <c r="CN1109" s="116"/>
      <c r="CO1109" s="116"/>
      <c r="CP1109" s="116"/>
      <c r="CQ1109" s="116"/>
      <c r="CR1109" s="116"/>
      <c r="CS1109" s="116"/>
      <c r="CT1109" s="116"/>
      <c r="CU1109" s="116"/>
      <c r="CV1109" s="116"/>
      <c r="CW1109" s="116"/>
      <c r="CX1109" s="116"/>
      <c r="CY1109" s="116"/>
      <c r="CZ1109" s="116"/>
      <c r="DA1109" s="116"/>
      <c r="DB1109" s="116"/>
      <c r="DC1109" s="116"/>
      <c r="DD1109" s="116"/>
      <c r="DE1109" s="116"/>
      <c r="DF1109" s="116"/>
      <c r="DG1109" s="116"/>
      <c r="DH1109" s="116"/>
      <c r="DI1109" s="116"/>
      <c r="DJ1109" s="116"/>
      <c r="DK1109" s="116"/>
      <c r="DL1109" s="116"/>
      <c r="DM1109" s="116"/>
      <c r="DN1109" s="116"/>
      <c r="DO1109" s="116"/>
      <c r="DP1109" s="116"/>
      <c r="DQ1109" s="116"/>
      <c r="DR1109" s="116"/>
      <c r="DS1109" s="116"/>
      <c r="DT1109" s="116"/>
      <c r="DU1109" s="116"/>
      <c r="DV1109" s="116"/>
      <c r="DW1109" s="116"/>
      <c r="DX1109" s="116"/>
      <c r="DY1109" s="116"/>
      <c r="DZ1109" s="116"/>
      <c r="EA1109" s="116"/>
      <c r="EB1109" s="116"/>
      <c r="EC1109" s="116"/>
      <c r="ED1109" s="116"/>
      <c r="EE1109" s="116"/>
      <c r="EF1109" s="116"/>
      <c r="EG1109" s="116"/>
      <c r="EH1109" s="116"/>
      <c r="EI1109" s="116"/>
      <c r="EJ1109" s="116"/>
      <c r="EK1109" s="116"/>
      <c r="EL1109" s="116"/>
      <c r="EM1109" s="116"/>
      <c r="EN1109" s="116"/>
      <c r="EO1109" s="116"/>
      <c r="EP1109" s="116"/>
      <c r="EQ1109" s="116"/>
      <c r="ER1109" s="116"/>
      <c r="ES1109" s="116"/>
      <c r="ET1109" s="116"/>
      <c r="EU1109" s="116"/>
      <c r="EV1109" s="116"/>
      <c r="EW1109" s="116"/>
      <c r="EX1109" s="116"/>
      <c r="EY1109" s="116"/>
      <c r="EZ1109" s="116"/>
      <c r="FA1109" s="116"/>
      <c r="FB1109" s="116"/>
      <c r="FC1109" s="116"/>
      <c r="FD1109" s="116"/>
      <c r="FE1109" s="116"/>
      <c r="FF1109" s="116"/>
      <c r="FG1109" s="116"/>
      <c r="FH1109" s="116"/>
      <c r="FI1109" s="116"/>
      <c r="FJ1109" s="116"/>
      <c r="FK1109" s="116"/>
      <c r="FL1109" s="116"/>
      <c r="FM1109" s="116"/>
      <c r="FN1109" s="116"/>
      <c r="FO1109" s="116"/>
      <c r="FP1109" s="116"/>
      <c r="FQ1109" s="116"/>
      <c r="FR1109" s="116"/>
      <c r="FS1109" s="116"/>
      <c r="FT1109" s="116"/>
      <c r="FU1109" s="116"/>
      <c r="FV1109" s="116"/>
      <c r="FW1109" s="116"/>
      <c r="FX1109" s="116"/>
      <c r="FY1109" s="116"/>
      <c r="FZ1109" s="116"/>
      <c r="GA1109" s="116"/>
      <c r="GB1109" s="116"/>
      <c r="GC1109" s="116"/>
      <c r="GD1109" s="116"/>
      <c r="GE1109" s="116"/>
      <c r="GF1109" s="116"/>
      <c r="GG1109" s="116"/>
      <c r="GH1109" s="116"/>
      <c r="GI1109" s="116"/>
      <c r="GJ1109" s="116"/>
      <c r="GK1109" s="116"/>
      <c r="GL1109" s="116"/>
      <c r="GM1109" s="116"/>
      <c r="GN1109" s="116"/>
      <c r="GO1109" s="116"/>
      <c r="GP1109" s="116"/>
      <c r="GQ1109" s="116"/>
      <c r="GR1109" s="116"/>
      <c r="GS1109" s="116"/>
      <c r="GT1109" s="116"/>
      <c r="GU1109" s="116"/>
      <c r="GV1109" s="116"/>
      <c r="GW1109" s="116"/>
      <c r="GX1109" s="116"/>
      <c r="GY1109" s="116"/>
    </row>
    <row r="1110" spans="1:207" s="116" customFormat="1" ht="27" customHeight="1" x14ac:dyDescent="0.25">
      <c r="A1110" s="69" t="s">
        <v>1632</v>
      </c>
      <c r="B1110" s="163" t="s">
        <v>1725</v>
      </c>
      <c r="C1110" s="172">
        <v>1959</v>
      </c>
      <c r="D1110" s="166" t="s">
        <v>224</v>
      </c>
      <c r="E1110" s="166" t="s">
        <v>20</v>
      </c>
      <c r="F1110" s="176">
        <v>3</v>
      </c>
      <c r="G1110" s="176">
        <v>3</v>
      </c>
      <c r="H1110" s="110">
        <v>1390.65</v>
      </c>
      <c r="I1110" s="110">
        <v>90.9</v>
      </c>
      <c r="J1110" s="110">
        <v>970.9</v>
      </c>
      <c r="K1110" s="37">
        <f t="shared" si="216"/>
        <v>1118082.6000000001</v>
      </c>
      <c r="L1110" s="47">
        <v>0</v>
      </c>
      <c r="M1110" s="47">
        <v>0</v>
      </c>
      <c r="N1110" s="47">
        <v>0</v>
      </c>
      <c r="O1110" s="44">
        <f>'[1]Прод. прилож'!$C$438</f>
        <v>1118082.6000000001</v>
      </c>
      <c r="P1110" s="50">
        <f t="shared" si="217"/>
        <v>804</v>
      </c>
      <c r="Q1110" s="37">
        <v>9673</v>
      </c>
      <c r="R1110" s="70" t="s">
        <v>94</v>
      </c>
      <c r="S1110" s="115"/>
      <c r="T1110" s="115"/>
      <c r="U1110" s="115"/>
    </row>
    <row r="1111" spans="1:207" s="116" customFormat="1" ht="27" customHeight="1" x14ac:dyDescent="0.25">
      <c r="A1111" s="69" t="s">
        <v>1633</v>
      </c>
      <c r="B1111" s="163" t="s">
        <v>1941</v>
      </c>
      <c r="C1111" s="172">
        <v>1960</v>
      </c>
      <c r="D1111" s="166" t="s">
        <v>224</v>
      </c>
      <c r="E1111" s="166" t="s">
        <v>20</v>
      </c>
      <c r="F1111" s="176">
        <v>3</v>
      </c>
      <c r="G1111" s="176">
        <v>3</v>
      </c>
      <c r="H1111" s="110">
        <v>1391.7</v>
      </c>
      <c r="I1111" s="110">
        <v>137.4</v>
      </c>
      <c r="J1111" s="110">
        <v>956.51</v>
      </c>
      <c r="K1111" s="37">
        <f t="shared" si="216"/>
        <v>4667761.8000000007</v>
      </c>
      <c r="L1111" s="47">
        <v>0</v>
      </c>
      <c r="M1111" s="47">
        <v>0</v>
      </c>
      <c r="N1111" s="47">
        <v>0</v>
      </c>
      <c r="O1111" s="44">
        <f>'[1]Прод. прилож'!$C$439</f>
        <v>4667761.8000000007</v>
      </c>
      <c r="P1111" s="50">
        <f t="shared" si="217"/>
        <v>3354.0000000000005</v>
      </c>
      <c r="Q1111" s="37">
        <v>9673</v>
      </c>
      <c r="R1111" s="70" t="s">
        <v>94</v>
      </c>
      <c r="S1111" s="115"/>
      <c r="T1111" s="115"/>
      <c r="U1111" s="115"/>
    </row>
    <row r="1112" spans="1:207" s="116" customFormat="1" ht="25.9" customHeight="1" x14ac:dyDescent="0.25">
      <c r="A1112" s="69" t="s">
        <v>1634</v>
      </c>
      <c r="B1112" s="163" t="s">
        <v>703</v>
      </c>
      <c r="C1112" s="186">
        <v>1964</v>
      </c>
      <c r="D1112" s="166" t="s">
        <v>224</v>
      </c>
      <c r="E1112" s="166" t="s">
        <v>20</v>
      </c>
      <c r="F1112" s="172">
        <v>2</v>
      </c>
      <c r="G1112" s="172">
        <v>2</v>
      </c>
      <c r="H1112" s="168">
        <v>642</v>
      </c>
      <c r="I1112" s="168">
        <v>0</v>
      </c>
      <c r="J1112" s="168">
        <v>403.3</v>
      </c>
      <c r="K1112" s="37">
        <f t="shared" si="216"/>
        <v>5039552.5</v>
      </c>
      <c r="L1112" s="44">
        <v>0</v>
      </c>
      <c r="M1112" s="44">
        <v>0</v>
      </c>
      <c r="N1112" s="44">
        <v>0</v>
      </c>
      <c r="O1112" s="47">
        <f>'[1]Прод. прилож'!$C$922</f>
        <v>5039552.5</v>
      </c>
      <c r="P1112" s="44">
        <f t="shared" si="217"/>
        <v>7849.7702492211838</v>
      </c>
      <c r="Q1112" s="50">
        <v>9673</v>
      </c>
      <c r="R1112" s="69" t="s">
        <v>95</v>
      </c>
      <c r="S1112" s="16"/>
      <c r="T1112" s="16"/>
      <c r="U1112" s="16"/>
      <c r="V1112" s="16"/>
      <c r="W1112" s="16"/>
      <c r="X1112" s="16"/>
      <c r="Y1112" s="16"/>
      <c r="Z1112" s="16"/>
      <c r="AA1112" s="16"/>
      <c r="AB1112" s="16"/>
      <c r="AC1112" s="16"/>
      <c r="AD1112" s="16"/>
      <c r="AE1112" s="16"/>
      <c r="AF1112" s="16"/>
      <c r="AG1112" s="16"/>
      <c r="AH1112" s="16"/>
      <c r="AI1112" s="16"/>
      <c r="AJ1112" s="16"/>
      <c r="AK1112" s="16"/>
      <c r="AL1112" s="16"/>
      <c r="AM1112" s="16"/>
      <c r="AN1112" s="16"/>
      <c r="AO1112" s="16"/>
      <c r="AP1112" s="16"/>
      <c r="AQ1112" s="16"/>
      <c r="AR1112" s="16"/>
      <c r="AS1112" s="16"/>
      <c r="AT1112" s="16"/>
      <c r="AU1112" s="16"/>
      <c r="AV1112" s="16"/>
      <c r="AW1112" s="16"/>
      <c r="AX1112" s="16"/>
      <c r="AY1112" s="16"/>
      <c r="AZ1112" s="16"/>
      <c r="BA1112" s="16"/>
      <c r="BB1112" s="16"/>
      <c r="BC1112" s="16"/>
      <c r="BD1112" s="16"/>
      <c r="BE1112" s="16"/>
      <c r="BF1112" s="16"/>
      <c r="BG1112" s="16"/>
      <c r="BH1112" s="16"/>
      <c r="BI1112" s="16"/>
      <c r="BJ1112" s="16"/>
      <c r="BK1112" s="16"/>
      <c r="BL1112" s="16"/>
      <c r="BM1112" s="16"/>
      <c r="BN1112" s="16"/>
      <c r="BO1112" s="16"/>
      <c r="BP1112" s="16"/>
      <c r="BQ1112" s="16"/>
      <c r="BR1112" s="16"/>
      <c r="BS1112" s="16"/>
      <c r="BT1112" s="16"/>
      <c r="BU1112" s="16"/>
      <c r="BV1112" s="16"/>
      <c r="BW1112" s="16"/>
      <c r="BX1112" s="16"/>
      <c r="BY1112" s="16"/>
      <c r="BZ1112" s="16"/>
      <c r="CA1112" s="16"/>
      <c r="CB1112" s="16"/>
      <c r="CC1112" s="16"/>
      <c r="CD1112" s="16"/>
      <c r="CE1112" s="16"/>
      <c r="CF1112" s="16"/>
      <c r="CG1112" s="16"/>
      <c r="CH1112" s="16"/>
      <c r="CI1112" s="16"/>
      <c r="CJ1112" s="16"/>
      <c r="CK1112" s="16"/>
      <c r="CL1112" s="16"/>
      <c r="CM1112" s="16"/>
      <c r="CN1112" s="16"/>
      <c r="CO1112" s="16"/>
      <c r="CP1112" s="16"/>
      <c r="CQ1112" s="16"/>
      <c r="CR1112" s="16"/>
      <c r="CS1112" s="16"/>
      <c r="CT1112" s="16"/>
      <c r="CU1112" s="16"/>
      <c r="CV1112" s="16"/>
      <c r="CW1112" s="16"/>
      <c r="CX1112" s="16"/>
      <c r="CY1112" s="16"/>
      <c r="CZ1112" s="16"/>
      <c r="DA1112" s="16"/>
      <c r="DB1112" s="16"/>
      <c r="DC1112" s="16"/>
      <c r="DD1112" s="16"/>
      <c r="DE1112" s="16"/>
      <c r="DF1112" s="16"/>
      <c r="DG1112" s="16"/>
      <c r="DH1112" s="16"/>
      <c r="DI1112" s="16"/>
      <c r="DJ1112" s="16"/>
      <c r="DK1112" s="16"/>
      <c r="DL1112" s="16"/>
      <c r="DM1112" s="16"/>
      <c r="DN1112" s="16"/>
      <c r="DO1112" s="16"/>
      <c r="DP1112" s="16"/>
      <c r="DQ1112" s="16"/>
      <c r="DR1112" s="16"/>
      <c r="DS1112" s="16"/>
      <c r="DT1112" s="16"/>
      <c r="DU1112" s="16"/>
      <c r="DV1112" s="16"/>
      <c r="DW1112" s="16"/>
      <c r="DX1112" s="16"/>
      <c r="DY1112" s="16"/>
      <c r="DZ1112" s="16"/>
      <c r="EA1112" s="16"/>
      <c r="EB1112" s="16"/>
      <c r="EC1112" s="16"/>
      <c r="ED1112" s="16"/>
      <c r="EE1112" s="16"/>
      <c r="EF1112" s="16"/>
      <c r="EG1112" s="16"/>
      <c r="EH1112" s="16"/>
      <c r="EI1112" s="16"/>
      <c r="EJ1112" s="16"/>
      <c r="EK1112" s="16"/>
      <c r="EL1112" s="16"/>
      <c r="EM1112" s="16"/>
      <c r="EN1112" s="16"/>
      <c r="EO1112" s="16"/>
      <c r="EP1112" s="16"/>
      <c r="EQ1112" s="16"/>
      <c r="ER1112" s="16"/>
      <c r="ES1112" s="16"/>
      <c r="ET1112" s="16"/>
      <c r="EU1112" s="16"/>
      <c r="EV1112" s="16"/>
      <c r="EW1112" s="16"/>
      <c r="EX1112" s="16"/>
      <c r="EY1112" s="16"/>
      <c r="EZ1112" s="16"/>
      <c r="FA1112" s="16"/>
      <c r="FB1112" s="16"/>
      <c r="FC1112" s="16"/>
      <c r="FD1112" s="16"/>
      <c r="FE1112" s="16"/>
      <c r="FF1112" s="16"/>
      <c r="FG1112" s="16"/>
      <c r="FH1112" s="16"/>
      <c r="FI1112" s="16"/>
      <c r="FJ1112" s="16"/>
      <c r="FK1112" s="16"/>
      <c r="FL1112" s="16"/>
      <c r="FM1112" s="16"/>
      <c r="FN1112" s="16"/>
      <c r="FO1112" s="16"/>
      <c r="FP1112" s="16"/>
      <c r="FQ1112" s="16"/>
      <c r="FR1112" s="16"/>
      <c r="FS1112" s="16"/>
      <c r="FT1112" s="16"/>
      <c r="FU1112" s="16"/>
      <c r="FV1112" s="16"/>
      <c r="FW1112" s="16"/>
      <c r="FX1112" s="16"/>
      <c r="FY1112" s="16"/>
      <c r="FZ1112" s="16"/>
      <c r="GA1112" s="16"/>
      <c r="GB1112" s="16"/>
      <c r="GC1112" s="16"/>
      <c r="GD1112" s="16"/>
      <c r="GE1112" s="16"/>
      <c r="GF1112" s="16"/>
      <c r="GG1112" s="16"/>
      <c r="GH1112" s="16"/>
      <c r="GI1112" s="16"/>
      <c r="GJ1112" s="16"/>
      <c r="GK1112" s="16"/>
      <c r="GL1112" s="16"/>
      <c r="GM1112" s="16"/>
      <c r="GN1112" s="16"/>
      <c r="GO1112" s="16"/>
      <c r="GP1112" s="16"/>
      <c r="GQ1112" s="16"/>
      <c r="GR1112" s="16"/>
      <c r="GS1112" s="16"/>
      <c r="GT1112" s="16"/>
      <c r="GU1112" s="16"/>
      <c r="GV1112" s="16"/>
      <c r="GW1112" s="16"/>
      <c r="GX1112" s="16"/>
      <c r="GY1112" s="16"/>
    </row>
    <row r="1113" spans="1:207" s="116" customFormat="1" ht="25.9" customHeight="1" x14ac:dyDescent="0.25">
      <c r="A1113" s="69" t="s">
        <v>1635</v>
      </c>
      <c r="B1113" s="163" t="s">
        <v>1762</v>
      </c>
      <c r="C1113" s="186">
        <v>1970</v>
      </c>
      <c r="D1113" s="166" t="s">
        <v>224</v>
      </c>
      <c r="E1113" s="166" t="s">
        <v>20</v>
      </c>
      <c r="F1113" s="172">
        <v>9</v>
      </c>
      <c r="G1113" s="172">
        <v>5</v>
      </c>
      <c r="H1113" s="168">
        <v>11323.6</v>
      </c>
      <c r="I1113" s="168">
        <v>67.2</v>
      </c>
      <c r="J1113" s="168">
        <v>8953.6</v>
      </c>
      <c r="K1113" s="37">
        <f t="shared" si="216"/>
        <v>6631675</v>
      </c>
      <c r="L1113" s="44">
        <v>0</v>
      </c>
      <c r="M1113" s="44">
        <v>0</v>
      </c>
      <c r="N1113" s="44">
        <v>0</v>
      </c>
      <c r="O1113" s="47">
        <f>'[1]Прод. прилож'!$C$1349</f>
        <v>6631675</v>
      </c>
      <c r="P1113" s="44">
        <f t="shared" si="217"/>
        <v>585.65076477445336</v>
      </c>
      <c r="Q1113" s="50">
        <v>9673</v>
      </c>
      <c r="R1113" s="69" t="s">
        <v>96</v>
      </c>
      <c r="S1113" s="16"/>
      <c r="T1113" s="16"/>
      <c r="U1113" s="16"/>
      <c r="V1113" s="16"/>
      <c r="W1113" s="16"/>
      <c r="X1113" s="16"/>
      <c r="Y1113" s="16"/>
      <c r="Z1113" s="16"/>
      <c r="AA1113" s="16"/>
      <c r="AB1113" s="16"/>
      <c r="AC1113" s="16"/>
      <c r="AD1113" s="16"/>
      <c r="AE1113" s="16"/>
      <c r="AF1113" s="16"/>
      <c r="AG1113" s="16"/>
      <c r="AH1113" s="16"/>
      <c r="AI1113" s="16"/>
      <c r="AJ1113" s="16"/>
      <c r="AK1113" s="16"/>
      <c r="AL1113" s="16"/>
      <c r="AM1113" s="16"/>
      <c r="AN1113" s="16"/>
      <c r="AO1113" s="16"/>
      <c r="AP1113" s="16"/>
      <c r="AQ1113" s="16"/>
      <c r="AR1113" s="16"/>
      <c r="AS1113" s="16"/>
      <c r="AT1113" s="16"/>
      <c r="AU1113" s="16"/>
      <c r="AV1113" s="16"/>
      <c r="AW1113" s="16"/>
      <c r="AX1113" s="16"/>
      <c r="AY1113" s="16"/>
      <c r="AZ1113" s="16"/>
      <c r="BA1113" s="16"/>
      <c r="BB1113" s="16"/>
      <c r="BC1113" s="16"/>
      <c r="BD1113" s="16"/>
      <c r="BE1113" s="16"/>
      <c r="BF1113" s="16"/>
      <c r="BG1113" s="16"/>
      <c r="BH1113" s="16"/>
      <c r="BI1113" s="16"/>
      <c r="BJ1113" s="16"/>
      <c r="BK1113" s="16"/>
      <c r="BL1113" s="16"/>
      <c r="BM1113" s="16"/>
      <c r="BN1113" s="16"/>
      <c r="BO1113" s="16"/>
      <c r="BP1113" s="16"/>
      <c r="BQ1113" s="16"/>
      <c r="BR1113" s="16"/>
      <c r="BS1113" s="16"/>
      <c r="BT1113" s="16"/>
      <c r="BU1113" s="16"/>
      <c r="BV1113" s="16"/>
      <c r="BW1113" s="16"/>
      <c r="BX1113" s="16"/>
      <c r="BY1113" s="16"/>
      <c r="BZ1113" s="16"/>
      <c r="CA1113" s="16"/>
      <c r="CB1113" s="16"/>
      <c r="CC1113" s="16"/>
      <c r="CD1113" s="16"/>
      <c r="CE1113" s="16"/>
      <c r="CF1113" s="16"/>
      <c r="CG1113" s="16"/>
      <c r="CH1113" s="16"/>
      <c r="CI1113" s="16"/>
      <c r="CJ1113" s="16"/>
      <c r="CK1113" s="16"/>
      <c r="CL1113" s="16"/>
      <c r="CM1113" s="16"/>
      <c r="CN1113" s="16"/>
      <c r="CO1113" s="16"/>
      <c r="CP1113" s="16"/>
      <c r="CQ1113" s="16"/>
      <c r="CR1113" s="16"/>
      <c r="CS1113" s="16"/>
      <c r="CT1113" s="16"/>
      <c r="CU1113" s="16"/>
      <c r="CV1113" s="16"/>
      <c r="CW1113" s="16"/>
      <c r="CX1113" s="16"/>
      <c r="CY1113" s="16"/>
      <c r="CZ1113" s="16"/>
      <c r="DA1113" s="16"/>
      <c r="DB1113" s="16"/>
      <c r="DC1113" s="16"/>
      <c r="DD1113" s="16"/>
      <c r="DE1113" s="16"/>
      <c r="DF1113" s="16"/>
      <c r="DG1113" s="16"/>
      <c r="DH1113" s="16"/>
      <c r="DI1113" s="16"/>
      <c r="DJ1113" s="16"/>
      <c r="DK1113" s="16"/>
      <c r="DL1113" s="16"/>
      <c r="DM1113" s="16"/>
      <c r="DN1113" s="16"/>
      <c r="DO1113" s="16"/>
      <c r="DP1113" s="16"/>
      <c r="DQ1113" s="16"/>
      <c r="DR1113" s="16"/>
      <c r="DS1113" s="16"/>
      <c r="DT1113" s="16"/>
      <c r="DU1113" s="16"/>
      <c r="DV1113" s="16"/>
      <c r="DW1113" s="16"/>
      <c r="DX1113" s="16"/>
      <c r="DY1113" s="16"/>
      <c r="DZ1113" s="16"/>
      <c r="EA1113" s="16"/>
      <c r="EB1113" s="16"/>
      <c r="EC1113" s="16"/>
      <c r="ED1113" s="16"/>
      <c r="EE1113" s="16"/>
      <c r="EF1113" s="16"/>
      <c r="EG1113" s="16"/>
      <c r="EH1113" s="16"/>
      <c r="EI1113" s="16"/>
      <c r="EJ1113" s="16"/>
      <c r="EK1113" s="16"/>
      <c r="EL1113" s="16"/>
      <c r="EM1113" s="16"/>
      <c r="EN1113" s="16"/>
      <c r="EO1113" s="16"/>
      <c r="EP1113" s="16"/>
      <c r="EQ1113" s="16"/>
      <c r="ER1113" s="16"/>
      <c r="ES1113" s="16"/>
      <c r="ET1113" s="16"/>
      <c r="EU1113" s="16"/>
      <c r="EV1113" s="16"/>
      <c r="EW1113" s="16"/>
      <c r="EX1113" s="16"/>
      <c r="EY1113" s="16"/>
      <c r="EZ1113" s="16"/>
      <c r="FA1113" s="16"/>
      <c r="FB1113" s="16"/>
      <c r="FC1113" s="16"/>
      <c r="FD1113" s="16"/>
      <c r="FE1113" s="16"/>
      <c r="FF1113" s="16"/>
      <c r="FG1113" s="16"/>
      <c r="FH1113" s="16"/>
      <c r="FI1113" s="16"/>
      <c r="FJ1113" s="16"/>
      <c r="FK1113" s="16"/>
      <c r="FL1113" s="16"/>
      <c r="FM1113" s="16"/>
      <c r="FN1113" s="16"/>
      <c r="FO1113" s="16"/>
      <c r="FP1113" s="16"/>
      <c r="FQ1113" s="16"/>
      <c r="FR1113" s="16"/>
      <c r="FS1113" s="16"/>
      <c r="FT1113" s="16"/>
      <c r="FU1113" s="16"/>
      <c r="FV1113" s="16"/>
      <c r="FW1113" s="16"/>
      <c r="FX1113" s="16"/>
      <c r="FY1113" s="16"/>
      <c r="FZ1113" s="16"/>
      <c r="GA1113" s="16"/>
      <c r="GB1113" s="16"/>
      <c r="GC1113" s="16"/>
      <c r="GD1113" s="16"/>
      <c r="GE1113" s="16"/>
      <c r="GF1113" s="16"/>
      <c r="GG1113" s="16"/>
      <c r="GH1113" s="16"/>
      <c r="GI1113" s="16"/>
      <c r="GJ1113" s="16"/>
      <c r="GK1113" s="16"/>
      <c r="GL1113" s="16"/>
      <c r="GM1113" s="16"/>
      <c r="GN1113" s="16"/>
      <c r="GO1113" s="16"/>
      <c r="GP1113" s="16"/>
      <c r="GQ1113" s="16"/>
      <c r="GR1113" s="16"/>
      <c r="GS1113" s="16"/>
      <c r="GT1113" s="16"/>
      <c r="GU1113" s="16"/>
      <c r="GV1113" s="16"/>
      <c r="GW1113" s="16"/>
      <c r="GX1113" s="16"/>
      <c r="GY1113" s="16"/>
    </row>
    <row r="1114" spans="1:207" s="116" customFormat="1" ht="22.9" customHeight="1" x14ac:dyDescent="0.25">
      <c r="A1114" s="69" t="s">
        <v>1636</v>
      </c>
      <c r="B1114" s="45" t="s">
        <v>704</v>
      </c>
      <c r="C1114" s="58">
        <v>1967</v>
      </c>
      <c r="D1114" s="182" t="s">
        <v>224</v>
      </c>
      <c r="E1114" s="58" t="s">
        <v>20</v>
      </c>
      <c r="F1114" s="72">
        <v>5</v>
      </c>
      <c r="G1114" s="72">
        <v>4</v>
      </c>
      <c r="H1114" s="47">
        <v>3602.6</v>
      </c>
      <c r="I1114" s="47">
        <v>0</v>
      </c>
      <c r="J1114" s="47">
        <v>3185.6</v>
      </c>
      <c r="K1114" s="37">
        <f t="shared" si="216"/>
        <v>66112813.200000003</v>
      </c>
      <c r="L1114" s="44">
        <v>0</v>
      </c>
      <c r="M1114" s="44">
        <v>0</v>
      </c>
      <c r="N1114" s="44">
        <v>0</v>
      </c>
      <c r="O1114" s="47">
        <f>'[1]Прод. прилож'!$C$1350</f>
        <v>66112813.200000003</v>
      </c>
      <c r="P1114" s="44">
        <f t="shared" si="217"/>
        <v>18351.416532504303</v>
      </c>
      <c r="Q1114" s="50">
        <v>9673</v>
      </c>
      <c r="R1114" s="69" t="s">
        <v>96</v>
      </c>
      <c r="S1114" s="16"/>
      <c r="T1114" s="16"/>
      <c r="U1114" s="16"/>
      <c r="V1114" s="16"/>
      <c r="W1114" s="16"/>
      <c r="X1114" s="16"/>
      <c r="Y1114" s="16"/>
      <c r="Z1114" s="16"/>
      <c r="AA1114" s="16"/>
      <c r="AB1114" s="16"/>
      <c r="AC1114" s="16"/>
      <c r="AD1114" s="16"/>
      <c r="AE1114" s="16"/>
      <c r="AF1114" s="16"/>
      <c r="AG1114" s="16"/>
      <c r="AH1114" s="16"/>
      <c r="AI1114" s="16"/>
      <c r="AJ1114" s="16"/>
      <c r="AK1114" s="16"/>
      <c r="AL1114" s="16"/>
      <c r="AM1114" s="16"/>
      <c r="AN1114" s="16"/>
      <c r="AO1114" s="16"/>
      <c r="AP1114" s="16"/>
      <c r="AQ1114" s="16"/>
      <c r="AR1114" s="16"/>
      <c r="AS1114" s="16"/>
      <c r="AT1114" s="16"/>
      <c r="AU1114" s="16"/>
      <c r="AV1114" s="16"/>
      <c r="AW1114" s="16"/>
      <c r="AX1114" s="16"/>
      <c r="AY1114" s="16"/>
      <c r="AZ1114" s="16"/>
      <c r="BA1114" s="16"/>
      <c r="BB1114" s="16"/>
      <c r="BC1114" s="16"/>
      <c r="BD1114" s="16"/>
      <c r="BE1114" s="16"/>
      <c r="BF1114" s="16"/>
      <c r="BG1114" s="16"/>
      <c r="BH1114" s="16"/>
      <c r="BI1114" s="16"/>
      <c r="BJ1114" s="16"/>
      <c r="BK1114" s="16"/>
      <c r="BL1114" s="16"/>
      <c r="BM1114" s="16"/>
      <c r="BN1114" s="16"/>
      <c r="BO1114" s="16"/>
      <c r="BP1114" s="16"/>
      <c r="BQ1114" s="16"/>
      <c r="BR1114" s="16"/>
      <c r="BS1114" s="16"/>
      <c r="BT1114" s="16"/>
      <c r="BU1114" s="16"/>
      <c r="BV1114" s="16"/>
      <c r="BW1114" s="16"/>
      <c r="BX1114" s="16"/>
      <c r="BY1114" s="16"/>
      <c r="BZ1114" s="16"/>
      <c r="CA1114" s="16"/>
      <c r="CB1114" s="16"/>
      <c r="CC1114" s="16"/>
      <c r="CD1114" s="16"/>
      <c r="CE1114" s="16"/>
      <c r="CF1114" s="16"/>
      <c r="CG1114" s="16"/>
      <c r="CH1114" s="16"/>
      <c r="CI1114" s="16"/>
      <c r="CJ1114" s="16"/>
      <c r="CK1114" s="16"/>
      <c r="CL1114" s="16"/>
      <c r="CM1114" s="16"/>
      <c r="CN1114" s="16"/>
      <c r="CO1114" s="16"/>
      <c r="CP1114" s="16"/>
      <c r="CQ1114" s="16"/>
      <c r="CR1114" s="16"/>
      <c r="CS1114" s="16"/>
      <c r="CT1114" s="16"/>
      <c r="CU1114" s="16"/>
      <c r="CV1114" s="16"/>
      <c r="CW1114" s="16"/>
      <c r="CX1114" s="16"/>
      <c r="CY1114" s="16"/>
      <c r="CZ1114" s="16"/>
      <c r="DA1114" s="16"/>
      <c r="DB1114" s="16"/>
      <c r="DC1114" s="16"/>
      <c r="DD1114" s="16"/>
      <c r="DE1114" s="16"/>
      <c r="DF1114" s="16"/>
      <c r="DG1114" s="16"/>
      <c r="DH1114" s="16"/>
      <c r="DI1114" s="16"/>
      <c r="DJ1114" s="16"/>
      <c r="DK1114" s="16"/>
      <c r="DL1114" s="16"/>
      <c r="DM1114" s="16"/>
      <c r="DN1114" s="16"/>
      <c r="DO1114" s="16"/>
      <c r="DP1114" s="16"/>
      <c r="DQ1114" s="16"/>
      <c r="DR1114" s="16"/>
      <c r="DS1114" s="16"/>
      <c r="DT1114" s="16"/>
      <c r="DU1114" s="16"/>
      <c r="DV1114" s="16"/>
      <c r="DW1114" s="16"/>
      <c r="DX1114" s="16"/>
      <c r="DY1114" s="16"/>
      <c r="DZ1114" s="16"/>
      <c r="EA1114" s="16"/>
      <c r="EB1114" s="16"/>
      <c r="EC1114" s="16"/>
      <c r="ED1114" s="16"/>
      <c r="EE1114" s="16"/>
      <c r="EF1114" s="16"/>
      <c r="EG1114" s="16"/>
      <c r="EH1114" s="16"/>
      <c r="EI1114" s="16"/>
      <c r="EJ1114" s="16"/>
      <c r="EK1114" s="16"/>
      <c r="EL1114" s="16"/>
      <c r="EM1114" s="16"/>
      <c r="EN1114" s="16"/>
      <c r="EO1114" s="16"/>
      <c r="EP1114" s="16"/>
      <c r="EQ1114" s="16"/>
      <c r="ER1114" s="16"/>
      <c r="ES1114" s="16"/>
      <c r="ET1114" s="16"/>
      <c r="EU1114" s="16"/>
      <c r="EV1114" s="16"/>
      <c r="EW1114" s="16"/>
      <c r="EX1114" s="16"/>
      <c r="EY1114" s="16"/>
      <c r="EZ1114" s="16"/>
      <c r="FA1114" s="16"/>
      <c r="FB1114" s="16"/>
      <c r="FC1114" s="16"/>
      <c r="FD1114" s="16"/>
      <c r="FE1114" s="16"/>
      <c r="FF1114" s="16"/>
      <c r="FG1114" s="16"/>
      <c r="FH1114" s="16"/>
      <c r="FI1114" s="16"/>
      <c r="FJ1114" s="16"/>
      <c r="FK1114" s="16"/>
      <c r="FL1114" s="16"/>
      <c r="FM1114" s="16"/>
      <c r="FN1114" s="16"/>
      <c r="FO1114" s="16"/>
      <c r="FP1114" s="16"/>
      <c r="FQ1114" s="16"/>
      <c r="FR1114" s="16"/>
      <c r="FS1114" s="16"/>
      <c r="FT1114" s="16"/>
      <c r="FU1114" s="16"/>
      <c r="FV1114" s="16"/>
      <c r="FW1114" s="16"/>
      <c r="FX1114" s="16"/>
      <c r="FY1114" s="16"/>
      <c r="FZ1114" s="16"/>
      <c r="GA1114" s="16"/>
      <c r="GB1114" s="16"/>
      <c r="GC1114" s="16"/>
      <c r="GD1114" s="16"/>
      <c r="GE1114" s="16"/>
      <c r="GF1114" s="16"/>
      <c r="GG1114" s="16"/>
      <c r="GH1114" s="16"/>
      <c r="GI1114" s="16"/>
      <c r="GJ1114" s="16"/>
      <c r="GK1114" s="16"/>
      <c r="GL1114" s="16"/>
      <c r="GM1114" s="16"/>
      <c r="GN1114" s="16"/>
      <c r="GO1114" s="16"/>
      <c r="GP1114" s="16"/>
      <c r="GQ1114" s="16"/>
      <c r="GR1114" s="16"/>
      <c r="GS1114" s="16"/>
      <c r="GT1114" s="16"/>
      <c r="GU1114" s="16"/>
      <c r="GV1114" s="16"/>
      <c r="GW1114" s="16"/>
      <c r="GX1114" s="16"/>
      <c r="GY1114" s="16"/>
    </row>
    <row r="1115" spans="1:207" s="16" customFormat="1" ht="25.15" customHeight="1" x14ac:dyDescent="0.25">
      <c r="A1115" s="69" t="s">
        <v>1637</v>
      </c>
      <c r="B1115" s="45" t="s">
        <v>705</v>
      </c>
      <c r="C1115" s="58">
        <v>1965</v>
      </c>
      <c r="D1115" s="182" t="s">
        <v>224</v>
      </c>
      <c r="E1115" s="58" t="s">
        <v>20</v>
      </c>
      <c r="F1115" s="72">
        <v>5</v>
      </c>
      <c r="G1115" s="72">
        <v>2</v>
      </c>
      <c r="H1115" s="47">
        <f>I1115+J1115</f>
        <v>1586.51</v>
      </c>
      <c r="I1115" s="47">
        <v>70.099999999999994</v>
      </c>
      <c r="J1115" s="47">
        <v>1516.41</v>
      </c>
      <c r="K1115" s="37">
        <f t="shared" si="216"/>
        <v>6743275</v>
      </c>
      <c r="L1115" s="44">
        <v>0</v>
      </c>
      <c r="M1115" s="44">
        <v>0</v>
      </c>
      <c r="N1115" s="44">
        <v>0</v>
      </c>
      <c r="O1115" s="47">
        <f>'[1]Прод. прилож'!$C$1351</f>
        <v>6743275</v>
      </c>
      <c r="P1115" s="44">
        <f t="shared" si="217"/>
        <v>4250.3829159601892</v>
      </c>
      <c r="Q1115" s="50">
        <v>9673</v>
      </c>
      <c r="R1115" s="69" t="s">
        <v>96</v>
      </c>
      <c r="S1115" s="57"/>
    </row>
    <row r="1116" spans="1:207" s="16" customFormat="1" ht="25.15" customHeight="1" x14ac:dyDescent="0.25">
      <c r="A1116" s="69" t="s">
        <v>1638</v>
      </c>
      <c r="B1116" s="45" t="s">
        <v>870</v>
      </c>
      <c r="C1116" s="72">
        <v>1955</v>
      </c>
      <c r="D1116" s="182" t="s">
        <v>224</v>
      </c>
      <c r="E1116" s="182" t="s">
        <v>20</v>
      </c>
      <c r="F1116" s="71">
        <v>2</v>
      </c>
      <c r="G1116" s="71">
        <v>2</v>
      </c>
      <c r="H1116" s="50">
        <v>965.54</v>
      </c>
      <c r="I1116" s="50">
        <v>0</v>
      </c>
      <c r="J1116" s="50">
        <v>965.54</v>
      </c>
      <c r="K1116" s="37">
        <f t="shared" si="216"/>
        <v>4967750</v>
      </c>
      <c r="L1116" s="44">
        <v>0</v>
      </c>
      <c r="M1116" s="44">
        <v>0</v>
      </c>
      <c r="N1116" s="44">
        <v>0</v>
      </c>
      <c r="O1116" s="47">
        <f>'[1]Прод. прилож'!$C$1352</f>
        <v>4967750</v>
      </c>
      <c r="P1116" s="44">
        <f t="shared" si="217"/>
        <v>5145.0483667170702</v>
      </c>
      <c r="Q1116" s="50">
        <v>9673</v>
      </c>
      <c r="R1116" s="69" t="s">
        <v>96</v>
      </c>
      <c r="S1116" s="57"/>
    </row>
    <row r="1117" spans="1:207" s="16" customFormat="1" ht="25.15" customHeight="1" x14ac:dyDescent="0.25">
      <c r="A1117" s="69" t="s">
        <v>1639</v>
      </c>
      <c r="B1117" s="45" t="s">
        <v>1952</v>
      </c>
      <c r="C1117" s="72">
        <v>1958</v>
      </c>
      <c r="D1117" s="182" t="s">
        <v>224</v>
      </c>
      <c r="E1117" s="182" t="s">
        <v>20</v>
      </c>
      <c r="F1117" s="71">
        <v>2</v>
      </c>
      <c r="G1117" s="71">
        <v>1</v>
      </c>
      <c r="H1117" s="50">
        <v>429.14</v>
      </c>
      <c r="I1117" s="50">
        <v>152.69999999999999</v>
      </c>
      <c r="J1117" s="50">
        <v>276.44</v>
      </c>
      <c r="K1117" s="37">
        <f t="shared" si="216"/>
        <v>1439335.56</v>
      </c>
      <c r="L1117" s="47">
        <v>0</v>
      </c>
      <c r="M1117" s="47">
        <v>0</v>
      </c>
      <c r="N1117" s="47">
        <v>0</v>
      </c>
      <c r="O1117" s="44">
        <f>'[1]Прод. прилож'!$C$440</f>
        <v>1439335.56</v>
      </c>
      <c r="P1117" s="50">
        <f t="shared" si="217"/>
        <v>3354.0000000000005</v>
      </c>
      <c r="Q1117" s="37">
        <v>9673</v>
      </c>
      <c r="R1117" s="69" t="s">
        <v>94</v>
      </c>
      <c r="S1117" s="119"/>
      <c r="T1117" s="115"/>
      <c r="U1117" s="115"/>
      <c r="V1117" s="116"/>
      <c r="W1117" s="116"/>
      <c r="X1117" s="116"/>
      <c r="Y1117" s="116"/>
      <c r="Z1117" s="116"/>
      <c r="AA1117" s="116"/>
      <c r="AB1117" s="116"/>
      <c r="AC1117" s="116"/>
      <c r="AD1117" s="116"/>
      <c r="AE1117" s="116"/>
      <c r="AF1117" s="116"/>
      <c r="AG1117" s="116"/>
      <c r="AH1117" s="116"/>
      <c r="AI1117" s="116"/>
      <c r="AJ1117" s="116"/>
      <c r="AK1117" s="116"/>
      <c r="AL1117" s="116"/>
      <c r="AM1117" s="116"/>
      <c r="AN1117" s="116"/>
      <c r="AO1117" s="116"/>
      <c r="AP1117" s="116"/>
      <c r="AQ1117" s="116"/>
      <c r="AR1117" s="116"/>
      <c r="AS1117" s="116"/>
      <c r="AT1117" s="116"/>
      <c r="AU1117" s="116"/>
      <c r="AV1117" s="116"/>
      <c r="AW1117" s="116"/>
      <c r="AX1117" s="116"/>
      <c r="AY1117" s="116"/>
      <c r="AZ1117" s="116"/>
      <c r="BA1117" s="116"/>
      <c r="BB1117" s="116"/>
      <c r="BC1117" s="116"/>
      <c r="BD1117" s="116"/>
      <c r="BE1117" s="116"/>
      <c r="BF1117" s="116"/>
      <c r="BG1117" s="116"/>
      <c r="BH1117" s="116"/>
      <c r="BI1117" s="116"/>
      <c r="BJ1117" s="116"/>
      <c r="BK1117" s="116"/>
      <c r="BL1117" s="116"/>
      <c r="BM1117" s="116"/>
      <c r="BN1117" s="116"/>
      <c r="BO1117" s="116"/>
      <c r="BP1117" s="116"/>
      <c r="BQ1117" s="116"/>
      <c r="BR1117" s="116"/>
      <c r="BS1117" s="116"/>
      <c r="BT1117" s="116"/>
      <c r="BU1117" s="116"/>
      <c r="BV1117" s="116"/>
      <c r="BW1117" s="116"/>
      <c r="BX1117" s="116"/>
      <c r="BY1117" s="116"/>
      <c r="BZ1117" s="116"/>
      <c r="CA1117" s="116"/>
      <c r="CB1117" s="116"/>
      <c r="CC1117" s="116"/>
      <c r="CD1117" s="116"/>
      <c r="CE1117" s="116"/>
      <c r="CF1117" s="116"/>
      <c r="CG1117" s="116"/>
      <c r="CH1117" s="116"/>
      <c r="CI1117" s="116"/>
      <c r="CJ1117" s="116"/>
      <c r="CK1117" s="116"/>
      <c r="CL1117" s="116"/>
      <c r="CM1117" s="116"/>
      <c r="CN1117" s="116"/>
      <c r="CO1117" s="116"/>
      <c r="CP1117" s="116"/>
      <c r="CQ1117" s="116"/>
      <c r="CR1117" s="116"/>
      <c r="CS1117" s="116"/>
      <c r="CT1117" s="116"/>
      <c r="CU1117" s="116"/>
      <c r="CV1117" s="116"/>
      <c r="CW1117" s="116"/>
      <c r="CX1117" s="116"/>
      <c r="CY1117" s="116"/>
      <c r="CZ1117" s="116"/>
      <c r="DA1117" s="116"/>
      <c r="DB1117" s="116"/>
      <c r="DC1117" s="116"/>
      <c r="DD1117" s="116"/>
      <c r="DE1117" s="116"/>
      <c r="DF1117" s="116"/>
      <c r="DG1117" s="116"/>
      <c r="DH1117" s="116"/>
      <c r="DI1117" s="116"/>
      <c r="DJ1117" s="116"/>
      <c r="DK1117" s="116"/>
      <c r="DL1117" s="116"/>
      <c r="DM1117" s="116"/>
      <c r="DN1117" s="116"/>
      <c r="DO1117" s="116"/>
      <c r="DP1117" s="116"/>
      <c r="DQ1117" s="116"/>
      <c r="DR1117" s="116"/>
      <c r="DS1117" s="116"/>
      <c r="DT1117" s="116"/>
      <c r="DU1117" s="116"/>
      <c r="DV1117" s="116"/>
      <c r="DW1117" s="116"/>
      <c r="DX1117" s="116"/>
      <c r="DY1117" s="116"/>
      <c r="DZ1117" s="116"/>
      <c r="EA1117" s="116"/>
      <c r="EB1117" s="116"/>
      <c r="EC1117" s="116"/>
      <c r="ED1117" s="116"/>
      <c r="EE1117" s="116"/>
      <c r="EF1117" s="116"/>
      <c r="EG1117" s="116"/>
      <c r="EH1117" s="116"/>
      <c r="EI1117" s="116"/>
      <c r="EJ1117" s="116"/>
      <c r="EK1117" s="116"/>
      <c r="EL1117" s="116"/>
      <c r="EM1117" s="116"/>
      <c r="EN1117" s="116"/>
      <c r="EO1117" s="116"/>
      <c r="EP1117" s="116"/>
      <c r="EQ1117" s="116"/>
      <c r="ER1117" s="116"/>
      <c r="ES1117" s="116"/>
      <c r="ET1117" s="116"/>
      <c r="EU1117" s="116"/>
      <c r="EV1117" s="116"/>
      <c r="EW1117" s="116"/>
      <c r="EX1117" s="116"/>
      <c r="EY1117" s="116"/>
      <c r="EZ1117" s="116"/>
      <c r="FA1117" s="116"/>
      <c r="FB1117" s="116"/>
      <c r="FC1117" s="116"/>
      <c r="FD1117" s="116"/>
      <c r="FE1117" s="116"/>
      <c r="FF1117" s="116"/>
      <c r="FG1117" s="116"/>
      <c r="FH1117" s="116"/>
      <c r="FI1117" s="116"/>
      <c r="FJ1117" s="116"/>
      <c r="FK1117" s="116"/>
      <c r="FL1117" s="116"/>
      <c r="FM1117" s="116"/>
      <c r="FN1117" s="116"/>
      <c r="FO1117" s="116"/>
      <c r="FP1117" s="116"/>
      <c r="FQ1117" s="116"/>
      <c r="FR1117" s="116"/>
      <c r="FS1117" s="116"/>
      <c r="FT1117" s="116"/>
      <c r="FU1117" s="116"/>
      <c r="FV1117" s="116"/>
      <c r="FW1117" s="116"/>
      <c r="FX1117" s="116"/>
      <c r="FY1117" s="116"/>
      <c r="FZ1117" s="116"/>
      <c r="GA1117" s="116"/>
      <c r="GB1117" s="116"/>
      <c r="GC1117" s="116"/>
      <c r="GD1117" s="116"/>
      <c r="GE1117" s="116"/>
      <c r="GF1117" s="116"/>
      <c r="GG1117" s="116"/>
      <c r="GH1117" s="116"/>
      <c r="GI1117" s="116"/>
      <c r="GJ1117" s="116"/>
      <c r="GK1117" s="116"/>
      <c r="GL1117" s="116"/>
      <c r="GM1117" s="116"/>
      <c r="GN1117" s="116"/>
      <c r="GO1117" s="116"/>
      <c r="GP1117" s="116"/>
      <c r="GQ1117" s="116"/>
      <c r="GR1117" s="116"/>
      <c r="GS1117" s="116"/>
      <c r="GT1117" s="116"/>
      <c r="GU1117" s="116"/>
      <c r="GV1117" s="116"/>
      <c r="GW1117" s="116"/>
      <c r="GX1117" s="116"/>
      <c r="GY1117" s="116"/>
    </row>
    <row r="1118" spans="1:207" s="16" customFormat="1" ht="25.15" customHeight="1" x14ac:dyDescent="0.25">
      <c r="A1118" s="69" t="s">
        <v>1640</v>
      </c>
      <c r="B1118" s="45" t="s">
        <v>706</v>
      </c>
      <c r="C1118" s="182">
        <v>1962</v>
      </c>
      <c r="D1118" s="182" t="s">
        <v>224</v>
      </c>
      <c r="E1118" s="182" t="s">
        <v>20</v>
      </c>
      <c r="F1118" s="72">
        <v>3</v>
      </c>
      <c r="G1118" s="72">
        <v>2</v>
      </c>
      <c r="H1118" s="47">
        <v>1420.84</v>
      </c>
      <c r="I1118" s="47">
        <v>0</v>
      </c>
      <c r="J1118" s="47">
        <v>976.54</v>
      </c>
      <c r="K1118" s="37">
        <f t="shared" si="216"/>
        <v>4975500</v>
      </c>
      <c r="L1118" s="44">
        <v>0</v>
      </c>
      <c r="M1118" s="44">
        <v>0</v>
      </c>
      <c r="N1118" s="44">
        <v>0</v>
      </c>
      <c r="O1118" s="47">
        <f>'[1]Прод. прилож'!$C$923</f>
        <v>4975500</v>
      </c>
      <c r="P1118" s="44">
        <f t="shared" si="217"/>
        <v>3501.8017510768282</v>
      </c>
      <c r="Q1118" s="50">
        <v>9673</v>
      </c>
      <c r="R1118" s="69" t="s">
        <v>95</v>
      </c>
      <c r="S1118" s="57"/>
    </row>
    <row r="1119" spans="1:207" s="16" customFormat="1" ht="25.15" customHeight="1" x14ac:dyDescent="0.25">
      <c r="A1119" s="69" t="s">
        <v>1641</v>
      </c>
      <c r="B1119" s="45" t="s">
        <v>707</v>
      </c>
      <c r="C1119" s="166">
        <v>1961</v>
      </c>
      <c r="D1119" s="166" t="s">
        <v>224</v>
      </c>
      <c r="E1119" s="166" t="s">
        <v>20</v>
      </c>
      <c r="F1119" s="172">
        <v>2</v>
      </c>
      <c r="G1119" s="172">
        <v>1</v>
      </c>
      <c r="H1119" s="168">
        <v>350.2</v>
      </c>
      <c r="I1119" s="168">
        <v>0</v>
      </c>
      <c r="J1119" s="168">
        <v>544.54999999999995</v>
      </c>
      <c r="K1119" s="37">
        <f t="shared" si="216"/>
        <v>5194258.72</v>
      </c>
      <c r="L1119" s="44">
        <v>0</v>
      </c>
      <c r="M1119" s="44">
        <v>0</v>
      </c>
      <c r="N1119" s="44">
        <v>0</v>
      </c>
      <c r="O1119" s="47">
        <f>'[1]Прод. прилож'!$C$441</f>
        <v>5194258.72</v>
      </c>
      <c r="P1119" s="44">
        <f t="shared" si="217"/>
        <v>14832.263620788121</v>
      </c>
      <c r="Q1119" s="50">
        <v>9673</v>
      </c>
      <c r="R1119" s="69" t="s">
        <v>94</v>
      </c>
      <c r="S1119" s="57"/>
    </row>
    <row r="1120" spans="1:207" s="16" customFormat="1" ht="25.15" customHeight="1" x14ac:dyDescent="0.25">
      <c r="A1120" s="69" t="s">
        <v>1642</v>
      </c>
      <c r="B1120" s="45" t="s">
        <v>1950</v>
      </c>
      <c r="C1120" s="72">
        <v>1959</v>
      </c>
      <c r="D1120" s="182" t="s">
        <v>224</v>
      </c>
      <c r="E1120" s="182" t="s">
        <v>20</v>
      </c>
      <c r="F1120" s="71">
        <v>2</v>
      </c>
      <c r="G1120" s="71">
        <v>1</v>
      </c>
      <c r="H1120" s="50">
        <v>278</v>
      </c>
      <c r="I1120" s="50">
        <v>0</v>
      </c>
      <c r="J1120" s="50">
        <v>278</v>
      </c>
      <c r="K1120" s="37">
        <f t="shared" si="216"/>
        <v>2540705.41</v>
      </c>
      <c r="L1120" s="47">
        <v>0</v>
      </c>
      <c r="M1120" s="47">
        <v>0</v>
      </c>
      <c r="N1120" s="47">
        <v>0</v>
      </c>
      <c r="O1120" s="44">
        <f>'[1]Прод. прилож'!$C$442</f>
        <v>2540705.41</v>
      </c>
      <c r="P1120" s="50">
        <f t="shared" si="217"/>
        <v>9139.2280935251802</v>
      </c>
      <c r="Q1120" s="37">
        <v>9673</v>
      </c>
      <c r="R1120" s="70" t="s">
        <v>94</v>
      </c>
      <c r="S1120" s="119"/>
      <c r="T1120" s="115"/>
      <c r="U1120" s="115"/>
      <c r="V1120" s="116"/>
      <c r="W1120" s="116"/>
      <c r="X1120" s="116"/>
      <c r="Y1120" s="116"/>
      <c r="Z1120" s="116"/>
      <c r="AA1120" s="116"/>
      <c r="AB1120" s="116"/>
      <c r="AC1120" s="116"/>
      <c r="AD1120" s="116"/>
      <c r="AE1120" s="116"/>
      <c r="AF1120" s="116"/>
      <c r="AG1120" s="116"/>
      <c r="AH1120" s="116"/>
      <c r="AI1120" s="116"/>
      <c r="AJ1120" s="116"/>
      <c r="AK1120" s="116"/>
      <c r="AL1120" s="116"/>
      <c r="AM1120" s="116"/>
      <c r="AN1120" s="116"/>
      <c r="AO1120" s="116"/>
      <c r="AP1120" s="116"/>
      <c r="AQ1120" s="116"/>
      <c r="AR1120" s="116"/>
      <c r="AS1120" s="116"/>
      <c r="AT1120" s="116"/>
      <c r="AU1120" s="116"/>
      <c r="AV1120" s="116"/>
      <c r="AW1120" s="116"/>
      <c r="AX1120" s="116"/>
      <c r="AY1120" s="116"/>
      <c r="AZ1120" s="116"/>
      <c r="BA1120" s="116"/>
      <c r="BB1120" s="116"/>
      <c r="BC1120" s="116"/>
      <c r="BD1120" s="116"/>
      <c r="BE1120" s="116"/>
      <c r="BF1120" s="116"/>
      <c r="BG1120" s="116"/>
      <c r="BH1120" s="116"/>
      <c r="BI1120" s="116"/>
      <c r="BJ1120" s="116"/>
      <c r="BK1120" s="116"/>
      <c r="BL1120" s="116"/>
      <c r="BM1120" s="116"/>
      <c r="BN1120" s="116"/>
      <c r="BO1120" s="116"/>
      <c r="BP1120" s="116"/>
      <c r="BQ1120" s="116"/>
      <c r="BR1120" s="116"/>
      <c r="BS1120" s="116"/>
      <c r="BT1120" s="116"/>
      <c r="BU1120" s="116"/>
      <c r="BV1120" s="116"/>
      <c r="BW1120" s="116"/>
      <c r="BX1120" s="116"/>
      <c r="BY1120" s="116"/>
      <c r="BZ1120" s="116"/>
      <c r="CA1120" s="116"/>
      <c r="CB1120" s="116"/>
      <c r="CC1120" s="116"/>
      <c r="CD1120" s="116"/>
      <c r="CE1120" s="116"/>
      <c r="CF1120" s="116"/>
      <c r="CG1120" s="116"/>
      <c r="CH1120" s="116"/>
      <c r="CI1120" s="116"/>
      <c r="CJ1120" s="116"/>
      <c r="CK1120" s="116"/>
      <c r="CL1120" s="116"/>
      <c r="CM1120" s="116"/>
      <c r="CN1120" s="116"/>
      <c r="CO1120" s="116"/>
      <c r="CP1120" s="116"/>
      <c r="CQ1120" s="116"/>
      <c r="CR1120" s="116"/>
      <c r="CS1120" s="116"/>
      <c r="CT1120" s="116"/>
      <c r="CU1120" s="116"/>
      <c r="CV1120" s="116"/>
      <c r="CW1120" s="116"/>
      <c r="CX1120" s="116"/>
      <c r="CY1120" s="116"/>
      <c r="CZ1120" s="116"/>
      <c r="DA1120" s="116"/>
      <c r="DB1120" s="116"/>
      <c r="DC1120" s="116"/>
      <c r="DD1120" s="116"/>
      <c r="DE1120" s="116"/>
      <c r="DF1120" s="116"/>
      <c r="DG1120" s="116"/>
      <c r="DH1120" s="116"/>
      <c r="DI1120" s="116"/>
      <c r="DJ1120" s="116"/>
      <c r="DK1120" s="116"/>
      <c r="DL1120" s="116"/>
      <c r="DM1120" s="116"/>
      <c r="DN1120" s="116"/>
      <c r="DO1120" s="116"/>
      <c r="DP1120" s="116"/>
      <c r="DQ1120" s="116"/>
      <c r="DR1120" s="116"/>
      <c r="DS1120" s="116"/>
      <c r="DT1120" s="116"/>
      <c r="DU1120" s="116"/>
      <c r="DV1120" s="116"/>
      <c r="DW1120" s="116"/>
      <c r="DX1120" s="116"/>
      <c r="DY1120" s="116"/>
      <c r="DZ1120" s="116"/>
      <c r="EA1120" s="116"/>
      <c r="EB1120" s="116"/>
      <c r="EC1120" s="116"/>
      <c r="ED1120" s="116"/>
      <c r="EE1120" s="116"/>
      <c r="EF1120" s="116"/>
      <c r="EG1120" s="116"/>
      <c r="EH1120" s="116"/>
      <c r="EI1120" s="116"/>
      <c r="EJ1120" s="116"/>
      <c r="EK1120" s="116"/>
      <c r="EL1120" s="116"/>
      <c r="EM1120" s="116"/>
      <c r="EN1120" s="116"/>
      <c r="EO1120" s="116"/>
      <c r="EP1120" s="116"/>
      <c r="EQ1120" s="116"/>
      <c r="ER1120" s="116"/>
      <c r="ES1120" s="116"/>
      <c r="ET1120" s="116"/>
      <c r="EU1120" s="116"/>
      <c r="EV1120" s="116"/>
      <c r="EW1120" s="116"/>
      <c r="EX1120" s="116"/>
      <c r="EY1120" s="116"/>
      <c r="EZ1120" s="116"/>
      <c r="FA1120" s="116"/>
      <c r="FB1120" s="116"/>
      <c r="FC1120" s="116"/>
      <c r="FD1120" s="116"/>
      <c r="FE1120" s="116"/>
      <c r="FF1120" s="116"/>
      <c r="FG1120" s="116"/>
      <c r="FH1120" s="116"/>
      <c r="FI1120" s="116"/>
      <c r="FJ1120" s="116"/>
      <c r="FK1120" s="116"/>
      <c r="FL1120" s="116"/>
      <c r="FM1120" s="116"/>
      <c r="FN1120" s="116"/>
      <c r="FO1120" s="116"/>
      <c r="FP1120" s="116"/>
      <c r="FQ1120" s="116"/>
      <c r="FR1120" s="116"/>
      <c r="FS1120" s="116"/>
      <c r="FT1120" s="116"/>
      <c r="FU1120" s="116"/>
      <c r="FV1120" s="116"/>
      <c r="FW1120" s="116"/>
      <c r="FX1120" s="116"/>
      <c r="FY1120" s="116"/>
      <c r="FZ1120" s="116"/>
      <c r="GA1120" s="116"/>
      <c r="GB1120" s="116"/>
      <c r="GC1120" s="116"/>
      <c r="GD1120" s="116"/>
      <c r="GE1120" s="116"/>
      <c r="GF1120" s="116"/>
      <c r="GG1120" s="116"/>
      <c r="GH1120" s="116"/>
      <c r="GI1120" s="116"/>
      <c r="GJ1120" s="116"/>
      <c r="GK1120" s="116"/>
      <c r="GL1120" s="116"/>
      <c r="GM1120" s="116"/>
      <c r="GN1120" s="116"/>
      <c r="GO1120" s="116"/>
      <c r="GP1120" s="116"/>
      <c r="GQ1120" s="116"/>
      <c r="GR1120" s="116"/>
      <c r="GS1120" s="116"/>
      <c r="GT1120" s="116"/>
      <c r="GU1120" s="116"/>
      <c r="GV1120" s="116"/>
      <c r="GW1120" s="116"/>
      <c r="GX1120" s="116"/>
      <c r="GY1120" s="116"/>
    </row>
    <row r="1121" spans="1:207" s="16" customFormat="1" ht="25.15" customHeight="1" x14ac:dyDescent="0.25">
      <c r="A1121" s="69" t="s">
        <v>1643</v>
      </c>
      <c r="B1121" s="45" t="s">
        <v>871</v>
      </c>
      <c r="C1121" s="58">
        <v>1961</v>
      </c>
      <c r="D1121" s="182" t="s">
        <v>224</v>
      </c>
      <c r="E1121" s="58" t="s">
        <v>20</v>
      </c>
      <c r="F1121" s="72">
        <v>2</v>
      </c>
      <c r="G1121" s="72">
        <v>1</v>
      </c>
      <c r="H1121" s="47">
        <v>345</v>
      </c>
      <c r="I1121" s="47">
        <v>0</v>
      </c>
      <c r="J1121" s="47">
        <v>188</v>
      </c>
      <c r="K1121" s="37">
        <f t="shared" si="216"/>
        <v>4389015</v>
      </c>
      <c r="L1121" s="44">
        <v>0</v>
      </c>
      <c r="M1121" s="44">
        <v>0</v>
      </c>
      <c r="N1121" s="44">
        <v>0</v>
      </c>
      <c r="O1121" s="47">
        <f>'[1]Прод. прилож'!$C$443</f>
        <v>4389015</v>
      </c>
      <c r="P1121" s="44">
        <f t="shared" si="217"/>
        <v>12721.782608695652</v>
      </c>
      <c r="Q1121" s="50">
        <v>9673</v>
      </c>
      <c r="R1121" s="69" t="s">
        <v>94</v>
      </c>
      <c r="S1121" s="57"/>
    </row>
    <row r="1122" spans="1:207" s="116" customFormat="1" ht="22.9" customHeight="1" x14ac:dyDescent="0.25">
      <c r="A1122" s="69" t="s">
        <v>1644</v>
      </c>
      <c r="B1122" s="163" t="s">
        <v>708</v>
      </c>
      <c r="C1122" s="186">
        <v>1962</v>
      </c>
      <c r="D1122" s="166" t="s">
        <v>224</v>
      </c>
      <c r="E1122" s="166" t="s">
        <v>20</v>
      </c>
      <c r="F1122" s="172">
        <v>2</v>
      </c>
      <c r="G1122" s="172">
        <v>2</v>
      </c>
      <c r="H1122" s="168">
        <f>I1122+J1122</f>
        <v>384.9</v>
      </c>
      <c r="I1122" s="168">
        <v>0</v>
      </c>
      <c r="J1122" s="168">
        <v>384.9</v>
      </c>
      <c r="K1122" s="37">
        <f t="shared" si="216"/>
        <v>5378500</v>
      </c>
      <c r="L1122" s="44">
        <v>0</v>
      </c>
      <c r="M1122" s="44">
        <v>0</v>
      </c>
      <c r="N1122" s="44">
        <v>0</v>
      </c>
      <c r="O1122" s="47">
        <f>'[1]Прод. прилож'!$C$924</f>
        <v>5378500</v>
      </c>
      <c r="P1122" s="44">
        <f t="shared" si="217"/>
        <v>13973.759418030659</v>
      </c>
      <c r="Q1122" s="50">
        <v>9673</v>
      </c>
      <c r="R1122" s="69" t="s">
        <v>95</v>
      </c>
      <c r="S1122" s="16"/>
      <c r="T1122" s="16"/>
      <c r="U1122" s="16"/>
      <c r="V1122" s="16"/>
      <c r="W1122" s="16"/>
      <c r="X1122" s="16"/>
      <c r="Y1122" s="16"/>
      <c r="Z1122" s="16"/>
      <c r="AA1122" s="16"/>
      <c r="AB1122" s="16"/>
      <c r="AC1122" s="16"/>
      <c r="AD1122" s="16"/>
      <c r="AE1122" s="16"/>
      <c r="AF1122" s="16"/>
      <c r="AG1122" s="16"/>
      <c r="AH1122" s="16"/>
      <c r="AI1122" s="16"/>
      <c r="AJ1122" s="16"/>
      <c r="AK1122" s="16"/>
      <c r="AL1122" s="16"/>
      <c r="AM1122" s="16"/>
      <c r="AN1122" s="16"/>
      <c r="AO1122" s="16"/>
      <c r="AP1122" s="16"/>
      <c r="AQ1122" s="16"/>
      <c r="AR1122" s="16"/>
      <c r="AS1122" s="16"/>
      <c r="AT1122" s="16"/>
      <c r="AU1122" s="16"/>
      <c r="AV1122" s="16"/>
      <c r="AW1122" s="16"/>
      <c r="AX1122" s="16"/>
      <c r="AY1122" s="16"/>
      <c r="AZ1122" s="16"/>
      <c r="BA1122" s="16"/>
      <c r="BB1122" s="16"/>
      <c r="BC1122" s="16"/>
      <c r="BD1122" s="16"/>
      <c r="BE1122" s="16"/>
      <c r="BF1122" s="16"/>
      <c r="BG1122" s="16"/>
      <c r="BH1122" s="16"/>
      <c r="BI1122" s="16"/>
      <c r="BJ1122" s="16"/>
      <c r="BK1122" s="16"/>
      <c r="BL1122" s="16"/>
      <c r="BM1122" s="16"/>
      <c r="BN1122" s="16"/>
      <c r="BO1122" s="16"/>
      <c r="BP1122" s="16"/>
      <c r="BQ1122" s="16"/>
      <c r="BR1122" s="16"/>
      <c r="BS1122" s="16"/>
      <c r="BT1122" s="16"/>
      <c r="BU1122" s="16"/>
      <c r="BV1122" s="16"/>
      <c r="BW1122" s="16"/>
      <c r="BX1122" s="16"/>
      <c r="BY1122" s="16"/>
      <c r="BZ1122" s="16"/>
      <c r="CA1122" s="16"/>
      <c r="CB1122" s="16"/>
      <c r="CC1122" s="16"/>
      <c r="CD1122" s="16"/>
      <c r="CE1122" s="16"/>
      <c r="CF1122" s="16"/>
      <c r="CG1122" s="16"/>
      <c r="CH1122" s="16"/>
      <c r="CI1122" s="16"/>
      <c r="CJ1122" s="16"/>
      <c r="CK1122" s="16"/>
      <c r="CL1122" s="16"/>
      <c r="CM1122" s="16"/>
      <c r="CN1122" s="16"/>
      <c r="CO1122" s="16"/>
      <c r="CP1122" s="16"/>
      <c r="CQ1122" s="16"/>
      <c r="CR1122" s="16"/>
      <c r="CS1122" s="16"/>
      <c r="CT1122" s="16"/>
      <c r="CU1122" s="16"/>
      <c r="CV1122" s="16"/>
      <c r="CW1122" s="16"/>
      <c r="CX1122" s="16"/>
      <c r="CY1122" s="16"/>
      <c r="CZ1122" s="16"/>
      <c r="DA1122" s="16"/>
      <c r="DB1122" s="16"/>
      <c r="DC1122" s="16"/>
      <c r="DD1122" s="16"/>
      <c r="DE1122" s="16"/>
      <c r="DF1122" s="16"/>
      <c r="DG1122" s="16"/>
      <c r="DH1122" s="16"/>
      <c r="DI1122" s="16"/>
      <c r="DJ1122" s="16"/>
      <c r="DK1122" s="16"/>
      <c r="DL1122" s="16"/>
      <c r="DM1122" s="16"/>
      <c r="DN1122" s="16"/>
      <c r="DO1122" s="16"/>
      <c r="DP1122" s="16"/>
      <c r="DQ1122" s="16"/>
      <c r="DR1122" s="16"/>
      <c r="DS1122" s="16"/>
      <c r="DT1122" s="16"/>
      <c r="DU1122" s="16"/>
      <c r="DV1122" s="16"/>
      <c r="DW1122" s="16"/>
      <c r="DX1122" s="16"/>
      <c r="DY1122" s="16"/>
      <c r="DZ1122" s="16"/>
      <c r="EA1122" s="16"/>
      <c r="EB1122" s="16"/>
      <c r="EC1122" s="16"/>
      <c r="ED1122" s="16"/>
      <c r="EE1122" s="16"/>
      <c r="EF1122" s="16"/>
      <c r="EG1122" s="16"/>
      <c r="EH1122" s="16"/>
      <c r="EI1122" s="16"/>
      <c r="EJ1122" s="16"/>
      <c r="EK1122" s="16"/>
      <c r="EL1122" s="16"/>
      <c r="EM1122" s="16"/>
      <c r="EN1122" s="16"/>
      <c r="EO1122" s="16"/>
      <c r="EP1122" s="16"/>
      <c r="EQ1122" s="16"/>
      <c r="ER1122" s="16"/>
      <c r="ES1122" s="16"/>
      <c r="ET1122" s="16"/>
      <c r="EU1122" s="16"/>
      <c r="EV1122" s="16"/>
      <c r="EW1122" s="16"/>
      <c r="EX1122" s="16"/>
      <c r="EY1122" s="16"/>
      <c r="EZ1122" s="16"/>
      <c r="FA1122" s="16"/>
      <c r="FB1122" s="16"/>
      <c r="FC1122" s="16"/>
      <c r="FD1122" s="16"/>
      <c r="FE1122" s="16"/>
      <c r="FF1122" s="16"/>
      <c r="FG1122" s="16"/>
      <c r="FH1122" s="16"/>
      <c r="FI1122" s="16"/>
      <c r="FJ1122" s="16"/>
      <c r="FK1122" s="16"/>
      <c r="FL1122" s="16"/>
      <c r="FM1122" s="16"/>
      <c r="FN1122" s="16"/>
      <c r="FO1122" s="16"/>
      <c r="FP1122" s="16"/>
      <c r="FQ1122" s="16"/>
      <c r="FR1122" s="16"/>
      <c r="FS1122" s="16"/>
      <c r="FT1122" s="16"/>
      <c r="FU1122" s="16"/>
      <c r="FV1122" s="16"/>
      <c r="FW1122" s="16"/>
      <c r="FX1122" s="16"/>
      <c r="FY1122" s="16"/>
      <c r="FZ1122" s="16"/>
      <c r="GA1122" s="16"/>
      <c r="GB1122" s="16"/>
      <c r="GC1122" s="16"/>
      <c r="GD1122" s="16"/>
      <c r="GE1122" s="16"/>
      <c r="GF1122" s="16"/>
      <c r="GG1122" s="16"/>
      <c r="GH1122" s="16"/>
      <c r="GI1122" s="16"/>
      <c r="GJ1122" s="16"/>
      <c r="GK1122" s="16"/>
      <c r="GL1122" s="16"/>
      <c r="GM1122" s="16"/>
      <c r="GN1122" s="16"/>
      <c r="GO1122" s="16"/>
      <c r="GP1122" s="16"/>
      <c r="GQ1122" s="16"/>
      <c r="GR1122" s="16"/>
      <c r="GS1122" s="16"/>
      <c r="GT1122" s="16"/>
      <c r="GU1122" s="16"/>
      <c r="GV1122" s="16"/>
      <c r="GW1122" s="16"/>
      <c r="GX1122" s="16"/>
      <c r="GY1122" s="16"/>
    </row>
    <row r="1123" spans="1:207" s="16" customFormat="1" ht="25.15" customHeight="1" x14ac:dyDescent="0.25">
      <c r="A1123" s="69" t="s">
        <v>1645</v>
      </c>
      <c r="B1123" s="45" t="s">
        <v>709</v>
      </c>
      <c r="C1123" s="58">
        <v>1962</v>
      </c>
      <c r="D1123" s="182" t="s">
        <v>224</v>
      </c>
      <c r="E1123" s="58" t="s">
        <v>20</v>
      </c>
      <c r="F1123" s="72">
        <v>2</v>
      </c>
      <c r="G1123" s="72">
        <v>2</v>
      </c>
      <c r="H1123" s="47">
        <f>I1123+J1123</f>
        <v>387.98</v>
      </c>
      <c r="I1123" s="47">
        <v>0</v>
      </c>
      <c r="J1123" s="47">
        <v>387.98</v>
      </c>
      <c r="K1123" s="37">
        <f t="shared" si="216"/>
        <v>2387000</v>
      </c>
      <c r="L1123" s="44">
        <v>0</v>
      </c>
      <c r="M1123" s="44">
        <v>0</v>
      </c>
      <c r="N1123" s="44">
        <v>0</v>
      </c>
      <c r="O1123" s="47">
        <f>'[1]Прод. прилож'!$C$925</f>
        <v>2387000</v>
      </c>
      <c r="P1123" s="44">
        <f t="shared" si="217"/>
        <v>6152.3789886076602</v>
      </c>
      <c r="Q1123" s="50">
        <v>9673</v>
      </c>
      <c r="R1123" s="69" t="s">
        <v>95</v>
      </c>
      <c r="S1123" s="57"/>
    </row>
    <row r="1124" spans="1:207" s="16" customFormat="1" ht="25.15" customHeight="1" x14ac:dyDescent="0.25">
      <c r="A1124" s="69" t="s">
        <v>1646</v>
      </c>
      <c r="B1124" s="45" t="s">
        <v>710</v>
      </c>
      <c r="C1124" s="182">
        <v>1961</v>
      </c>
      <c r="D1124" s="182" t="s">
        <v>224</v>
      </c>
      <c r="E1124" s="182" t="s">
        <v>20</v>
      </c>
      <c r="F1124" s="72">
        <v>2</v>
      </c>
      <c r="G1124" s="72">
        <v>1</v>
      </c>
      <c r="H1124" s="47">
        <v>283.54000000000002</v>
      </c>
      <c r="I1124" s="47">
        <v>22</v>
      </c>
      <c r="J1124" s="47">
        <v>195.92</v>
      </c>
      <c r="K1124" s="37">
        <f t="shared" si="216"/>
        <v>2209680</v>
      </c>
      <c r="L1124" s="44">
        <v>0</v>
      </c>
      <c r="M1124" s="44">
        <v>0</v>
      </c>
      <c r="N1124" s="44">
        <v>0</v>
      </c>
      <c r="O1124" s="47">
        <f>'[1]Прод. прилож'!$C$444</f>
        <v>2209680</v>
      </c>
      <c r="P1124" s="44">
        <f t="shared" si="217"/>
        <v>7793.1861465754382</v>
      </c>
      <c r="Q1124" s="50">
        <v>9673</v>
      </c>
      <c r="R1124" s="69" t="s">
        <v>94</v>
      </c>
      <c r="S1124" s="57"/>
    </row>
    <row r="1125" spans="1:207" s="16" customFormat="1" ht="25.15" customHeight="1" x14ac:dyDescent="0.25">
      <c r="A1125" s="69" t="s">
        <v>1647</v>
      </c>
      <c r="B1125" s="45" t="s">
        <v>711</v>
      </c>
      <c r="C1125" s="58">
        <v>1963</v>
      </c>
      <c r="D1125" s="182" t="s">
        <v>224</v>
      </c>
      <c r="E1125" s="182" t="s">
        <v>242</v>
      </c>
      <c r="F1125" s="72">
        <v>2</v>
      </c>
      <c r="G1125" s="72">
        <v>1</v>
      </c>
      <c r="H1125" s="47">
        <f t="shared" ref="H1125:H1132" si="218">I1125+J1125</f>
        <v>515.13</v>
      </c>
      <c r="I1125" s="47">
        <v>0</v>
      </c>
      <c r="J1125" s="47">
        <v>515.13</v>
      </c>
      <c r="K1125" s="37">
        <f t="shared" si="216"/>
        <v>2960500</v>
      </c>
      <c r="L1125" s="44">
        <v>0</v>
      </c>
      <c r="M1125" s="44">
        <v>0</v>
      </c>
      <c r="N1125" s="44">
        <v>0</v>
      </c>
      <c r="O1125" s="47">
        <f>'[1]Прод. прилож'!$C$926</f>
        <v>2960500</v>
      </c>
      <c r="P1125" s="44">
        <f t="shared" si="217"/>
        <v>5747.0929668239087</v>
      </c>
      <c r="Q1125" s="50">
        <v>9673</v>
      </c>
      <c r="R1125" s="69" t="s">
        <v>95</v>
      </c>
      <c r="S1125" s="57"/>
    </row>
    <row r="1126" spans="1:207" s="16" customFormat="1" ht="25.15" customHeight="1" x14ac:dyDescent="0.25">
      <c r="A1126" s="69" t="s">
        <v>1648</v>
      </c>
      <c r="B1126" s="45" t="s">
        <v>712</v>
      </c>
      <c r="C1126" s="58">
        <v>1963</v>
      </c>
      <c r="D1126" s="182" t="s">
        <v>224</v>
      </c>
      <c r="E1126" s="182" t="s">
        <v>242</v>
      </c>
      <c r="F1126" s="72">
        <v>2</v>
      </c>
      <c r="G1126" s="72">
        <v>1</v>
      </c>
      <c r="H1126" s="47">
        <f t="shared" si="218"/>
        <v>516.21</v>
      </c>
      <c r="I1126" s="47">
        <v>0</v>
      </c>
      <c r="J1126" s="47">
        <v>516.21</v>
      </c>
      <c r="K1126" s="37">
        <f t="shared" si="216"/>
        <v>3851750</v>
      </c>
      <c r="L1126" s="44">
        <v>0</v>
      </c>
      <c r="M1126" s="44">
        <v>0</v>
      </c>
      <c r="N1126" s="44">
        <v>0</v>
      </c>
      <c r="O1126" s="47">
        <f>'[1]Прод. прилож'!$C$927</f>
        <v>3851750</v>
      </c>
      <c r="P1126" s="44">
        <f t="shared" si="217"/>
        <v>7461.5950872706835</v>
      </c>
      <c r="Q1126" s="50">
        <v>9673</v>
      </c>
      <c r="R1126" s="69" t="s">
        <v>95</v>
      </c>
      <c r="S1126" s="57"/>
    </row>
    <row r="1127" spans="1:207" s="16" customFormat="1" ht="25.15" customHeight="1" x14ac:dyDescent="0.25">
      <c r="A1127" s="69" t="s">
        <v>1649</v>
      </c>
      <c r="B1127" s="45" t="s">
        <v>713</v>
      </c>
      <c r="C1127" s="58">
        <v>1963</v>
      </c>
      <c r="D1127" s="182" t="s">
        <v>224</v>
      </c>
      <c r="E1127" s="182" t="s">
        <v>242</v>
      </c>
      <c r="F1127" s="72">
        <v>2</v>
      </c>
      <c r="G1127" s="72">
        <v>1</v>
      </c>
      <c r="H1127" s="47">
        <f t="shared" si="218"/>
        <v>542.14</v>
      </c>
      <c r="I1127" s="47">
        <v>0</v>
      </c>
      <c r="J1127" s="47">
        <v>542.14</v>
      </c>
      <c r="K1127" s="37">
        <f t="shared" si="216"/>
        <v>3828500</v>
      </c>
      <c r="L1127" s="44">
        <v>0</v>
      </c>
      <c r="M1127" s="44">
        <v>0</v>
      </c>
      <c r="N1127" s="44">
        <v>0</v>
      </c>
      <c r="O1127" s="47">
        <f>'[1]Прод. прилож'!$C$928</f>
        <v>3828500</v>
      </c>
      <c r="P1127" s="44">
        <f t="shared" si="217"/>
        <v>7061.82904784742</v>
      </c>
      <c r="Q1127" s="50">
        <v>9673</v>
      </c>
      <c r="R1127" s="69" t="s">
        <v>95</v>
      </c>
      <c r="S1127" s="57"/>
    </row>
    <row r="1128" spans="1:207" s="16" customFormat="1" ht="25.15" customHeight="1" x14ac:dyDescent="0.25">
      <c r="A1128" s="69" t="s">
        <v>1650</v>
      </c>
      <c r="B1128" s="45" t="s">
        <v>714</v>
      </c>
      <c r="C1128" s="61">
        <v>1960</v>
      </c>
      <c r="D1128" s="182" t="s">
        <v>224</v>
      </c>
      <c r="E1128" s="58" t="s">
        <v>20</v>
      </c>
      <c r="F1128" s="72">
        <v>2</v>
      </c>
      <c r="G1128" s="72">
        <v>1</v>
      </c>
      <c r="H1128" s="47">
        <v>345</v>
      </c>
      <c r="I1128" s="47">
        <v>0</v>
      </c>
      <c r="J1128" s="47">
        <v>281.58999999999997</v>
      </c>
      <c r="K1128" s="37">
        <f t="shared" si="216"/>
        <v>673045</v>
      </c>
      <c r="L1128" s="44">
        <v>0</v>
      </c>
      <c r="M1128" s="44">
        <v>0</v>
      </c>
      <c r="N1128" s="44">
        <v>0</v>
      </c>
      <c r="O1128" s="47">
        <f>'[1]Прод. прилож'!$C$445</f>
        <v>673045</v>
      </c>
      <c r="P1128" s="44">
        <f t="shared" si="217"/>
        <v>1950.855072463768</v>
      </c>
      <c r="Q1128" s="50">
        <v>9673</v>
      </c>
      <c r="R1128" s="69" t="s">
        <v>94</v>
      </c>
      <c r="S1128" s="57"/>
    </row>
    <row r="1129" spans="1:207" s="14" customFormat="1" ht="25.15" customHeight="1" x14ac:dyDescent="0.25">
      <c r="A1129" s="69" t="s">
        <v>1651</v>
      </c>
      <c r="B1129" s="45" t="s">
        <v>715</v>
      </c>
      <c r="C1129" s="58">
        <v>1960</v>
      </c>
      <c r="D1129" s="182" t="s">
        <v>224</v>
      </c>
      <c r="E1129" s="58" t="s">
        <v>20</v>
      </c>
      <c r="F1129" s="72">
        <v>2</v>
      </c>
      <c r="G1129" s="72">
        <v>2</v>
      </c>
      <c r="H1129" s="47">
        <v>345</v>
      </c>
      <c r="I1129" s="47">
        <v>0</v>
      </c>
      <c r="J1129" s="47">
        <v>281.8</v>
      </c>
      <c r="K1129" s="37">
        <f t="shared" si="216"/>
        <v>673045</v>
      </c>
      <c r="L1129" s="44">
        <v>0</v>
      </c>
      <c r="M1129" s="44">
        <v>0</v>
      </c>
      <c r="N1129" s="44">
        <v>0</v>
      </c>
      <c r="O1129" s="47">
        <f>'[1]Прод. прилож'!$C$446</f>
        <v>673045</v>
      </c>
      <c r="P1129" s="44">
        <f t="shared" si="217"/>
        <v>1950.855072463768</v>
      </c>
      <c r="Q1129" s="50">
        <v>9673</v>
      </c>
      <c r="R1129" s="69" t="s">
        <v>94</v>
      </c>
    </row>
    <row r="1130" spans="1:207" s="14" customFormat="1" ht="25.15" customHeight="1" x14ac:dyDescent="0.25">
      <c r="A1130" s="69" t="s">
        <v>1652</v>
      </c>
      <c r="B1130" s="45" t="s">
        <v>716</v>
      </c>
      <c r="C1130" s="58">
        <v>1966</v>
      </c>
      <c r="D1130" s="182" t="s">
        <v>224</v>
      </c>
      <c r="E1130" s="58" t="s">
        <v>20</v>
      </c>
      <c r="F1130" s="72">
        <v>5</v>
      </c>
      <c r="G1130" s="72">
        <v>4</v>
      </c>
      <c r="H1130" s="47">
        <f t="shared" si="218"/>
        <v>3203.06</v>
      </c>
      <c r="I1130" s="47">
        <v>0</v>
      </c>
      <c r="J1130" s="47">
        <v>3203.06</v>
      </c>
      <c r="K1130" s="37">
        <f t="shared" si="216"/>
        <v>2250600</v>
      </c>
      <c r="L1130" s="44">
        <v>0</v>
      </c>
      <c r="M1130" s="44">
        <v>0</v>
      </c>
      <c r="N1130" s="44">
        <v>0</v>
      </c>
      <c r="O1130" s="47">
        <f>'[1]Прод. прилож'!$C$1353</f>
        <v>2250600</v>
      </c>
      <c r="P1130" s="44">
        <f t="shared" si="217"/>
        <v>702.64059992632042</v>
      </c>
      <c r="Q1130" s="50">
        <v>9673</v>
      </c>
      <c r="R1130" s="69" t="s">
        <v>96</v>
      </c>
    </row>
    <row r="1131" spans="1:207" s="16" customFormat="1" ht="25.15" customHeight="1" x14ac:dyDescent="0.25">
      <c r="A1131" s="69" t="s">
        <v>1653</v>
      </c>
      <c r="B1131" s="45" t="s">
        <v>717</v>
      </c>
      <c r="C1131" s="58">
        <v>1967</v>
      </c>
      <c r="D1131" s="182" t="s">
        <v>224</v>
      </c>
      <c r="E1131" s="58" t="s">
        <v>20</v>
      </c>
      <c r="F1131" s="72">
        <v>2</v>
      </c>
      <c r="G1131" s="72">
        <v>2</v>
      </c>
      <c r="H1131" s="47">
        <f t="shared" si="218"/>
        <v>611.6</v>
      </c>
      <c r="I1131" s="47">
        <v>0</v>
      </c>
      <c r="J1131" s="47">
        <v>611.6</v>
      </c>
      <c r="K1131" s="37">
        <f t="shared" si="216"/>
        <v>4307752.8</v>
      </c>
      <c r="L1131" s="44">
        <v>0</v>
      </c>
      <c r="M1131" s="44">
        <v>0</v>
      </c>
      <c r="N1131" s="44">
        <v>0</v>
      </c>
      <c r="O1131" s="47">
        <f>'[1]Прод. прилож'!$C$1354</f>
        <v>4307752.8</v>
      </c>
      <c r="P1131" s="44">
        <f t="shared" si="217"/>
        <v>7043.4153041203399</v>
      </c>
      <c r="Q1131" s="50">
        <v>9673</v>
      </c>
      <c r="R1131" s="69" t="s">
        <v>96</v>
      </c>
      <c r="S1131" s="57"/>
    </row>
    <row r="1132" spans="1:207" s="16" customFormat="1" ht="25.15" customHeight="1" x14ac:dyDescent="0.25">
      <c r="A1132" s="69" t="s">
        <v>1654</v>
      </c>
      <c r="B1132" s="45" t="s">
        <v>718</v>
      </c>
      <c r="C1132" s="58">
        <v>1962</v>
      </c>
      <c r="D1132" s="182" t="s">
        <v>224</v>
      </c>
      <c r="E1132" s="58" t="s">
        <v>20</v>
      </c>
      <c r="F1132" s="72">
        <v>2</v>
      </c>
      <c r="G1132" s="72">
        <v>2</v>
      </c>
      <c r="H1132" s="47">
        <f t="shared" si="218"/>
        <v>388.32</v>
      </c>
      <c r="I1132" s="47">
        <v>0</v>
      </c>
      <c r="J1132" s="47">
        <v>388.32</v>
      </c>
      <c r="K1132" s="37">
        <f t="shared" si="216"/>
        <v>3828500</v>
      </c>
      <c r="L1132" s="44">
        <v>0</v>
      </c>
      <c r="M1132" s="44">
        <v>0</v>
      </c>
      <c r="N1132" s="44">
        <v>0</v>
      </c>
      <c r="O1132" s="47">
        <f>'[1]Прод. прилож'!$C$929</f>
        <v>3828500</v>
      </c>
      <c r="P1132" s="44">
        <f t="shared" si="217"/>
        <v>9859.1367943963742</v>
      </c>
      <c r="Q1132" s="50">
        <v>9673</v>
      </c>
      <c r="R1132" s="69" t="s">
        <v>95</v>
      </c>
      <c r="S1132" s="57"/>
    </row>
    <row r="1133" spans="1:207" s="16" customFormat="1" ht="25.15" customHeight="1" x14ac:dyDescent="0.25">
      <c r="A1133" s="69" t="s">
        <v>1655</v>
      </c>
      <c r="B1133" s="45" t="s">
        <v>1936</v>
      </c>
      <c r="C1133" s="182">
        <v>1969</v>
      </c>
      <c r="D1133" s="182" t="s">
        <v>224</v>
      </c>
      <c r="E1133" s="182" t="s">
        <v>20</v>
      </c>
      <c r="F1133" s="64">
        <v>5</v>
      </c>
      <c r="G1133" s="64">
        <v>4</v>
      </c>
      <c r="H1133" s="44">
        <v>2966.5</v>
      </c>
      <c r="I1133" s="44">
        <v>77.7</v>
      </c>
      <c r="J1133" s="44">
        <v>2629.5</v>
      </c>
      <c r="K1133" s="37">
        <f t="shared" si="216"/>
        <v>3999240</v>
      </c>
      <c r="L1133" s="47">
        <v>0</v>
      </c>
      <c r="M1133" s="47">
        <v>0</v>
      </c>
      <c r="N1133" s="47">
        <v>0</v>
      </c>
      <c r="O1133" s="44">
        <f>'[1]Прод. прилож'!$C$447</f>
        <v>3999240</v>
      </c>
      <c r="P1133" s="50">
        <f t="shared" si="217"/>
        <v>1348.1341648407215</v>
      </c>
      <c r="Q1133" s="37">
        <v>9673</v>
      </c>
      <c r="R1133" s="70" t="s">
        <v>94</v>
      </c>
      <c r="S1133" s="119"/>
      <c r="T1133" s="115"/>
      <c r="U1133" s="115"/>
      <c r="V1133" s="116"/>
      <c r="W1133" s="116"/>
      <c r="X1133" s="116"/>
      <c r="Y1133" s="116"/>
      <c r="Z1133" s="116"/>
      <c r="AA1133" s="116"/>
      <c r="AB1133" s="116"/>
      <c r="AC1133" s="116"/>
      <c r="AD1133" s="116"/>
      <c r="AE1133" s="116"/>
      <c r="AF1133" s="116"/>
      <c r="AG1133" s="116"/>
      <c r="AH1133" s="116"/>
      <c r="AI1133" s="116"/>
      <c r="AJ1133" s="116"/>
      <c r="AK1133" s="116"/>
      <c r="AL1133" s="116"/>
      <c r="AM1133" s="116"/>
      <c r="AN1133" s="116"/>
      <c r="AO1133" s="116"/>
      <c r="AP1133" s="116"/>
      <c r="AQ1133" s="116"/>
      <c r="AR1133" s="116"/>
      <c r="AS1133" s="116"/>
      <c r="AT1133" s="116"/>
      <c r="AU1133" s="116"/>
      <c r="AV1133" s="116"/>
      <c r="AW1133" s="116"/>
      <c r="AX1133" s="116"/>
      <c r="AY1133" s="116"/>
      <c r="AZ1133" s="116"/>
      <c r="BA1133" s="116"/>
      <c r="BB1133" s="116"/>
      <c r="BC1133" s="116"/>
      <c r="BD1133" s="116"/>
      <c r="BE1133" s="116"/>
      <c r="BF1133" s="116"/>
      <c r="BG1133" s="116"/>
      <c r="BH1133" s="116"/>
      <c r="BI1133" s="116"/>
      <c r="BJ1133" s="116"/>
      <c r="BK1133" s="116"/>
      <c r="BL1133" s="116"/>
      <c r="BM1133" s="116"/>
      <c r="BN1133" s="116"/>
      <c r="BO1133" s="116"/>
      <c r="BP1133" s="116"/>
      <c r="BQ1133" s="116"/>
      <c r="BR1133" s="116"/>
      <c r="BS1133" s="116"/>
      <c r="BT1133" s="116"/>
      <c r="BU1133" s="116"/>
      <c r="BV1133" s="116"/>
      <c r="BW1133" s="116"/>
      <c r="BX1133" s="116"/>
      <c r="BY1133" s="116"/>
      <c r="BZ1133" s="116"/>
      <c r="CA1133" s="116"/>
      <c r="CB1133" s="116"/>
      <c r="CC1133" s="116"/>
      <c r="CD1133" s="116"/>
      <c r="CE1133" s="116"/>
      <c r="CF1133" s="116"/>
      <c r="CG1133" s="116"/>
      <c r="CH1133" s="116"/>
      <c r="CI1133" s="116"/>
      <c r="CJ1133" s="116"/>
      <c r="CK1133" s="116"/>
      <c r="CL1133" s="116"/>
      <c r="CM1133" s="116"/>
      <c r="CN1133" s="116"/>
      <c r="CO1133" s="116"/>
      <c r="CP1133" s="116"/>
      <c r="CQ1133" s="116"/>
      <c r="CR1133" s="116"/>
      <c r="CS1133" s="116"/>
      <c r="CT1133" s="116"/>
      <c r="CU1133" s="116"/>
      <c r="CV1133" s="116"/>
      <c r="CW1133" s="116"/>
      <c r="CX1133" s="116"/>
      <c r="CY1133" s="116"/>
      <c r="CZ1133" s="116"/>
      <c r="DA1133" s="116"/>
      <c r="DB1133" s="116"/>
      <c r="DC1133" s="116"/>
      <c r="DD1133" s="116"/>
      <c r="DE1133" s="116"/>
      <c r="DF1133" s="116"/>
      <c r="DG1133" s="116"/>
      <c r="DH1133" s="116"/>
      <c r="DI1133" s="116"/>
      <c r="DJ1133" s="116"/>
      <c r="DK1133" s="116"/>
      <c r="DL1133" s="116"/>
      <c r="DM1133" s="116"/>
      <c r="DN1133" s="116"/>
      <c r="DO1133" s="116"/>
      <c r="DP1133" s="116"/>
      <c r="DQ1133" s="116"/>
      <c r="DR1133" s="116"/>
      <c r="DS1133" s="116"/>
      <c r="DT1133" s="116"/>
      <c r="DU1133" s="116"/>
      <c r="DV1133" s="116"/>
      <c r="DW1133" s="116"/>
      <c r="DX1133" s="116"/>
      <c r="DY1133" s="116"/>
      <c r="DZ1133" s="116"/>
      <c r="EA1133" s="116"/>
      <c r="EB1133" s="116"/>
      <c r="EC1133" s="116"/>
      <c r="ED1133" s="116"/>
      <c r="EE1133" s="116"/>
      <c r="EF1133" s="116"/>
      <c r="EG1133" s="116"/>
      <c r="EH1133" s="116"/>
      <c r="EI1133" s="116"/>
      <c r="EJ1133" s="116"/>
      <c r="EK1133" s="116"/>
      <c r="EL1133" s="116"/>
      <c r="EM1133" s="116"/>
      <c r="EN1133" s="116"/>
      <c r="EO1133" s="116"/>
      <c r="EP1133" s="116"/>
      <c r="EQ1133" s="116"/>
      <c r="ER1133" s="116"/>
      <c r="ES1133" s="116"/>
      <c r="ET1133" s="116"/>
      <c r="EU1133" s="116"/>
      <c r="EV1133" s="116"/>
      <c r="EW1133" s="116"/>
      <c r="EX1133" s="116"/>
      <c r="EY1133" s="116"/>
      <c r="EZ1133" s="116"/>
      <c r="FA1133" s="116"/>
      <c r="FB1133" s="116"/>
      <c r="FC1133" s="116"/>
      <c r="FD1133" s="116"/>
      <c r="FE1133" s="116"/>
      <c r="FF1133" s="116"/>
      <c r="FG1133" s="116"/>
      <c r="FH1133" s="116"/>
      <c r="FI1133" s="116"/>
      <c r="FJ1133" s="116"/>
      <c r="FK1133" s="116"/>
      <c r="FL1133" s="116"/>
      <c r="FM1133" s="116"/>
      <c r="FN1133" s="116"/>
      <c r="FO1133" s="116"/>
      <c r="FP1133" s="116"/>
      <c r="FQ1133" s="116"/>
      <c r="FR1133" s="116"/>
      <c r="FS1133" s="116"/>
      <c r="FT1133" s="116"/>
      <c r="FU1133" s="116"/>
      <c r="FV1133" s="116"/>
      <c r="FW1133" s="116"/>
      <c r="FX1133" s="116"/>
      <c r="FY1133" s="116"/>
      <c r="FZ1133" s="116"/>
      <c r="GA1133" s="116"/>
      <c r="GB1133" s="116"/>
      <c r="GC1133" s="116"/>
      <c r="GD1133" s="116"/>
      <c r="GE1133" s="116"/>
      <c r="GF1133" s="116"/>
      <c r="GG1133" s="116"/>
      <c r="GH1133" s="116"/>
      <c r="GI1133" s="116"/>
      <c r="GJ1133" s="116"/>
      <c r="GK1133" s="116"/>
      <c r="GL1133" s="116"/>
      <c r="GM1133" s="116"/>
      <c r="GN1133" s="116"/>
      <c r="GO1133" s="116"/>
      <c r="GP1133" s="116"/>
      <c r="GQ1133" s="116"/>
      <c r="GR1133" s="116"/>
      <c r="GS1133" s="116"/>
      <c r="GT1133" s="116"/>
      <c r="GU1133" s="116"/>
      <c r="GV1133" s="116"/>
      <c r="GW1133" s="116"/>
      <c r="GX1133" s="116"/>
      <c r="GY1133" s="116"/>
    </row>
    <row r="1134" spans="1:207" s="16" customFormat="1" ht="25.15" customHeight="1" x14ac:dyDescent="0.25">
      <c r="A1134" s="69" t="s">
        <v>1656</v>
      </c>
      <c r="B1134" s="45" t="s">
        <v>719</v>
      </c>
      <c r="C1134" s="58">
        <v>1962</v>
      </c>
      <c r="D1134" s="182" t="s">
        <v>224</v>
      </c>
      <c r="E1134" s="58" t="s">
        <v>20</v>
      </c>
      <c r="F1134" s="72">
        <v>2</v>
      </c>
      <c r="G1134" s="72">
        <v>2</v>
      </c>
      <c r="H1134" s="47">
        <f>I1134+J1134</f>
        <v>593.73</v>
      </c>
      <c r="I1134" s="47">
        <v>0</v>
      </c>
      <c r="J1134" s="47">
        <v>593.73</v>
      </c>
      <c r="K1134" s="37">
        <f t="shared" si="216"/>
        <v>3828500</v>
      </c>
      <c r="L1134" s="44">
        <v>0</v>
      </c>
      <c r="M1134" s="44">
        <v>0</v>
      </c>
      <c r="N1134" s="44">
        <v>0</v>
      </c>
      <c r="O1134" s="47">
        <f>'[1]Прод. прилож'!$C$930</f>
        <v>3828500</v>
      </c>
      <c r="P1134" s="44">
        <f t="shared" si="217"/>
        <v>6448.2172031057889</v>
      </c>
      <c r="Q1134" s="50">
        <v>9673</v>
      </c>
      <c r="R1134" s="69" t="s">
        <v>95</v>
      </c>
      <c r="S1134" s="57"/>
    </row>
    <row r="1135" spans="1:207" s="16" customFormat="1" ht="25.15" customHeight="1" x14ac:dyDescent="0.25">
      <c r="A1135" s="69" t="s">
        <v>1657</v>
      </c>
      <c r="B1135" s="45" t="s">
        <v>720</v>
      </c>
      <c r="C1135" s="58">
        <v>1966</v>
      </c>
      <c r="D1135" s="182" t="s">
        <v>224</v>
      </c>
      <c r="E1135" s="58" t="s">
        <v>20</v>
      </c>
      <c r="F1135" s="77">
        <v>5</v>
      </c>
      <c r="G1135" s="77">
        <v>2</v>
      </c>
      <c r="H1135" s="47">
        <f>I1135+J1135</f>
        <v>2991.9</v>
      </c>
      <c r="I1135" s="47">
        <v>0</v>
      </c>
      <c r="J1135" s="47">
        <v>2991.9</v>
      </c>
      <c r="K1135" s="37">
        <f t="shared" si="216"/>
        <v>5125850</v>
      </c>
      <c r="L1135" s="44">
        <v>0</v>
      </c>
      <c r="M1135" s="44">
        <v>0</v>
      </c>
      <c r="N1135" s="44">
        <v>0</v>
      </c>
      <c r="O1135" s="47">
        <f>'[1]Прод. прилож'!$C$1355</f>
        <v>5125850</v>
      </c>
      <c r="P1135" s="44">
        <f t="shared" si="217"/>
        <v>1713.2424212039173</v>
      </c>
      <c r="Q1135" s="50">
        <v>9673</v>
      </c>
      <c r="R1135" s="69" t="s">
        <v>96</v>
      </c>
      <c r="S1135" s="57"/>
    </row>
    <row r="1136" spans="1:207" s="16" customFormat="1" ht="25.15" customHeight="1" x14ac:dyDescent="0.25">
      <c r="A1136" s="69" t="s">
        <v>1658</v>
      </c>
      <c r="B1136" s="45" t="s">
        <v>721</v>
      </c>
      <c r="C1136" s="58">
        <v>1967</v>
      </c>
      <c r="D1136" s="182" t="s">
        <v>224</v>
      </c>
      <c r="E1136" s="58" t="s">
        <v>20</v>
      </c>
      <c r="F1136" s="77">
        <v>5</v>
      </c>
      <c r="G1136" s="77">
        <v>2</v>
      </c>
      <c r="H1136" s="47">
        <f>I1136+J1136</f>
        <v>3228.5099999999998</v>
      </c>
      <c r="I1136" s="47">
        <v>249.1</v>
      </c>
      <c r="J1136" s="47">
        <v>2979.41</v>
      </c>
      <c r="K1136" s="37">
        <f t="shared" si="216"/>
        <v>4499020.8</v>
      </c>
      <c r="L1136" s="44">
        <v>0</v>
      </c>
      <c r="M1136" s="44">
        <v>0</v>
      </c>
      <c r="N1136" s="44">
        <v>0</v>
      </c>
      <c r="O1136" s="47">
        <f>'[1]Прод. прилож'!$C$1356</f>
        <v>4499020.8</v>
      </c>
      <c r="P1136" s="44">
        <f t="shared" si="217"/>
        <v>1393.5285317375508</v>
      </c>
      <c r="Q1136" s="50">
        <v>9673</v>
      </c>
      <c r="R1136" s="69" t="s">
        <v>96</v>
      </c>
      <c r="S1136" s="57"/>
    </row>
    <row r="1137" spans="1:207" s="16" customFormat="1" ht="25.15" customHeight="1" x14ac:dyDescent="0.25">
      <c r="A1137" s="69" t="s">
        <v>1659</v>
      </c>
      <c r="B1137" s="45" t="s">
        <v>722</v>
      </c>
      <c r="C1137" s="182">
        <v>1966</v>
      </c>
      <c r="D1137" s="182" t="s">
        <v>224</v>
      </c>
      <c r="E1137" s="182" t="s">
        <v>22</v>
      </c>
      <c r="F1137" s="72">
        <v>5</v>
      </c>
      <c r="G1137" s="72">
        <v>4</v>
      </c>
      <c r="H1137" s="47">
        <v>4581.7</v>
      </c>
      <c r="I1137" s="47">
        <v>1029.4000000000001</v>
      </c>
      <c r="J1137" s="47">
        <v>3570.3</v>
      </c>
      <c r="K1137" s="37">
        <f t="shared" si="216"/>
        <v>4448347.2</v>
      </c>
      <c r="L1137" s="44">
        <v>0</v>
      </c>
      <c r="M1137" s="44">
        <v>0</v>
      </c>
      <c r="N1137" s="44">
        <v>0</v>
      </c>
      <c r="O1137" s="47">
        <f>'[1]Прод. прилож'!$C$1357</f>
        <v>4448347.2</v>
      </c>
      <c r="P1137" s="44">
        <f t="shared" si="217"/>
        <v>970.89447148438364</v>
      </c>
      <c r="Q1137" s="50">
        <v>9673</v>
      </c>
      <c r="R1137" s="69" t="s">
        <v>96</v>
      </c>
      <c r="S1137" s="57"/>
    </row>
    <row r="1138" spans="1:207" s="16" customFormat="1" ht="25.15" customHeight="1" x14ac:dyDescent="0.25">
      <c r="A1138" s="69" t="s">
        <v>1660</v>
      </c>
      <c r="B1138" s="45" t="s">
        <v>723</v>
      </c>
      <c r="C1138" s="58">
        <v>1966</v>
      </c>
      <c r="D1138" s="182" t="s">
        <v>224</v>
      </c>
      <c r="E1138" s="58" t="s">
        <v>22</v>
      </c>
      <c r="F1138" s="77">
        <v>5</v>
      </c>
      <c r="G1138" s="77">
        <v>4</v>
      </c>
      <c r="H1138" s="47">
        <f>I1138+J1138</f>
        <v>3550.49</v>
      </c>
      <c r="I1138" s="47">
        <v>0</v>
      </c>
      <c r="J1138" s="47">
        <v>3550.49</v>
      </c>
      <c r="K1138" s="37">
        <f t="shared" si="216"/>
        <v>26719774.979999997</v>
      </c>
      <c r="L1138" s="44">
        <v>0</v>
      </c>
      <c r="M1138" s="44">
        <v>0</v>
      </c>
      <c r="N1138" s="44">
        <v>0</v>
      </c>
      <c r="O1138" s="47">
        <f>'[1]Прод. прилож'!$C$1358</f>
        <v>26719774.979999997</v>
      </c>
      <c r="P1138" s="44">
        <f t="shared" si="217"/>
        <v>7525.6584246118136</v>
      </c>
      <c r="Q1138" s="50">
        <v>9673</v>
      </c>
      <c r="R1138" s="69" t="s">
        <v>96</v>
      </c>
      <c r="S1138" s="57"/>
    </row>
    <row r="1139" spans="1:207" s="16" customFormat="1" ht="25.15" customHeight="1" x14ac:dyDescent="0.25">
      <c r="A1139" s="69" t="s">
        <v>1661</v>
      </c>
      <c r="B1139" s="45" t="s">
        <v>724</v>
      </c>
      <c r="C1139" s="58">
        <v>1966</v>
      </c>
      <c r="D1139" s="182" t="s">
        <v>224</v>
      </c>
      <c r="E1139" s="58" t="s">
        <v>20</v>
      </c>
      <c r="F1139" s="77">
        <v>5</v>
      </c>
      <c r="G1139" s="77">
        <v>2</v>
      </c>
      <c r="H1139" s="47">
        <f>I1139+J1139</f>
        <v>3093.17</v>
      </c>
      <c r="I1139" s="47">
        <v>142.6</v>
      </c>
      <c r="J1139" s="47">
        <v>2950.57</v>
      </c>
      <c r="K1139" s="37">
        <f t="shared" si="216"/>
        <v>4279932</v>
      </c>
      <c r="L1139" s="44">
        <v>0</v>
      </c>
      <c r="M1139" s="44">
        <v>0</v>
      </c>
      <c r="N1139" s="44">
        <v>0</v>
      </c>
      <c r="O1139" s="47">
        <f>'[1]Прод. прилож'!$C$1359</f>
        <v>4279932</v>
      </c>
      <c r="P1139" s="44">
        <f t="shared" si="217"/>
        <v>1383.6717671514982</v>
      </c>
      <c r="Q1139" s="50">
        <v>9673</v>
      </c>
      <c r="R1139" s="69" t="s">
        <v>96</v>
      </c>
      <c r="S1139" s="57"/>
    </row>
    <row r="1140" spans="1:207" s="16" customFormat="1" ht="25.15" customHeight="1" x14ac:dyDescent="0.25">
      <c r="A1140" s="69" t="s">
        <v>1662</v>
      </c>
      <c r="B1140" s="45" t="s">
        <v>725</v>
      </c>
      <c r="C1140" s="58">
        <v>1962</v>
      </c>
      <c r="D1140" s="182" t="s">
        <v>224</v>
      </c>
      <c r="E1140" s="58" t="s">
        <v>20</v>
      </c>
      <c r="F1140" s="77">
        <v>5</v>
      </c>
      <c r="G1140" s="77">
        <v>4</v>
      </c>
      <c r="H1140" s="47">
        <f>I1140+J1140</f>
        <v>3680.54</v>
      </c>
      <c r="I1140" s="47">
        <v>1151.0999999999999</v>
      </c>
      <c r="J1140" s="47">
        <v>2529.44</v>
      </c>
      <c r="K1140" s="37">
        <f t="shared" si="216"/>
        <v>4970850</v>
      </c>
      <c r="L1140" s="44">
        <v>0</v>
      </c>
      <c r="M1140" s="44">
        <v>0</v>
      </c>
      <c r="N1140" s="44">
        <v>0</v>
      </c>
      <c r="O1140" s="47">
        <f>'[1]Прод. прилож'!$C$931</f>
        <v>4970850</v>
      </c>
      <c r="P1140" s="44">
        <f t="shared" si="217"/>
        <v>1350.5762741336869</v>
      </c>
      <c r="Q1140" s="50">
        <v>9673</v>
      </c>
      <c r="R1140" s="69" t="s">
        <v>95</v>
      </c>
      <c r="S1140" s="57"/>
    </row>
    <row r="1141" spans="1:207" s="16" customFormat="1" ht="25.15" customHeight="1" x14ac:dyDescent="0.25">
      <c r="A1141" s="69" t="s">
        <v>1663</v>
      </c>
      <c r="B1141" s="45" t="s">
        <v>1902</v>
      </c>
      <c r="C1141" s="182">
        <v>1961</v>
      </c>
      <c r="D1141" s="182" t="s">
        <v>224</v>
      </c>
      <c r="E1141" s="182" t="s">
        <v>20</v>
      </c>
      <c r="F1141" s="64">
        <v>4</v>
      </c>
      <c r="G1141" s="64">
        <v>4</v>
      </c>
      <c r="H1141" s="44">
        <v>3190.72</v>
      </c>
      <c r="I1141" s="44">
        <v>40.6</v>
      </c>
      <c r="J1141" s="44">
        <v>2531.67</v>
      </c>
      <c r="K1141" s="37">
        <f t="shared" si="216"/>
        <v>21375936</v>
      </c>
      <c r="L1141" s="47">
        <v>0</v>
      </c>
      <c r="M1141" s="47">
        <v>0</v>
      </c>
      <c r="N1141" s="47">
        <v>0</v>
      </c>
      <c r="O1141" s="44">
        <f>'[1]Прод. прилож'!$C$448</f>
        <v>21375936</v>
      </c>
      <c r="P1141" s="50">
        <f t="shared" si="217"/>
        <v>6699.4082840236688</v>
      </c>
      <c r="Q1141" s="37">
        <v>9673</v>
      </c>
      <c r="R1141" s="69" t="s">
        <v>94</v>
      </c>
      <c r="S1141" s="119"/>
      <c r="T1141" s="115"/>
      <c r="U1141" s="115"/>
      <c r="V1141" s="116"/>
      <c r="W1141" s="116"/>
      <c r="X1141" s="116"/>
      <c r="Y1141" s="116"/>
      <c r="Z1141" s="116"/>
      <c r="AA1141" s="116"/>
      <c r="AB1141" s="116"/>
      <c r="AC1141" s="116"/>
      <c r="AD1141" s="116"/>
      <c r="AE1141" s="116"/>
      <c r="AF1141" s="116"/>
      <c r="AG1141" s="116"/>
      <c r="AH1141" s="116"/>
      <c r="AI1141" s="116"/>
      <c r="AJ1141" s="116"/>
      <c r="AK1141" s="116"/>
      <c r="AL1141" s="116"/>
      <c r="AM1141" s="116"/>
      <c r="AN1141" s="116"/>
      <c r="AO1141" s="116"/>
      <c r="AP1141" s="116"/>
      <c r="AQ1141" s="116"/>
      <c r="AR1141" s="116"/>
      <c r="AS1141" s="116"/>
      <c r="AT1141" s="116"/>
      <c r="AU1141" s="116"/>
      <c r="AV1141" s="116"/>
      <c r="AW1141" s="116"/>
      <c r="AX1141" s="116"/>
      <c r="AY1141" s="116"/>
      <c r="AZ1141" s="116"/>
      <c r="BA1141" s="116"/>
      <c r="BB1141" s="116"/>
      <c r="BC1141" s="116"/>
      <c r="BD1141" s="116"/>
      <c r="BE1141" s="116"/>
      <c r="BF1141" s="116"/>
      <c r="BG1141" s="116"/>
      <c r="BH1141" s="116"/>
      <c r="BI1141" s="116"/>
      <c r="BJ1141" s="116"/>
      <c r="BK1141" s="116"/>
      <c r="BL1141" s="116"/>
      <c r="BM1141" s="116"/>
      <c r="BN1141" s="116"/>
      <c r="BO1141" s="116"/>
      <c r="BP1141" s="116"/>
      <c r="BQ1141" s="116"/>
      <c r="BR1141" s="116"/>
      <c r="BS1141" s="116"/>
      <c r="BT1141" s="116"/>
      <c r="BU1141" s="116"/>
      <c r="BV1141" s="116"/>
      <c r="BW1141" s="116"/>
      <c r="BX1141" s="116"/>
      <c r="BY1141" s="116"/>
      <c r="BZ1141" s="116"/>
      <c r="CA1141" s="116"/>
      <c r="CB1141" s="116"/>
      <c r="CC1141" s="116"/>
      <c r="CD1141" s="116"/>
      <c r="CE1141" s="116"/>
      <c r="CF1141" s="116"/>
      <c r="CG1141" s="116"/>
      <c r="CH1141" s="116"/>
      <c r="CI1141" s="116"/>
      <c r="CJ1141" s="116"/>
      <c r="CK1141" s="116"/>
      <c r="CL1141" s="116"/>
      <c r="CM1141" s="116"/>
      <c r="CN1141" s="116"/>
      <c r="CO1141" s="116"/>
      <c r="CP1141" s="116"/>
      <c r="CQ1141" s="116"/>
      <c r="CR1141" s="116"/>
      <c r="CS1141" s="116"/>
      <c r="CT1141" s="116"/>
      <c r="CU1141" s="116"/>
      <c r="CV1141" s="116"/>
      <c r="CW1141" s="116"/>
      <c r="CX1141" s="116"/>
      <c r="CY1141" s="116"/>
      <c r="CZ1141" s="116"/>
      <c r="DA1141" s="116"/>
      <c r="DB1141" s="116"/>
      <c r="DC1141" s="116"/>
      <c r="DD1141" s="116"/>
      <c r="DE1141" s="116"/>
      <c r="DF1141" s="116"/>
      <c r="DG1141" s="116"/>
      <c r="DH1141" s="116"/>
      <c r="DI1141" s="116"/>
      <c r="DJ1141" s="116"/>
      <c r="DK1141" s="116"/>
      <c r="DL1141" s="116"/>
      <c r="DM1141" s="116"/>
      <c r="DN1141" s="116"/>
      <c r="DO1141" s="116"/>
      <c r="DP1141" s="116"/>
      <c r="DQ1141" s="116"/>
      <c r="DR1141" s="116"/>
      <c r="DS1141" s="116"/>
      <c r="DT1141" s="116"/>
      <c r="DU1141" s="116"/>
      <c r="DV1141" s="116"/>
      <c r="DW1141" s="116"/>
      <c r="DX1141" s="116"/>
      <c r="DY1141" s="116"/>
      <c r="DZ1141" s="116"/>
      <c r="EA1141" s="116"/>
      <c r="EB1141" s="116"/>
      <c r="EC1141" s="116"/>
      <c r="ED1141" s="116"/>
      <c r="EE1141" s="116"/>
      <c r="EF1141" s="116"/>
      <c r="EG1141" s="116"/>
      <c r="EH1141" s="116"/>
      <c r="EI1141" s="116"/>
      <c r="EJ1141" s="116"/>
      <c r="EK1141" s="116"/>
      <c r="EL1141" s="116"/>
      <c r="EM1141" s="116"/>
      <c r="EN1141" s="116"/>
      <c r="EO1141" s="116"/>
      <c r="EP1141" s="116"/>
      <c r="EQ1141" s="116"/>
      <c r="ER1141" s="116"/>
      <c r="ES1141" s="116"/>
      <c r="ET1141" s="116"/>
      <c r="EU1141" s="116"/>
      <c r="EV1141" s="116"/>
      <c r="EW1141" s="116"/>
      <c r="EX1141" s="116"/>
      <c r="EY1141" s="116"/>
      <c r="EZ1141" s="116"/>
      <c r="FA1141" s="116"/>
      <c r="FB1141" s="116"/>
      <c r="FC1141" s="116"/>
      <c r="FD1141" s="116"/>
      <c r="FE1141" s="116"/>
      <c r="FF1141" s="116"/>
      <c r="FG1141" s="116"/>
      <c r="FH1141" s="116"/>
      <c r="FI1141" s="116"/>
      <c r="FJ1141" s="116"/>
      <c r="FK1141" s="116"/>
      <c r="FL1141" s="116"/>
      <c r="FM1141" s="116"/>
      <c r="FN1141" s="116"/>
      <c r="FO1141" s="116"/>
      <c r="FP1141" s="116"/>
      <c r="FQ1141" s="116"/>
      <c r="FR1141" s="116"/>
      <c r="FS1141" s="116"/>
      <c r="FT1141" s="116"/>
      <c r="FU1141" s="116"/>
      <c r="FV1141" s="116"/>
      <c r="FW1141" s="116"/>
      <c r="FX1141" s="116"/>
      <c r="FY1141" s="116"/>
      <c r="FZ1141" s="116"/>
      <c r="GA1141" s="116"/>
      <c r="GB1141" s="116"/>
      <c r="GC1141" s="116"/>
      <c r="GD1141" s="116"/>
      <c r="GE1141" s="116"/>
      <c r="GF1141" s="116"/>
      <c r="GG1141" s="116"/>
      <c r="GH1141" s="116"/>
      <c r="GI1141" s="116"/>
      <c r="GJ1141" s="116"/>
      <c r="GK1141" s="116"/>
      <c r="GL1141" s="116"/>
      <c r="GM1141" s="116"/>
      <c r="GN1141" s="116"/>
      <c r="GO1141" s="116"/>
      <c r="GP1141" s="116"/>
      <c r="GQ1141" s="116"/>
      <c r="GR1141" s="116"/>
      <c r="GS1141" s="116"/>
      <c r="GT1141" s="116"/>
      <c r="GU1141" s="116"/>
      <c r="GV1141" s="116"/>
      <c r="GW1141" s="116"/>
      <c r="GX1141" s="116"/>
      <c r="GY1141" s="116"/>
    </row>
    <row r="1142" spans="1:207" s="116" customFormat="1" ht="25.9" customHeight="1" x14ac:dyDescent="0.25">
      <c r="A1142" s="69" t="s">
        <v>1664</v>
      </c>
      <c r="B1142" s="45" t="s">
        <v>2054</v>
      </c>
      <c r="C1142" s="182">
        <v>1961</v>
      </c>
      <c r="D1142" s="182" t="s">
        <v>224</v>
      </c>
      <c r="E1142" s="182" t="s">
        <v>20</v>
      </c>
      <c r="F1142" s="64">
        <v>5</v>
      </c>
      <c r="G1142" s="64">
        <v>4</v>
      </c>
      <c r="H1142" s="44">
        <v>4133.1000000000004</v>
      </c>
      <c r="I1142" s="44">
        <v>1140.3</v>
      </c>
      <c r="J1142" s="44">
        <v>2574.7399999999998</v>
      </c>
      <c r="K1142" s="37">
        <f t="shared" ref="K1142" si="219">SUM(L1142:O1142)</f>
        <v>3323012.4000000004</v>
      </c>
      <c r="L1142" s="47">
        <v>0</v>
      </c>
      <c r="M1142" s="47">
        <v>0</v>
      </c>
      <c r="N1142" s="47">
        <v>0</v>
      </c>
      <c r="O1142" s="44">
        <f>'[1]Прод. прилож'!$C$449</f>
        <v>3323012.4000000004</v>
      </c>
      <c r="P1142" s="50">
        <f t="shared" si="217"/>
        <v>804</v>
      </c>
      <c r="Q1142" s="37">
        <v>9673</v>
      </c>
      <c r="R1142" s="69" t="s">
        <v>94</v>
      </c>
      <c r="S1142" s="115"/>
      <c r="T1142" s="115"/>
      <c r="U1142" s="115"/>
    </row>
    <row r="1143" spans="1:207" s="116" customFormat="1" ht="22.9" customHeight="1" x14ac:dyDescent="0.25">
      <c r="A1143" s="69" t="s">
        <v>1665</v>
      </c>
      <c r="B1143" s="45" t="s">
        <v>1944</v>
      </c>
      <c r="C1143" s="182">
        <v>1959</v>
      </c>
      <c r="D1143" s="182" t="s">
        <v>224</v>
      </c>
      <c r="E1143" s="182" t="s">
        <v>20</v>
      </c>
      <c r="F1143" s="64">
        <v>2</v>
      </c>
      <c r="G1143" s="64">
        <v>2</v>
      </c>
      <c r="H1143" s="44">
        <v>372.57</v>
      </c>
      <c r="I1143" s="44">
        <v>0</v>
      </c>
      <c r="J1143" s="44">
        <v>372.57</v>
      </c>
      <c r="K1143" s="37">
        <f t="shared" si="216"/>
        <v>2513170</v>
      </c>
      <c r="L1143" s="47">
        <v>0</v>
      </c>
      <c r="M1143" s="47">
        <v>0</v>
      </c>
      <c r="N1143" s="47">
        <v>0</v>
      </c>
      <c r="O1143" s="44">
        <f>'[1]Прод. прилож'!$C$450</f>
        <v>2513170</v>
      </c>
      <c r="P1143" s="50">
        <f t="shared" si="217"/>
        <v>6745.4974904044875</v>
      </c>
      <c r="Q1143" s="37">
        <v>9673</v>
      </c>
      <c r="R1143" s="70" t="s">
        <v>94</v>
      </c>
      <c r="S1143" s="115"/>
      <c r="T1143" s="115"/>
      <c r="U1143" s="115"/>
    </row>
    <row r="1144" spans="1:207" s="116" customFormat="1" ht="22.9" customHeight="1" x14ac:dyDescent="0.25">
      <c r="A1144" s="69" t="s">
        <v>1666</v>
      </c>
      <c r="B1144" s="45" t="s">
        <v>726</v>
      </c>
      <c r="C1144" s="58">
        <v>1966</v>
      </c>
      <c r="D1144" s="182" t="s">
        <v>224</v>
      </c>
      <c r="E1144" s="58" t="s">
        <v>22</v>
      </c>
      <c r="F1144" s="72">
        <v>4</v>
      </c>
      <c r="G1144" s="72">
        <v>3</v>
      </c>
      <c r="H1144" s="47">
        <f>I1144+J1144</f>
        <v>2089.3000000000002</v>
      </c>
      <c r="I1144" s="47">
        <v>41.3</v>
      </c>
      <c r="J1144" s="47">
        <v>2048</v>
      </c>
      <c r="K1144" s="37">
        <f t="shared" si="216"/>
        <v>4485607.2</v>
      </c>
      <c r="L1144" s="44">
        <v>0</v>
      </c>
      <c r="M1144" s="44">
        <v>0</v>
      </c>
      <c r="N1144" s="44">
        <v>0</v>
      </c>
      <c r="O1144" s="47">
        <f>'[1]Прод. прилож'!$C$1360</f>
        <v>4485607.2</v>
      </c>
      <c r="P1144" s="44">
        <f t="shared" si="217"/>
        <v>2146.9426123582061</v>
      </c>
      <c r="Q1144" s="50">
        <v>9673</v>
      </c>
      <c r="R1144" s="69" t="s">
        <v>96</v>
      </c>
      <c r="S1144" s="16"/>
      <c r="T1144" s="16"/>
      <c r="U1144" s="16"/>
      <c r="V1144" s="16"/>
      <c r="W1144" s="16"/>
      <c r="X1144" s="16"/>
      <c r="Y1144" s="16"/>
      <c r="Z1144" s="16"/>
      <c r="AA1144" s="16"/>
      <c r="AB1144" s="16"/>
      <c r="AC1144" s="16"/>
      <c r="AD1144" s="16"/>
      <c r="AE1144" s="16"/>
      <c r="AF1144" s="16"/>
      <c r="AG1144" s="16"/>
      <c r="AH1144" s="16"/>
      <c r="AI1144" s="16"/>
      <c r="AJ1144" s="16"/>
      <c r="AK1144" s="16"/>
      <c r="AL1144" s="16"/>
      <c r="AM1144" s="16"/>
      <c r="AN1144" s="16"/>
      <c r="AO1144" s="16"/>
      <c r="AP1144" s="16"/>
      <c r="AQ1144" s="16"/>
      <c r="AR1144" s="16"/>
      <c r="AS1144" s="16"/>
      <c r="AT1144" s="16"/>
      <c r="AU1144" s="16"/>
      <c r="AV1144" s="16"/>
      <c r="AW1144" s="16"/>
      <c r="AX1144" s="16"/>
      <c r="AY1144" s="16"/>
      <c r="AZ1144" s="16"/>
      <c r="BA1144" s="16"/>
      <c r="BB1144" s="16"/>
      <c r="BC1144" s="16"/>
      <c r="BD1144" s="16"/>
      <c r="BE1144" s="16"/>
      <c r="BF1144" s="16"/>
      <c r="BG1144" s="16"/>
      <c r="BH1144" s="16"/>
      <c r="BI1144" s="16"/>
      <c r="BJ1144" s="16"/>
      <c r="BK1144" s="16"/>
      <c r="BL1144" s="16"/>
      <c r="BM1144" s="16"/>
      <c r="BN1144" s="16"/>
      <c r="BO1144" s="16"/>
      <c r="BP1144" s="16"/>
      <c r="BQ1144" s="16"/>
      <c r="BR1144" s="16"/>
      <c r="BS1144" s="16"/>
      <c r="BT1144" s="16"/>
      <c r="BU1144" s="16"/>
      <c r="BV1144" s="16"/>
      <c r="BW1144" s="16"/>
      <c r="BX1144" s="16"/>
      <c r="BY1144" s="16"/>
      <c r="BZ1144" s="16"/>
      <c r="CA1144" s="16"/>
      <c r="CB1144" s="16"/>
      <c r="CC1144" s="16"/>
      <c r="CD1144" s="16"/>
      <c r="CE1144" s="16"/>
      <c r="CF1144" s="16"/>
      <c r="CG1144" s="16"/>
      <c r="CH1144" s="16"/>
      <c r="CI1144" s="16"/>
      <c r="CJ1144" s="16"/>
      <c r="CK1144" s="16"/>
      <c r="CL1144" s="16"/>
      <c r="CM1144" s="16"/>
      <c r="CN1144" s="16"/>
      <c r="CO1144" s="16"/>
      <c r="CP1144" s="16"/>
      <c r="CQ1144" s="16"/>
      <c r="CR1144" s="16"/>
      <c r="CS1144" s="16"/>
      <c r="CT1144" s="16"/>
      <c r="CU1144" s="16"/>
      <c r="CV1144" s="16"/>
      <c r="CW1144" s="16"/>
      <c r="CX1144" s="16"/>
      <c r="CY1144" s="16"/>
      <c r="CZ1144" s="16"/>
      <c r="DA1144" s="16"/>
      <c r="DB1144" s="16"/>
      <c r="DC1144" s="16"/>
      <c r="DD1144" s="16"/>
      <c r="DE1144" s="16"/>
      <c r="DF1144" s="16"/>
      <c r="DG1144" s="16"/>
      <c r="DH1144" s="16"/>
      <c r="DI1144" s="16"/>
      <c r="DJ1144" s="16"/>
      <c r="DK1144" s="16"/>
      <c r="DL1144" s="16"/>
      <c r="DM1144" s="16"/>
      <c r="DN1144" s="16"/>
      <c r="DO1144" s="16"/>
      <c r="DP1144" s="16"/>
      <c r="DQ1144" s="16"/>
      <c r="DR1144" s="16"/>
      <c r="DS1144" s="16"/>
      <c r="DT1144" s="16"/>
      <c r="DU1144" s="16"/>
      <c r="DV1144" s="16"/>
      <c r="DW1144" s="16"/>
      <c r="DX1144" s="16"/>
      <c r="DY1144" s="16"/>
      <c r="DZ1144" s="16"/>
      <c r="EA1144" s="16"/>
      <c r="EB1144" s="16"/>
      <c r="EC1144" s="16"/>
      <c r="ED1144" s="16"/>
      <c r="EE1144" s="16"/>
      <c r="EF1144" s="16"/>
      <c r="EG1144" s="16"/>
      <c r="EH1144" s="16"/>
      <c r="EI1144" s="16"/>
      <c r="EJ1144" s="16"/>
      <c r="EK1144" s="16"/>
      <c r="EL1144" s="16"/>
      <c r="EM1144" s="16"/>
      <c r="EN1144" s="16"/>
      <c r="EO1144" s="16"/>
      <c r="EP1144" s="16"/>
      <c r="EQ1144" s="16"/>
      <c r="ER1144" s="16"/>
      <c r="ES1144" s="16"/>
      <c r="ET1144" s="16"/>
      <c r="EU1144" s="16"/>
      <c r="EV1144" s="16"/>
      <c r="EW1144" s="16"/>
      <c r="EX1144" s="16"/>
      <c r="EY1144" s="16"/>
      <c r="EZ1144" s="16"/>
      <c r="FA1144" s="16"/>
      <c r="FB1144" s="16"/>
      <c r="FC1144" s="16"/>
      <c r="FD1144" s="16"/>
      <c r="FE1144" s="16"/>
      <c r="FF1144" s="16"/>
      <c r="FG1144" s="16"/>
      <c r="FH1144" s="16"/>
      <c r="FI1144" s="16"/>
      <c r="FJ1144" s="16"/>
      <c r="FK1144" s="16"/>
      <c r="FL1144" s="16"/>
      <c r="FM1144" s="16"/>
      <c r="FN1144" s="16"/>
      <c r="FO1144" s="16"/>
      <c r="FP1144" s="16"/>
      <c r="FQ1144" s="16"/>
      <c r="FR1144" s="16"/>
      <c r="FS1144" s="16"/>
      <c r="FT1144" s="16"/>
      <c r="FU1144" s="16"/>
      <c r="FV1144" s="16"/>
      <c r="FW1144" s="16"/>
      <c r="FX1144" s="16"/>
      <c r="FY1144" s="16"/>
      <c r="FZ1144" s="16"/>
      <c r="GA1144" s="16"/>
      <c r="GB1144" s="16"/>
      <c r="GC1144" s="16"/>
      <c r="GD1144" s="16"/>
      <c r="GE1144" s="16"/>
      <c r="GF1144" s="16"/>
      <c r="GG1144" s="16"/>
      <c r="GH1144" s="16"/>
      <c r="GI1144" s="16"/>
      <c r="GJ1144" s="16"/>
      <c r="GK1144" s="16"/>
      <c r="GL1144" s="16"/>
      <c r="GM1144" s="16"/>
      <c r="GN1144" s="16"/>
      <c r="GO1144" s="16"/>
      <c r="GP1144" s="16"/>
      <c r="GQ1144" s="16"/>
      <c r="GR1144" s="16"/>
      <c r="GS1144" s="16"/>
      <c r="GT1144" s="16"/>
      <c r="GU1144" s="16"/>
      <c r="GV1144" s="16"/>
      <c r="GW1144" s="16"/>
      <c r="GX1144" s="16"/>
      <c r="GY1144" s="16"/>
    </row>
    <row r="1145" spans="1:207" s="16" customFormat="1" ht="25.15" customHeight="1" x14ac:dyDescent="0.25">
      <c r="A1145" s="69" t="s">
        <v>1667</v>
      </c>
      <c r="B1145" s="45" t="s">
        <v>727</v>
      </c>
      <c r="C1145" s="58">
        <v>1966</v>
      </c>
      <c r="D1145" s="182" t="s">
        <v>224</v>
      </c>
      <c r="E1145" s="58" t="s">
        <v>20</v>
      </c>
      <c r="F1145" s="72">
        <v>4</v>
      </c>
      <c r="G1145" s="72">
        <v>3</v>
      </c>
      <c r="H1145" s="47">
        <f>I1145+J1145</f>
        <v>1996.15</v>
      </c>
      <c r="I1145" s="47">
        <v>87.4</v>
      </c>
      <c r="J1145" s="47">
        <v>1908.75</v>
      </c>
      <c r="K1145" s="37">
        <f t="shared" si="216"/>
        <v>3118413.6</v>
      </c>
      <c r="L1145" s="44">
        <v>0</v>
      </c>
      <c r="M1145" s="44">
        <v>0</v>
      </c>
      <c r="N1145" s="44">
        <v>0</v>
      </c>
      <c r="O1145" s="47">
        <f>'[1]Прод. прилож'!$C$1361</f>
        <v>3118413.6</v>
      </c>
      <c r="P1145" s="44">
        <f t="shared" si="217"/>
        <v>1562.2140620694838</v>
      </c>
      <c r="Q1145" s="50">
        <v>9673</v>
      </c>
      <c r="R1145" s="69" t="s">
        <v>96</v>
      </c>
      <c r="S1145" s="57"/>
    </row>
    <row r="1146" spans="1:207" s="16" customFormat="1" ht="25.15" customHeight="1" x14ac:dyDescent="0.25">
      <c r="A1146" s="69" t="s">
        <v>1668</v>
      </c>
      <c r="B1146" s="45" t="s">
        <v>728</v>
      </c>
      <c r="C1146" s="58">
        <v>1964</v>
      </c>
      <c r="D1146" s="182" t="s">
        <v>224</v>
      </c>
      <c r="E1146" s="182" t="s">
        <v>20</v>
      </c>
      <c r="F1146" s="72">
        <v>4</v>
      </c>
      <c r="G1146" s="72">
        <v>3</v>
      </c>
      <c r="H1146" s="47">
        <f>I1146+J1146</f>
        <v>2011.72</v>
      </c>
      <c r="I1146" s="47">
        <v>0</v>
      </c>
      <c r="J1146" s="47">
        <v>2011.72</v>
      </c>
      <c r="K1146" s="37">
        <f t="shared" si="216"/>
        <v>4600368</v>
      </c>
      <c r="L1146" s="44">
        <v>0</v>
      </c>
      <c r="M1146" s="44">
        <v>0</v>
      </c>
      <c r="N1146" s="44">
        <v>0</v>
      </c>
      <c r="O1146" s="47">
        <f>'[1]Прод. прилож'!$C$932</f>
        <v>4600368</v>
      </c>
      <c r="P1146" s="44">
        <f t="shared" si="217"/>
        <v>2286.7834489889246</v>
      </c>
      <c r="Q1146" s="50">
        <v>9673</v>
      </c>
      <c r="R1146" s="69" t="s">
        <v>95</v>
      </c>
      <c r="S1146" s="57"/>
    </row>
    <row r="1147" spans="1:207" s="16" customFormat="1" ht="25.15" customHeight="1" x14ac:dyDescent="0.25">
      <c r="A1147" s="69" t="s">
        <v>1669</v>
      </c>
      <c r="B1147" s="45" t="s">
        <v>1780</v>
      </c>
      <c r="C1147" s="58">
        <v>1950</v>
      </c>
      <c r="D1147" s="182" t="s">
        <v>224</v>
      </c>
      <c r="E1147" s="182" t="s">
        <v>20</v>
      </c>
      <c r="F1147" s="72">
        <v>2</v>
      </c>
      <c r="G1147" s="72">
        <v>2</v>
      </c>
      <c r="H1147" s="47">
        <v>845.43</v>
      </c>
      <c r="I1147" s="47">
        <v>0</v>
      </c>
      <c r="J1147" s="47">
        <v>540.53</v>
      </c>
      <c r="K1147" s="37">
        <f t="shared" si="216"/>
        <v>3488430</v>
      </c>
      <c r="L1147" s="44">
        <v>0</v>
      </c>
      <c r="M1147" s="44">
        <v>0</v>
      </c>
      <c r="N1147" s="44">
        <v>0</v>
      </c>
      <c r="O1147" s="47">
        <f>'[1]Прод. прилож'!$C$451</f>
        <v>3488430</v>
      </c>
      <c r="P1147" s="44">
        <f t="shared" si="217"/>
        <v>4126.2197934778751</v>
      </c>
      <c r="Q1147" s="50">
        <v>9673</v>
      </c>
      <c r="R1147" s="69" t="s">
        <v>94</v>
      </c>
      <c r="S1147" s="57"/>
    </row>
    <row r="1148" spans="1:207" s="16" customFormat="1" ht="25.15" customHeight="1" x14ac:dyDescent="0.25">
      <c r="A1148" s="69" t="s">
        <v>1670</v>
      </c>
      <c r="B1148" s="45" t="s">
        <v>732</v>
      </c>
      <c r="C1148" s="58">
        <v>1950</v>
      </c>
      <c r="D1148" s="182" t="s">
        <v>224</v>
      </c>
      <c r="E1148" s="182" t="s">
        <v>531</v>
      </c>
      <c r="F1148" s="72">
        <v>2</v>
      </c>
      <c r="G1148" s="72">
        <v>2</v>
      </c>
      <c r="H1148" s="47">
        <v>729.29</v>
      </c>
      <c r="I1148" s="47">
        <v>0</v>
      </c>
      <c r="J1148" s="47">
        <v>470</v>
      </c>
      <c r="K1148" s="37">
        <f t="shared" si="216"/>
        <v>5626500</v>
      </c>
      <c r="L1148" s="44">
        <v>0</v>
      </c>
      <c r="M1148" s="44">
        <v>0</v>
      </c>
      <c r="N1148" s="44">
        <v>0</v>
      </c>
      <c r="O1148" s="47">
        <f>'[1]Прод. прилож'!$C$452</f>
        <v>5626500</v>
      </c>
      <c r="P1148" s="44">
        <f t="shared" si="217"/>
        <v>7715.0379135871881</v>
      </c>
      <c r="Q1148" s="50">
        <v>9673</v>
      </c>
      <c r="R1148" s="69" t="s">
        <v>94</v>
      </c>
      <c r="S1148" s="57"/>
    </row>
    <row r="1149" spans="1:207" s="16" customFormat="1" ht="25.15" customHeight="1" x14ac:dyDescent="0.25">
      <c r="A1149" s="69" t="s">
        <v>1671</v>
      </c>
      <c r="B1149" s="45" t="s">
        <v>729</v>
      </c>
      <c r="C1149" s="58">
        <v>1950</v>
      </c>
      <c r="D1149" s="182" t="s">
        <v>224</v>
      </c>
      <c r="E1149" s="58" t="s">
        <v>20</v>
      </c>
      <c r="F1149" s="72">
        <v>2</v>
      </c>
      <c r="G1149" s="72">
        <v>2</v>
      </c>
      <c r="H1149" s="47">
        <f>I1149+J1149</f>
        <v>851.18</v>
      </c>
      <c r="I1149" s="47">
        <v>0</v>
      </c>
      <c r="J1149" s="47">
        <v>851.18</v>
      </c>
      <c r="K1149" s="37">
        <f t="shared" si="216"/>
        <v>3645972</v>
      </c>
      <c r="L1149" s="44">
        <v>0</v>
      </c>
      <c r="M1149" s="44">
        <v>0</v>
      </c>
      <c r="N1149" s="44">
        <v>0</v>
      </c>
      <c r="O1149" s="47">
        <f>'[1]Прод. прилож'!$C$453</f>
        <v>3645972</v>
      </c>
      <c r="P1149" s="44">
        <f t="shared" si="217"/>
        <v>4283.4324114758338</v>
      </c>
      <c r="Q1149" s="50">
        <v>9673</v>
      </c>
      <c r="R1149" s="69" t="s">
        <v>94</v>
      </c>
      <c r="S1149" s="57"/>
    </row>
    <row r="1150" spans="1:207" ht="37.15" customHeight="1" x14ac:dyDescent="0.25">
      <c r="A1150" s="214" t="s">
        <v>2293</v>
      </c>
      <c r="B1150" s="214"/>
      <c r="C1150" s="214"/>
      <c r="D1150" s="214"/>
      <c r="E1150" s="214"/>
      <c r="F1150" s="214"/>
      <c r="G1150" s="214"/>
      <c r="H1150" s="214"/>
      <c r="I1150" s="214"/>
      <c r="J1150" s="214"/>
      <c r="K1150" s="214"/>
      <c r="L1150" s="214"/>
      <c r="M1150" s="214"/>
      <c r="N1150" s="214"/>
      <c r="O1150" s="214"/>
      <c r="P1150" s="214"/>
      <c r="Q1150" s="214"/>
      <c r="R1150" s="214"/>
    </row>
    <row r="1151" spans="1:207" ht="37.15" customHeight="1" x14ac:dyDescent="0.25">
      <c r="A1151" s="215" t="s">
        <v>746</v>
      </c>
      <c r="B1151" s="215"/>
      <c r="C1151" s="159" t="s">
        <v>21</v>
      </c>
      <c r="D1151" s="159" t="s">
        <v>21</v>
      </c>
      <c r="E1151" s="159" t="s">
        <v>21</v>
      </c>
      <c r="F1151" s="96" t="s">
        <v>21</v>
      </c>
      <c r="G1151" s="96" t="s">
        <v>21</v>
      </c>
      <c r="H1151" s="97">
        <f>SUM(H1152:H1155)</f>
        <v>1714</v>
      </c>
      <c r="I1151" s="97">
        <f t="shared" ref="I1151:O1151" si="220">SUM(I1152:I1155)</f>
        <v>206.49999999999997</v>
      </c>
      <c r="J1151" s="97">
        <f t="shared" si="220"/>
        <v>1507.2</v>
      </c>
      <c r="K1151" s="97">
        <f t="shared" si="220"/>
        <v>33250004.900000002</v>
      </c>
      <c r="L1151" s="97">
        <f t="shared" si="220"/>
        <v>0</v>
      </c>
      <c r="M1151" s="97">
        <f t="shared" si="220"/>
        <v>0</v>
      </c>
      <c r="N1151" s="97">
        <f t="shared" si="220"/>
        <v>0</v>
      </c>
      <c r="O1151" s="97">
        <f t="shared" si="220"/>
        <v>33250004.900000002</v>
      </c>
      <c r="P1151" s="34">
        <f>K1151/H1151</f>
        <v>19399.069369894984</v>
      </c>
      <c r="Q1151" s="98" t="s">
        <v>21</v>
      </c>
      <c r="R1151" s="99" t="s">
        <v>21</v>
      </c>
    </row>
    <row r="1152" spans="1:207" s="15" customFormat="1" ht="27" customHeight="1" x14ac:dyDescent="0.25">
      <c r="A1152" s="69" t="s">
        <v>1672</v>
      </c>
      <c r="B1152" s="45" t="s">
        <v>872</v>
      </c>
      <c r="C1152" s="72">
        <v>1964</v>
      </c>
      <c r="D1152" s="182" t="s">
        <v>224</v>
      </c>
      <c r="E1152" s="72" t="s">
        <v>20</v>
      </c>
      <c r="F1152" s="72">
        <v>2</v>
      </c>
      <c r="G1152" s="72">
        <v>2</v>
      </c>
      <c r="H1152" s="47">
        <v>421.8</v>
      </c>
      <c r="I1152" s="47">
        <v>52</v>
      </c>
      <c r="J1152" s="47">
        <v>369.8</v>
      </c>
      <c r="K1152" s="37">
        <f>SUM(L1152:O1152)</f>
        <v>18998674</v>
      </c>
      <c r="L1152" s="44">
        <v>0</v>
      </c>
      <c r="M1152" s="44">
        <v>0</v>
      </c>
      <c r="N1152" s="44">
        <v>0</v>
      </c>
      <c r="O1152" s="47">
        <f>'[1]Прод. прилож'!$C$1363</f>
        <v>18998674</v>
      </c>
      <c r="P1152" s="44">
        <f>K1152/H1152</f>
        <v>45041.901375059271</v>
      </c>
      <c r="Q1152" s="50">
        <v>9673</v>
      </c>
      <c r="R1152" s="69" t="s">
        <v>96</v>
      </c>
      <c r="S1152" s="65"/>
      <c r="T1152" s="16"/>
      <c r="U1152" s="16"/>
    </row>
    <row r="1153" spans="1:21" ht="27" customHeight="1" x14ac:dyDescent="0.25">
      <c r="A1153" s="69" t="s">
        <v>2615</v>
      </c>
      <c r="B1153" s="45" t="s">
        <v>873</v>
      </c>
      <c r="C1153" s="72">
        <v>1964</v>
      </c>
      <c r="D1153" s="182" t="s">
        <v>224</v>
      </c>
      <c r="E1153" s="72" t="s">
        <v>20</v>
      </c>
      <c r="F1153" s="72">
        <v>2</v>
      </c>
      <c r="G1153" s="72">
        <v>2</v>
      </c>
      <c r="H1153" s="47">
        <v>427.8</v>
      </c>
      <c r="I1153" s="47">
        <v>53.1</v>
      </c>
      <c r="J1153" s="47">
        <v>374.4</v>
      </c>
      <c r="K1153" s="37">
        <f>SUM(L1153:O1153)</f>
        <v>4738539.8</v>
      </c>
      <c r="L1153" s="44">
        <v>0</v>
      </c>
      <c r="M1153" s="44">
        <v>0</v>
      </c>
      <c r="N1153" s="44">
        <v>0</v>
      </c>
      <c r="O1153" s="47">
        <f>'[1]Прод. прилож'!$C$1364</f>
        <v>4738539.8</v>
      </c>
      <c r="P1153" s="44">
        <f>K1153/H1153</f>
        <v>11076.53062178588</v>
      </c>
      <c r="Q1153" s="50">
        <v>9673</v>
      </c>
      <c r="R1153" s="69" t="s">
        <v>96</v>
      </c>
      <c r="S1153" s="18"/>
    </row>
    <row r="1154" spans="1:21" ht="27" customHeight="1" x14ac:dyDescent="0.25">
      <c r="A1154" s="69" t="s">
        <v>2616</v>
      </c>
      <c r="B1154" s="45" t="s">
        <v>874</v>
      </c>
      <c r="C1154" s="72">
        <v>1964</v>
      </c>
      <c r="D1154" s="182" t="s">
        <v>224</v>
      </c>
      <c r="E1154" s="72" t="s">
        <v>20</v>
      </c>
      <c r="F1154" s="72">
        <v>2</v>
      </c>
      <c r="G1154" s="72">
        <v>2</v>
      </c>
      <c r="H1154" s="47">
        <v>437.3</v>
      </c>
      <c r="I1154" s="47">
        <v>49.8</v>
      </c>
      <c r="J1154" s="47">
        <v>387.5</v>
      </c>
      <c r="K1154" s="37">
        <f>SUM(L1154:O1154)</f>
        <v>4748505.8</v>
      </c>
      <c r="L1154" s="44">
        <v>0</v>
      </c>
      <c r="M1154" s="44">
        <v>0</v>
      </c>
      <c r="N1154" s="44">
        <v>0</v>
      </c>
      <c r="O1154" s="47">
        <f>'[1]Прод. прилож'!$C$1365</f>
        <v>4748505.8</v>
      </c>
      <c r="P1154" s="44">
        <f>K1154/H1154</f>
        <v>10858.691516121655</v>
      </c>
      <c r="Q1154" s="50">
        <v>9673</v>
      </c>
      <c r="R1154" s="69" t="s">
        <v>96</v>
      </c>
      <c r="S1154" s="18"/>
    </row>
    <row r="1155" spans="1:21" ht="27" customHeight="1" x14ac:dyDescent="0.25">
      <c r="A1155" s="69" t="s">
        <v>1673</v>
      </c>
      <c r="B1155" s="45" t="s">
        <v>875</v>
      </c>
      <c r="C1155" s="72">
        <v>1964</v>
      </c>
      <c r="D1155" s="182" t="s">
        <v>224</v>
      </c>
      <c r="E1155" s="72" t="s">
        <v>20</v>
      </c>
      <c r="F1155" s="72">
        <v>2</v>
      </c>
      <c r="G1155" s="72">
        <v>2</v>
      </c>
      <c r="H1155" s="47">
        <v>427.1</v>
      </c>
      <c r="I1155" s="47">
        <v>51.6</v>
      </c>
      <c r="J1155" s="47">
        <v>375.5</v>
      </c>
      <c r="K1155" s="37">
        <f>SUM(L1155:O1155)</f>
        <v>4764285.3</v>
      </c>
      <c r="L1155" s="44">
        <v>0</v>
      </c>
      <c r="M1155" s="44">
        <v>0</v>
      </c>
      <c r="N1155" s="44">
        <v>0</v>
      </c>
      <c r="O1155" s="47">
        <f>'[1]Прод. прилож'!$C$1366</f>
        <v>4764285.3</v>
      </c>
      <c r="P1155" s="44">
        <f>K1155/H1155</f>
        <v>11154.964411144931</v>
      </c>
      <c r="Q1155" s="50">
        <v>9673</v>
      </c>
      <c r="R1155" s="69" t="s">
        <v>96</v>
      </c>
      <c r="S1155" s="18"/>
    </row>
    <row r="1156" spans="1:21" ht="37.15" customHeight="1" x14ac:dyDescent="0.25">
      <c r="A1156" s="214" t="s">
        <v>2294</v>
      </c>
      <c r="B1156" s="214"/>
      <c r="C1156" s="214"/>
      <c r="D1156" s="214"/>
      <c r="E1156" s="214"/>
      <c r="F1156" s="214"/>
      <c r="G1156" s="214"/>
      <c r="H1156" s="214"/>
      <c r="I1156" s="214"/>
      <c r="J1156" s="214"/>
      <c r="K1156" s="214"/>
      <c r="L1156" s="214"/>
      <c r="M1156" s="214"/>
      <c r="N1156" s="214"/>
      <c r="O1156" s="214"/>
      <c r="P1156" s="214"/>
      <c r="Q1156" s="214"/>
      <c r="R1156" s="214"/>
    </row>
    <row r="1157" spans="1:21" ht="37.15" customHeight="1" x14ac:dyDescent="0.25">
      <c r="A1157" s="215" t="s">
        <v>745</v>
      </c>
      <c r="B1157" s="215"/>
      <c r="C1157" s="159" t="s">
        <v>21</v>
      </c>
      <c r="D1157" s="159" t="s">
        <v>21</v>
      </c>
      <c r="E1157" s="159" t="s">
        <v>21</v>
      </c>
      <c r="F1157" s="96" t="s">
        <v>21</v>
      </c>
      <c r="G1157" s="96" t="s">
        <v>21</v>
      </c>
      <c r="H1157" s="97">
        <f>SUM(H1158:H1162)</f>
        <v>1829.6</v>
      </c>
      <c r="I1157" s="97">
        <f t="shared" ref="I1157:O1157" si="221">SUM(I1158:I1162)</f>
        <v>16</v>
      </c>
      <c r="J1157" s="97">
        <f t="shared" si="221"/>
        <v>1713.6</v>
      </c>
      <c r="K1157" s="97">
        <f t="shared" si="221"/>
        <v>21116890</v>
      </c>
      <c r="L1157" s="97">
        <f t="shared" si="221"/>
        <v>0</v>
      </c>
      <c r="M1157" s="97">
        <f t="shared" si="221"/>
        <v>0</v>
      </c>
      <c r="N1157" s="97">
        <f t="shared" si="221"/>
        <v>0</v>
      </c>
      <c r="O1157" s="97">
        <f t="shared" si="221"/>
        <v>21116890</v>
      </c>
      <c r="P1157" s="34">
        <f t="shared" ref="P1157:P1162" si="222">K1157/H1157</f>
        <v>11541.80695233931</v>
      </c>
      <c r="Q1157" s="98" t="s">
        <v>21</v>
      </c>
      <c r="R1157" s="99" t="s">
        <v>21</v>
      </c>
    </row>
    <row r="1158" spans="1:21" s="15" customFormat="1" ht="27" customHeight="1" x14ac:dyDescent="0.25">
      <c r="A1158" s="69" t="s">
        <v>1674</v>
      </c>
      <c r="B1158" s="45" t="s">
        <v>876</v>
      </c>
      <c r="C1158" s="72">
        <v>1965</v>
      </c>
      <c r="D1158" s="182" t="s">
        <v>224</v>
      </c>
      <c r="E1158" s="72" t="s">
        <v>20</v>
      </c>
      <c r="F1158" s="72">
        <v>2</v>
      </c>
      <c r="G1158" s="72">
        <v>2</v>
      </c>
      <c r="H1158" s="47">
        <v>403.3</v>
      </c>
      <c r="I1158" s="47">
        <v>0</v>
      </c>
      <c r="J1158" s="47">
        <v>403.3</v>
      </c>
      <c r="K1158" s="37">
        <f>SUM(L1158:O1158)</f>
        <v>11289890</v>
      </c>
      <c r="L1158" s="44">
        <v>0</v>
      </c>
      <c r="M1158" s="44">
        <v>0</v>
      </c>
      <c r="N1158" s="44">
        <v>0</v>
      </c>
      <c r="O1158" s="47">
        <f>'[1]Прод. прилож'!$C$934</f>
        <v>11289890</v>
      </c>
      <c r="P1158" s="44">
        <f t="shared" si="222"/>
        <v>27993.776345152492</v>
      </c>
      <c r="Q1158" s="50">
        <v>9673</v>
      </c>
      <c r="R1158" s="69" t="s">
        <v>95</v>
      </c>
      <c r="S1158" s="65"/>
      <c r="T1158" s="16"/>
      <c r="U1158" s="16"/>
    </row>
    <row r="1159" spans="1:21" s="15" customFormat="1" ht="27" customHeight="1" x14ac:dyDescent="0.25">
      <c r="A1159" s="69" t="s">
        <v>1675</v>
      </c>
      <c r="B1159" s="45" t="s">
        <v>877</v>
      </c>
      <c r="C1159" s="72">
        <v>1965</v>
      </c>
      <c r="D1159" s="182" t="s">
        <v>224</v>
      </c>
      <c r="E1159" s="72" t="s">
        <v>20</v>
      </c>
      <c r="F1159" s="72">
        <v>2</v>
      </c>
      <c r="G1159" s="72">
        <v>2</v>
      </c>
      <c r="H1159" s="47">
        <v>348.3</v>
      </c>
      <c r="I1159" s="47">
        <v>0</v>
      </c>
      <c r="J1159" s="47">
        <v>348.3</v>
      </c>
      <c r="K1159" s="37">
        <f>SUM(L1159:O1159)</f>
        <v>1875500</v>
      </c>
      <c r="L1159" s="44">
        <v>0</v>
      </c>
      <c r="M1159" s="44">
        <v>0</v>
      </c>
      <c r="N1159" s="44">
        <v>0</v>
      </c>
      <c r="O1159" s="47">
        <f>'[1]Прод. прилож'!$C$935</f>
        <v>1875500</v>
      </c>
      <c r="P1159" s="44">
        <f t="shared" si="222"/>
        <v>5384.7258110824005</v>
      </c>
      <c r="Q1159" s="50">
        <v>9673</v>
      </c>
      <c r="R1159" s="69" t="s">
        <v>95</v>
      </c>
      <c r="S1159" s="65"/>
      <c r="T1159" s="16"/>
      <c r="U1159" s="16"/>
    </row>
    <row r="1160" spans="1:21" s="15" customFormat="1" ht="27" customHeight="1" x14ac:dyDescent="0.25">
      <c r="A1160" s="69" t="s">
        <v>1676</v>
      </c>
      <c r="B1160" s="45" t="s">
        <v>878</v>
      </c>
      <c r="C1160" s="72">
        <v>1965</v>
      </c>
      <c r="D1160" s="182" t="s">
        <v>224</v>
      </c>
      <c r="E1160" s="72" t="s">
        <v>20</v>
      </c>
      <c r="F1160" s="72">
        <v>2</v>
      </c>
      <c r="G1160" s="72">
        <v>2</v>
      </c>
      <c r="H1160" s="47">
        <v>341</v>
      </c>
      <c r="I1160" s="47">
        <v>0</v>
      </c>
      <c r="J1160" s="47">
        <v>341</v>
      </c>
      <c r="K1160" s="37">
        <f>SUM(L1160:O1160)</f>
        <v>1875500</v>
      </c>
      <c r="L1160" s="44">
        <v>0</v>
      </c>
      <c r="M1160" s="44">
        <v>0</v>
      </c>
      <c r="N1160" s="44">
        <v>0</v>
      </c>
      <c r="O1160" s="47">
        <f>'[1]Прод. прилож'!$C$936</f>
        <v>1875500</v>
      </c>
      <c r="P1160" s="44">
        <f t="shared" si="222"/>
        <v>5500</v>
      </c>
      <c r="Q1160" s="50">
        <v>9673</v>
      </c>
      <c r="R1160" s="69" t="s">
        <v>95</v>
      </c>
      <c r="S1160" s="65"/>
      <c r="T1160" s="16"/>
      <c r="U1160" s="16"/>
    </row>
    <row r="1161" spans="1:21" s="15" customFormat="1" ht="27" customHeight="1" x14ac:dyDescent="0.25">
      <c r="A1161" s="69" t="s">
        <v>1677</v>
      </c>
      <c r="B1161" s="45" t="s">
        <v>879</v>
      </c>
      <c r="C1161" s="72">
        <v>1964</v>
      </c>
      <c r="D1161" s="182" t="s">
        <v>224</v>
      </c>
      <c r="E1161" s="72" t="s">
        <v>20</v>
      </c>
      <c r="F1161" s="72">
        <v>2</v>
      </c>
      <c r="G1161" s="72">
        <v>2</v>
      </c>
      <c r="H1161" s="47">
        <v>341</v>
      </c>
      <c r="I1161" s="47">
        <v>0</v>
      </c>
      <c r="J1161" s="47">
        <v>341</v>
      </c>
      <c r="K1161" s="37">
        <f>SUM(L1161:O1161)</f>
        <v>1875500</v>
      </c>
      <c r="L1161" s="44">
        <v>0</v>
      </c>
      <c r="M1161" s="44">
        <v>0</v>
      </c>
      <c r="N1161" s="44">
        <v>0</v>
      </c>
      <c r="O1161" s="47">
        <f>'[1]Прод. прилож'!$C$937</f>
        <v>1875500</v>
      </c>
      <c r="P1161" s="44">
        <f t="shared" si="222"/>
        <v>5500</v>
      </c>
      <c r="Q1161" s="50">
        <v>9673</v>
      </c>
      <c r="R1161" s="69" t="s">
        <v>95</v>
      </c>
      <c r="S1161" s="65"/>
      <c r="T1161" s="16"/>
      <c r="U1161" s="16"/>
    </row>
    <row r="1162" spans="1:21" s="15" customFormat="1" ht="27" customHeight="1" x14ac:dyDescent="0.25">
      <c r="A1162" s="69" t="s">
        <v>1678</v>
      </c>
      <c r="B1162" s="45" t="s">
        <v>880</v>
      </c>
      <c r="C1162" s="72">
        <v>1965</v>
      </c>
      <c r="D1162" s="182" t="s">
        <v>224</v>
      </c>
      <c r="E1162" s="72" t="s">
        <v>20</v>
      </c>
      <c r="F1162" s="72">
        <v>0</v>
      </c>
      <c r="G1162" s="72">
        <v>0</v>
      </c>
      <c r="H1162" s="47">
        <v>396</v>
      </c>
      <c r="I1162" s="47">
        <v>16</v>
      </c>
      <c r="J1162" s="47">
        <v>280</v>
      </c>
      <c r="K1162" s="37">
        <f>SUM(L1162:O1162)</f>
        <v>4200500</v>
      </c>
      <c r="L1162" s="44">
        <v>0</v>
      </c>
      <c r="M1162" s="44">
        <v>0</v>
      </c>
      <c r="N1162" s="44">
        <v>0</v>
      </c>
      <c r="O1162" s="47">
        <f>'[1]Прод. прилож'!$C$938</f>
        <v>4200500</v>
      </c>
      <c r="P1162" s="44">
        <f t="shared" si="222"/>
        <v>10607.323232323231</v>
      </c>
      <c r="Q1162" s="50">
        <v>9673</v>
      </c>
      <c r="R1162" s="69" t="s">
        <v>95</v>
      </c>
      <c r="S1162" s="65"/>
      <c r="T1162" s="16"/>
      <c r="U1162" s="16"/>
    </row>
    <row r="1163" spans="1:21" s="112" customFormat="1" ht="40.15" customHeight="1" x14ac:dyDescent="0.25">
      <c r="A1163" s="214" t="s">
        <v>2295</v>
      </c>
      <c r="B1163" s="214"/>
      <c r="C1163" s="214"/>
      <c r="D1163" s="214"/>
      <c r="E1163" s="214"/>
      <c r="F1163" s="214"/>
      <c r="G1163" s="214"/>
      <c r="H1163" s="214"/>
      <c r="I1163" s="214"/>
      <c r="J1163" s="214"/>
      <c r="K1163" s="214"/>
      <c r="L1163" s="214"/>
      <c r="M1163" s="214"/>
      <c r="N1163" s="214"/>
      <c r="O1163" s="214"/>
      <c r="P1163" s="214"/>
      <c r="Q1163" s="214"/>
      <c r="R1163" s="214"/>
      <c r="S1163" s="111"/>
      <c r="T1163" s="111"/>
      <c r="U1163" s="111"/>
    </row>
    <row r="1164" spans="1:21" s="112" customFormat="1" ht="40.15" customHeight="1" x14ac:dyDescent="0.25">
      <c r="A1164" s="215" t="s">
        <v>2249</v>
      </c>
      <c r="B1164" s="215"/>
      <c r="C1164" s="159" t="s">
        <v>21</v>
      </c>
      <c r="D1164" s="159" t="s">
        <v>21</v>
      </c>
      <c r="E1164" s="159" t="s">
        <v>21</v>
      </c>
      <c r="F1164" s="96" t="s">
        <v>21</v>
      </c>
      <c r="G1164" s="96" t="s">
        <v>21</v>
      </c>
      <c r="H1164" s="124">
        <f>SUM(H1165)</f>
        <v>572.79999999999995</v>
      </c>
      <c r="I1164" s="124">
        <f t="shared" ref="I1164:O1164" si="223">SUM(I1165)</f>
        <v>48</v>
      </c>
      <c r="J1164" s="124">
        <f t="shared" si="223"/>
        <v>524.79999999999995</v>
      </c>
      <c r="K1164" s="124">
        <f t="shared" si="223"/>
        <v>5527081.0999999996</v>
      </c>
      <c r="L1164" s="124">
        <f t="shared" si="223"/>
        <v>0</v>
      </c>
      <c r="M1164" s="124">
        <f t="shared" si="223"/>
        <v>0</v>
      </c>
      <c r="N1164" s="124">
        <f t="shared" si="223"/>
        <v>0</v>
      </c>
      <c r="O1164" s="124">
        <f t="shared" si="223"/>
        <v>5527081.0999999996</v>
      </c>
      <c r="P1164" s="34">
        <f t="shared" ref="P1164:P1165" si="224">K1164/H1164</f>
        <v>9649.2337639664802</v>
      </c>
      <c r="Q1164" s="125" t="s">
        <v>21</v>
      </c>
      <c r="R1164" s="126" t="s">
        <v>21</v>
      </c>
      <c r="S1164" s="111"/>
      <c r="T1164" s="111"/>
      <c r="U1164" s="111"/>
    </row>
    <row r="1165" spans="1:21" s="112" customFormat="1" ht="22.9" customHeight="1" x14ac:dyDescent="0.25">
      <c r="A1165" s="135" t="s">
        <v>1679</v>
      </c>
      <c r="B1165" s="45" t="s">
        <v>2250</v>
      </c>
      <c r="C1165" s="182">
        <v>1989</v>
      </c>
      <c r="D1165" s="182" t="s">
        <v>224</v>
      </c>
      <c r="E1165" s="182" t="s">
        <v>20</v>
      </c>
      <c r="F1165" s="64">
        <v>2</v>
      </c>
      <c r="G1165" s="64">
        <v>2</v>
      </c>
      <c r="H1165" s="44">
        <v>572.79999999999995</v>
      </c>
      <c r="I1165" s="44">
        <v>48</v>
      </c>
      <c r="J1165" s="44">
        <v>524.79999999999995</v>
      </c>
      <c r="K1165" s="44">
        <f>SUM(L1165:O1165)</f>
        <v>5527081.0999999996</v>
      </c>
      <c r="L1165" s="44">
        <v>0</v>
      </c>
      <c r="M1165" s="44">
        <v>0</v>
      </c>
      <c r="N1165" s="44">
        <v>0</v>
      </c>
      <c r="O1165" s="44">
        <f>'[1]Прод. прилож'!$C$1368</f>
        <v>5527081.0999999996</v>
      </c>
      <c r="P1165" s="50">
        <f t="shared" si="224"/>
        <v>9649.2337639664802</v>
      </c>
      <c r="Q1165" s="44">
        <v>9673</v>
      </c>
      <c r="R1165" s="70" t="s">
        <v>96</v>
      </c>
      <c r="S1165" s="134">
        <f>O1165+O1166+O1167+O1168</f>
        <v>47784917.060000002</v>
      </c>
      <c r="T1165" s="111"/>
      <c r="U1165" s="111"/>
    </row>
    <row r="1166" spans="1:21" ht="34.9" customHeight="1" x14ac:dyDescent="0.25">
      <c r="A1166" s="214" t="s">
        <v>2213</v>
      </c>
      <c r="B1166" s="214"/>
      <c r="C1166" s="214"/>
      <c r="D1166" s="214"/>
      <c r="E1166" s="214"/>
      <c r="F1166" s="214"/>
      <c r="G1166" s="214"/>
      <c r="H1166" s="214"/>
      <c r="I1166" s="214"/>
      <c r="J1166" s="214"/>
      <c r="K1166" s="214"/>
      <c r="L1166" s="214"/>
      <c r="M1166" s="214"/>
      <c r="N1166" s="214"/>
      <c r="O1166" s="214"/>
      <c r="P1166" s="214"/>
      <c r="Q1166" s="214"/>
      <c r="R1166" s="214"/>
    </row>
    <row r="1167" spans="1:21" ht="34.9" customHeight="1" x14ac:dyDescent="0.25">
      <c r="A1167" s="215" t="s">
        <v>741</v>
      </c>
      <c r="B1167" s="215"/>
      <c r="C1167" s="159" t="s">
        <v>21</v>
      </c>
      <c r="D1167" s="159" t="s">
        <v>21</v>
      </c>
      <c r="E1167" s="159" t="s">
        <v>21</v>
      </c>
      <c r="F1167" s="96" t="s">
        <v>21</v>
      </c>
      <c r="G1167" s="96" t="s">
        <v>21</v>
      </c>
      <c r="H1167" s="97">
        <f>SUM(H1168:H1175)</f>
        <v>4034.7</v>
      </c>
      <c r="I1167" s="97">
        <f t="shared" ref="I1167:O1167" si="225">SUM(I1168:I1175)</f>
        <v>423.56</v>
      </c>
      <c r="J1167" s="97">
        <f t="shared" si="225"/>
        <v>3469.0999999999995</v>
      </c>
      <c r="K1167" s="97">
        <f t="shared" si="225"/>
        <v>33449395.960000001</v>
      </c>
      <c r="L1167" s="97">
        <f t="shared" si="225"/>
        <v>0</v>
      </c>
      <c r="M1167" s="97">
        <f t="shared" si="225"/>
        <v>0</v>
      </c>
      <c r="N1167" s="97">
        <f t="shared" si="225"/>
        <v>0</v>
      </c>
      <c r="O1167" s="97">
        <f t="shared" si="225"/>
        <v>33449395.960000001</v>
      </c>
      <c r="P1167" s="34">
        <f>K1167/H1167</f>
        <v>8290.4295139663427</v>
      </c>
      <c r="Q1167" s="98" t="s">
        <v>21</v>
      </c>
      <c r="R1167" s="99" t="s">
        <v>21</v>
      </c>
    </row>
    <row r="1168" spans="1:21" s="15" customFormat="1" ht="22.9" customHeight="1" x14ac:dyDescent="0.25">
      <c r="A1168" s="69" t="s">
        <v>2101</v>
      </c>
      <c r="B1168" s="45" t="s">
        <v>884</v>
      </c>
      <c r="C1168" s="72">
        <v>1962</v>
      </c>
      <c r="D1168" s="182" t="s">
        <v>224</v>
      </c>
      <c r="E1168" s="72" t="s">
        <v>20</v>
      </c>
      <c r="F1168" s="72">
        <v>2</v>
      </c>
      <c r="G1168" s="72">
        <v>2</v>
      </c>
      <c r="H1168" s="47">
        <v>423.4</v>
      </c>
      <c r="I1168" s="47">
        <v>48.6</v>
      </c>
      <c r="J1168" s="47">
        <v>374.8</v>
      </c>
      <c r="K1168" s="37">
        <f t="shared" ref="K1168:K1175" si="226">SUM(L1168:O1168)</f>
        <v>8808440</v>
      </c>
      <c r="L1168" s="44">
        <v>0</v>
      </c>
      <c r="M1168" s="44">
        <v>0</v>
      </c>
      <c r="N1168" s="44">
        <v>0</v>
      </c>
      <c r="O1168" s="47">
        <f>'[1]Прод. прилож'!$C$1370</f>
        <v>8808440</v>
      </c>
      <c r="P1168" s="44">
        <f t="shared" ref="P1168:P1175" si="227">K1168/H1168</f>
        <v>20804.062352385452</v>
      </c>
      <c r="Q1168" s="50">
        <v>9673</v>
      </c>
      <c r="R1168" s="69" t="s">
        <v>96</v>
      </c>
      <c r="S1168" s="65"/>
      <c r="T1168" s="16"/>
      <c r="U1168" s="16"/>
    </row>
    <row r="1169" spans="1:207" ht="22.9" customHeight="1" x14ac:dyDescent="0.25">
      <c r="A1169" s="69" t="s">
        <v>1680</v>
      </c>
      <c r="B1169" s="45" t="s">
        <v>885</v>
      </c>
      <c r="C1169" s="72">
        <v>1962</v>
      </c>
      <c r="D1169" s="182" t="s">
        <v>224</v>
      </c>
      <c r="E1169" s="72" t="s">
        <v>20</v>
      </c>
      <c r="F1169" s="72">
        <v>2</v>
      </c>
      <c r="G1169" s="72">
        <v>2</v>
      </c>
      <c r="H1169" s="47">
        <v>428</v>
      </c>
      <c r="I1169" s="47">
        <v>43.5</v>
      </c>
      <c r="J1169" s="47">
        <v>384.5</v>
      </c>
      <c r="K1169" s="37">
        <f t="shared" si="226"/>
        <v>1761844.9999999998</v>
      </c>
      <c r="L1169" s="44">
        <v>0</v>
      </c>
      <c r="M1169" s="44">
        <v>0</v>
      </c>
      <c r="N1169" s="44">
        <v>0</v>
      </c>
      <c r="O1169" s="47">
        <f>'[1]Прод. прилож'!$C$1371</f>
        <v>1761844.9999999998</v>
      </c>
      <c r="P1169" s="44">
        <f t="shared" si="227"/>
        <v>4116.4602803738317</v>
      </c>
      <c r="Q1169" s="50">
        <v>9673</v>
      </c>
      <c r="R1169" s="69" t="s">
        <v>96</v>
      </c>
      <c r="S1169" s="18"/>
    </row>
    <row r="1170" spans="1:207" ht="22.9" customHeight="1" x14ac:dyDescent="0.25">
      <c r="A1170" s="69" t="s">
        <v>1681</v>
      </c>
      <c r="B1170" s="45" t="s">
        <v>886</v>
      </c>
      <c r="C1170" s="72">
        <v>1962</v>
      </c>
      <c r="D1170" s="182" t="s">
        <v>224</v>
      </c>
      <c r="E1170" s="72" t="s">
        <v>20</v>
      </c>
      <c r="F1170" s="72">
        <v>2</v>
      </c>
      <c r="G1170" s="72">
        <v>2</v>
      </c>
      <c r="H1170" s="47">
        <v>422.6</v>
      </c>
      <c r="I1170" s="47">
        <v>43.3</v>
      </c>
      <c r="J1170" s="47">
        <v>379.3</v>
      </c>
      <c r="K1170" s="37">
        <f t="shared" si="226"/>
        <v>1779900</v>
      </c>
      <c r="L1170" s="44">
        <v>0</v>
      </c>
      <c r="M1170" s="44">
        <v>0</v>
      </c>
      <c r="N1170" s="44">
        <v>0</v>
      </c>
      <c r="O1170" s="47">
        <f>'[1]Прод. прилож'!$C$1372</f>
        <v>1779900</v>
      </c>
      <c r="P1170" s="44">
        <f t="shared" si="227"/>
        <v>4211.7841930903924</v>
      </c>
      <c r="Q1170" s="50">
        <v>9673</v>
      </c>
      <c r="R1170" s="69" t="s">
        <v>96</v>
      </c>
      <c r="S1170" s="18"/>
    </row>
    <row r="1171" spans="1:207" ht="22.9" customHeight="1" x14ac:dyDescent="0.25">
      <c r="A1171" s="69" t="s">
        <v>1682</v>
      </c>
      <c r="B1171" s="45" t="s">
        <v>887</v>
      </c>
      <c r="C1171" s="72">
        <v>1966</v>
      </c>
      <c r="D1171" s="182" t="s">
        <v>224</v>
      </c>
      <c r="E1171" s="72" t="s">
        <v>20</v>
      </c>
      <c r="F1171" s="72">
        <v>2</v>
      </c>
      <c r="G1171" s="72">
        <v>2</v>
      </c>
      <c r="H1171" s="47">
        <v>422.6</v>
      </c>
      <c r="I1171" s="47">
        <v>48.6</v>
      </c>
      <c r="J1171" s="47">
        <v>373.8</v>
      </c>
      <c r="K1171" s="37">
        <f t="shared" si="226"/>
        <v>1758705.0000000002</v>
      </c>
      <c r="L1171" s="44">
        <v>0</v>
      </c>
      <c r="M1171" s="44">
        <v>0</v>
      </c>
      <c r="N1171" s="44">
        <v>0</v>
      </c>
      <c r="O1171" s="47">
        <f>'[1]Прод. прилож'!$C$1373</f>
        <v>1758705.0000000002</v>
      </c>
      <c r="P1171" s="44">
        <f t="shared" si="227"/>
        <v>4161.6303833412212</v>
      </c>
      <c r="Q1171" s="50">
        <v>9673</v>
      </c>
      <c r="R1171" s="69" t="s">
        <v>96</v>
      </c>
      <c r="S1171" s="18"/>
    </row>
    <row r="1172" spans="1:207" ht="22.9" customHeight="1" x14ac:dyDescent="0.25">
      <c r="A1172" s="69" t="s">
        <v>1683</v>
      </c>
      <c r="B1172" s="45" t="s">
        <v>888</v>
      </c>
      <c r="C1172" s="72">
        <v>1967</v>
      </c>
      <c r="D1172" s="182" t="s">
        <v>224</v>
      </c>
      <c r="E1172" s="72" t="s">
        <v>20</v>
      </c>
      <c r="F1172" s="72">
        <v>2</v>
      </c>
      <c r="G1172" s="72">
        <v>2</v>
      </c>
      <c r="H1172" s="47">
        <v>420.2</v>
      </c>
      <c r="I1172" s="47">
        <v>49.4</v>
      </c>
      <c r="J1172" s="47">
        <v>370.8</v>
      </c>
      <c r="K1172" s="37">
        <f t="shared" si="226"/>
        <v>1758705.0000000002</v>
      </c>
      <c r="L1172" s="44">
        <v>0</v>
      </c>
      <c r="M1172" s="44">
        <v>0</v>
      </c>
      <c r="N1172" s="44">
        <v>0</v>
      </c>
      <c r="O1172" s="47">
        <f>'[1]Прод. прилож'!$C$1374</f>
        <v>1758705.0000000002</v>
      </c>
      <c r="P1172" s="44">
        <f t="shared" si="227"/>
        <v>4185.3998096144696</v>
      </c>
      <c r="Q1172" s="50">
        <v>9673</v>
      </c>
      <c r="R1172" s="69" t="s">
        <v>96</v>
      </c>
      <c r="S1172" s="18"/>
    </row>
    <row r="1173" spans="1:207" ht="22.9" customHeight="1" x14ac:dyDescent="0.25">
      <c r="A1173" s="69" t="s">
        <v>1684</v>
      </c>
      <c r="B1173" s="45" t="s">
        <v>881</v>
      </c>
      <c r="C1173" s="72">
        <v>1965</v>
      </c>
      <c r="D1173" s="182" t="s">
        <v>224</v>
      </c>
      <c r="E1173" s="72" t="s">
        <v>20</v>
      </c>
      <c r="F1173" s="72">
        <v>2</v>
      </c>
      <c r="G1173" s="72">
        <v>2</v>
      </c>
      <c r="H1173" s="47">
        <v>497.4</v>
      </c>
      <c r="I1173" s="47">
        <v>48.8</v>
      </c>
      <c r="J1173" s="47">
        <v>377.7</v>
      </c>
      <c r="K1173" s="37">
        <f t="shared" si="226"/>
        <v>7256400.4800000004</v>
      </c>
      <c r="L1173" s="44">
        <v>0</v>
      </c>
      <c r="M1173" s="44">
        <v>0</v>
      </c>
      <c r="N1173" s="44">
        <v>0</v>
      </c>
      <c r="O1173" s="47">
        <f>'[1]Прод. прилож'!$C$455</f>
        <v>7256400.4800000004</v>
      </c>
      <c r="P1173" s="44">
        <f t="shared" si="227"/>
        <v>14588.662002412546</v>
      </c>
      <c r="Q1173" s="50">
        <v>9673</v>
      </c>
      <c r="R1173" s="69" t="s">
        <v>94</v>
      </c>
      <c r="S1173" s="18"/>
    </row>
    <row r="1174" spans="1:207" ht="22.9" customHeight="1" x14ac:dyDescent="0.25">
      <c r="A1174" s="69" t="s">
        <v>1685</v>
      </c>
      <c r="B1174" s="45" t="s">
        <v>882</v>
      </c>
      <c r="C1174" s="72">
        <v>1982</v>
      </c>
      <c r="D1174" s="182" t="s">
        <v>224</v>
      </c>
      <c r="E1174" s="72" t="s">
        <v>22</v>
      </c>
      <c r="F1174" s="72">
        <v>3</v>
      </c>
      <c r="G1174" s="72">
        <v>2</v>
      </c>
      <c r="H1174" s="47">
        <v>923.1</v>
      </c>
      <c r="I1174" s="47">
        <v>92.56</v>
      </c>
      <c r="J1174" s="47">
        <v>830.5</v>
      </c>
      <c r="K1174" s="37">
        <f t="shared" si="226"/>
        <v>3069000</v>
      </c>
      <c r="L1174" s="44">
        <v>0</v>
      </c>
      <c r="M1174" s="44">
        <v>0</v>
      </c>
      <c r="N1174" s="44">
        <v>0</v>
      </c>
      <c r="O1174" s="47">
        <f>'[1]Прод. прилож'!$C$456</f>
        <v>3069000</v>
      </c>
      <c r="P1174" s="44">
        <f t="shared" si="227"/>
        <v>3324.6668833279168</v>
      </c>
      <c r="Q1174" s="50">
        <v>9673</v>
      </c>
      <c r="R1174" s="69" t="s">
        <v>94</v>
      </c>
      <c r="S1174" s="18"/>
    </row>
    <row r="1175" spans="1:207" ht="22.9" customHeight="1" x14ac:dyDescent="0.25">
      <c r="A1175" s="69" t="s">
        <v>1686</v>
      </c>
      <c r="B1175" s="45" t="s">
        <v>883</v>
      </c>
      <c r="C1175" s="72">
        <v>1966</v>
      </c>
      <c r="D1175" s="182" t="s">
        <v>224</v>
      </c>
      <c r="E1175" s="72" t="s">
        <v>20</v>
      </c>
      <c r="F1175" s="72">
        <v>2</v>
      </c>
      <c r="G1175" s="72">
        <v>2</v>
      </c>
      <c r="H1175" s="47">
        <v>497.4</v>
      </c>
      <c r="I1175" s="47">
        <v>48.8</v>
      </c>
      <c r="J1175" s="47">
        <v>377.7</v>
      </c>
      <c r="K1175" s="37">
        <f t="shared" si="226"/>
        <v>7256400.4800000004</v>
      </c>
      <c r="L1175" s="44">
        <v>0</v>
      </c>
      <c r="M1175" s="44">
        <v>0</v>
      </c>
      <c r="N1175" s="44">
        <v>0</v>
      </c>
      <c r="O1175" s="47">
        <f>'[1]Прод. прилож'!$C$457</f>
        <v>7256400.4800000004</v>
      </c>
      <c r="P1175" s="44">
        <f t="shared" si="227"/>
        <v>14588.662002412546</v>
      </c>
      <c r="Q1175" s="50">
        <v>9673</v>
      </c>
      <c r="R1175" s="69" t="s">
        <v>94</v>
      </c>
      <c r="S1175" s="18"/>
    </row>
    <row r="1176" spans="1:207" s="15" customFormat="1" ht="34.9" customHeight="1" x14ac:dyDescent="0.25">
      <c r="A1176" s="214" t="s">
        <v>2214</v>
      </c>
      <c r="B1176" s="214"/>
      <c r="C1176" s="214"/>
      <c r="D1176" s="214"/>
      <c r="E1176" s="214"/>
      <c r="F1176" s="214"/>
      <c r="G1176" s="214"/>
      <c r="H1176" s="214"/>
      <c r="I1176" s="214"/>
      <c r="J1176" s="214"/>
      <c r="K1176" s="214"/>
      <c r="L1176" s="214"/>
      <c r="M1176" s="214"/>
      <c r="N1176" s="214"/>
      <c r="O1176" s="214"/>
      <c r="P1176" s="214"/>
      <c r="Q1176" s="214"/>
      <c r="R1176" s="214"/>
      <c r="S1176" s="57"/>
      <c r="T1176" s="16"/>
      <c r="U1176" s="16"/>
    </row>
    <row r="1177" spans="1:207" s="15" customFormat="1" ht="34.9" customHeight="1" x14ac:dyDescent="0.25">
      <c r="A1177" s="215" t="s">
        <v>949</v>
      </c>
      <c r="B1177" s="215"/>
      <c r="C1177" s="159" t="s">
        <v>21</v>
      </c>
      <c r="D1177" s="159" t="s">
        <v>21</v>
      </c>
      <c r="E1177" s="159" t="s">
        <v>21</v>
      </c>
      <c r="F1177" s="96" t="s">
        <v>21</v>
      </c>
      <c r="G1177" s="96" t="s">
        <v>21</v>
      </c>
      <c r="H1177" s="97">
        <f>SUM(H1178)</f>
        <v>427</v>
      </c>
      <c r="I1177" s="97">
        <f t="shared" ref="I1177:O1177" si="228">SUM(I1178)</f>
        <v>0</v>
      </c>
      <c r="J1177" s="97">
        <f t="shared" si="228"/>
        <v>377</v>
      </c>
      <c r="K1177" s="97">
        <f t="shared" si="228"/>
        <v>3332500</v>
      </c>
      <c r="L1177" s="97">
        <f t="shared" si="228"/>
        <v>0</v>
      </c>
      <c r="M1177" s="97">
        <f t="shared" si="228"/>
        <v>0</v>
      </c>
      <c r="N1177" s="97">
        <f t="shared" si="228"/>
        <v>0</v>
      </c>
      <c r="O1177" s="97">
        <f t="shared" si="228"/>
        <v>3332500</v>
      </c>
      <c r="P1177" s="97">
        <f>K1177/H1177</f>
        <v>7804.4496487119441</v>
      </c>
      <c r="Q1177" s="98" t="s">
        <v>21</v>
      </c>
      <c r="R1177" s="99" t="s">
        <v>21</v>
      </c>
      <c r="S1177" s="57"/>
      <c r="T1177" s="16"/>
      <c r="U1177" s="16"/>
    </row>
    <row r="1178" spans="1:207" s="15" customFormat="1" ht="22.9" customHeight="1" x14ac:dyDescent="0.25">
      <c r="A1178" s="69" t="s">
        <v>1687</v>
      </c>
      <c r="B1178" s="45" t="s">
        <v>950</v>
      </c>
      <c r="C1178" s="72">
        <v>1964</v>
      </c>
      <c r="D1178" s="182" t="s">
        <v>224</v>
      </c>
      <c r="E1178" s="72" t="s">
        <v>20</v>
      </c>
      <c r="F1178" s="72">
        <v>2</v>
      </c>
      <c r="G1178" s="72">
        <v>2</v>
      </c>
      <c r="H1178" s="47">
        <v>427</v>
      </c>
      <c r="I1178" s="47">
        <v>0</v>
      </c>
      <c r="J1178" s="47">
        <v>377</v>
      </c>
      <c r="K1178" s="37">
        <f>SUM(L1178:O1178)</f>
        <v>3332500</v>
      </c>
      <c r="L1178" s="44">
        <v>0</v>
      </c>
      <c r="M1178" s="44">
        <v>0</v>
      </c>
      <c r="N1178" s="44">
        <v>0</v>
      </c>
      <c r="O1178" s="47">
        <f>'[1]Прод. прилож'!$C$940</f>
        <v>3332500</v>
      </c>
      <c r="P1178" s="44">
        <f>K1178/H1178</f>
        <v>7804.4496487119441</v>
      </c>
      <c r="Q1178" s="50">
        <v>9673</v>
      </c>
      <c r="R1178" s="69" t="s">
        <v>95</v>
      </c>
      <c r="S1178" s="57"/>
      <c r="T1178" s="16"/>
      <c r="U1178" s="16"/>
    </row>
    <row r="1179" spans="1:207" ht="34.9" customHeight="1" x14ac:dyDescent="0.25">
      <c r="A1179" s="214" t="s">
        <v>2215</v>
      </c>
      <c r="B1179" s="214"/>
      <c r="C1179" s="214"/>
      <c r="D1179" s="214"/>
      <c r="E1179" s="214"/>
      <c r="F1179" s="214"/>
      <c r="G1179" s="214"/>
      <c r="H1179" s="214"/>
      <c r="I1179" s="214"/>
      <c r="J1179" s="214"/>
      <c r="K1179" s="214"/>
      <c r="L1179" s="214"/>
      <c r="M1179" s="214"/>
      <c r="N1179" s="214"/>
      <c r="O1179" s="214"/>
      <c r="P1179" s="214"/>
      <c r="Q1179" s="214"/>
      <c r="R1179" s="214"/>
    </row>
    <row r="1180" spans="1:207" ht="34.9" customHeight="1" x14ac:dyDescent="0.25">
      <c r="A1180" s="215" t="s">
        <v>56</v>
      </c>
      <c r="B1180" s="215"/>
      <c r="C1180" s="159" t="s">
        <v>21</v>
      </c>
      <c r="D1180" s="159" t="s">
        <v>21</v>
      </c>
      <c r="E1180" s="159" t="s">
        <v>21</v>
      </c>
      <c r="F1180" s="96" t="s">
        <v>21</v>
      </c>
      <c r="G1180" s="96" t="s">
        <v>21</v>
      </c>
      <c r="H1180" s="97">
        <f t="shared" ref="H1180:N1180" si="229">SUM(H1181:H1191)</f>
        <v>4712.7</v>
      </c>
      <c r="I1180" s="97">
        <f t="shared" si="229"/>
        <v>818.4</v>
      </c>
      <c r="J1180" s="97">
        <f t="shared" si="229"/>
        <v>3550.2</v>
      </c>
      <c r="K1180" s="97">
        <f t="shared" si="229"/>
        <v>78344224.419999987</v>
      </c>
      <c r="L1180" s="97">
        <f t="shared" si="229"/>
        <v>0</v>
      </c>
      <c r="M1180" s="97">
        <f t="shared" si="229"/>
        <v>0</v>
      </c>
      <c r="N1180" s="97">
        <f t="shared" si="229"/>
        <v>0</v>
      </c>
      <c r="O1180" s="97">
        <f>SUM(O1181:O1191)</f>
        <v>78344224.419999987</v>
      </c>
      <c r="P1180" s="34">
        <f t="shared" ref="P1180" si="230">K1180/H1180</f>
        <v>16624.063577142613</v>
      </c>
      <c r="Q1180" s="98" t="s">
        <v>21</v>
      </c>
      <c r="R1180" s="99" t="s">
        <v>21</v>
      </c>
    </row>
    <row r="1181" spans="1:207" s="116" customFormat="1" ht="25.9" customHeight="1" x14ac:dyDescent="0.25">
      <c r="A1181" s="69" t="s">
        <v>1688</v>
      </c>
      <c r="B1181" s="45" t="s">
        <v>898</v>
      </c>
      <c r="C1181" s="72">
        <v>1960</v>
      </c>
      <c r="D1181" s="182" t="s">
        <v>224</v>
      </c>
      <c r="E1181" s="72" t="s">
        <v>20</v>
      </c>
      <c r="F1181" s="72">
        <v>2</v>
      </c>
      <c r="G1181" s="72">
        <v>2</v>
      </c>
      <c r="H1181" s="47">
        <v>406.2</v>
      </c>
      <c r="I1181" s="47"/>
      <c r="J1181" s="47">
        <v>278.10000000000002</v>
      </c>
      <c r="K1181" s="55">
        <f t="shared" ref="K1181:K1191" si="231">SUM(L1181:O1181)</f>
        <v>18907771.899999999</v>
      </c>
      <c r="L1181" s="48">
        <v>0</v>
      </c>
      <c r="M1181" s="48">
        <v>0</v>
      </c>
      <c r="N1181" s="48">
        <v>0</v>
      </c>
      <c r="O1181" s="47">
        <f>'[1]Прод. прилож'!$C$942</f>
        <v>18907771.899999999</v>
      </c>
      <c r="P1181" s="48">
        <f>K1181/H1181</f>
        <v>46547.936730674541</v>
      </c>
      <c r="Q1181" s="47">
        <v>9673</v>
      </c>
      <c r="R1181" s="69" t="s">
        <v>95</v>
      </c>
      <c r="S1181" s="16"/>
      <c r="T1181" s="16"/>
      <c r="U1181" s="16"/>
      <c r="V1181" s="16"/>
      <c r="W1181" s="16"/>
      <c r="X1181" s="16"/>
      <c r="Y1181" s="16"/>
      <c r="Z1181" s="16"/>
      <c r="AA1181" s="16"/>
      <c r="AB1181" s="16"/>
      <c r="AC1181" s="16"/>
      <c r="AD1181" s="16"/>
      <c r="AE1181" s="16"/>
      <c r="AF1181" s="16"/>
      <c r="AG1181" s="16"/>
      <c r="AH1181" s="16"/>
      <c r="AI1181" s="16"/>
      <c r="AJ1181" s="16"/>
      <c r="AK1181" s="16"/>
      <c r="AL1181" s="16"/>
      <c r="AM1181" s="16"/>
      <c r="AN1181" s="16"/>
      <c r="AO1181" s="16"/>
      <c r="AP1181" s="16"/>
      <c r="AQ1181" s="16"/>
      <c r="AR1181" s="16"/>
      <c r="AS1181" s="16"/>
      <c r="AT1181" s="16"/>
      <c r="AU1181" s="16"/>
      <c r="AV1181" s="16"/>
      <c r="AW1181" s="16"/>
      <c r="AX1181" s="16"/>
      <c r="AY1181" s="16"/>
      <c r="AZ1181" s="16"/>
      <c r="BA1181" s="16"/>
      <c r="BB1181" s="16"/>
      <c r="BC1181" s="16"/>
      <c r="BD1181" s="16"/>
      <c r="BE1181" s="16"/>
      <c r="BF1181" s="16"/>
      <c r="BG1181" s="16"/>
      <c r="BH1181" s="16"/>
      <c r="BI1181" s="16"/>
      <c r="BJ1181" s="16"/>
      <c r="BK1181" s="16"/>
      <c r="BL1181" s="16"/>
      <c r="BM1181" s="16"/>
      <c r="BN1181" s="16"/>
      <c r="BO1181" s="16"/>
      <c r="BP1181" s="16"/>
      <c r="BQ1181" s="16"/>
      <c r="BR1181" s="16"/>
      <c r="BS1181" s="16"/>
      <c r="BT1181" s="16"/>
      <c r="BU1181" s="16"/>
      <c r="BV1181" s="16"/>
      <c r="BW1181" s="16"/>
      <c r="BX1181" s="16"/>
      <c r="BY1181" s="16"/>
      <c r="BZ1181" s="16"/>
      <c r="CA1181" s="16"/>
      <c r="CB1181" s="16"/>
      <c r="CC1181" s="16"/>
      <c r="CD1181" s="16"/>
      <c r="CE1181" s="16"/>
      <c r="CF1181" s="16"/>
      <c r="CG1181" s="16"/>
      <c r="CH1181" s="16"/>
      <c r="CI1181" s="16"/>
      <c r="CJ1181" s="16"/>
      <c r="CK1181" s="16"/>
      <c r="CL1181" s="16"/>
      <c r="CM1181" s="16"/>
      <c r="CN1181" s="16"/>
      <c r="CO1181" s="16"/>
      <c r="CP1181" s="16"/>
      <c r="CQ1181" s="16"/>
      <c r="CR1181" s="16"/>
      <c r="CS1181" s="16"/>
      <c r="CT1181" s="16"/>
      <c r="CU1181" s="16"/>
      <c r="CV1181" s="16"/>
      <c r="CW1181" s="16"/>
      <c r="CX1181" s="16"/>
      <c r="CY1181" s="16"/>
      <c r="CZ1181" s="16"/>
      <c r="DA1181" s="16"/>
      <c r="DB1181" s="16"/>
      <c r="DC1181" s="16"/>
      <c r="DD1181" s="16"/>
      <c r="DE1181" s="16"/>
      <c r="DF1181" s="16"/>
      <c r="DG1181" s="16"/>
      <c r="DH1181" s="16"/>
      <c r="DI1181" s="16"/>
      <c r="DJ1181" s="16"/>
      <c r="DK1181" s="16"/>
      <c r="DL1181" s="16"/>
      <c r="DM1181" s="16"/>
      <c r="DN1181" s="16"/>
      <c r="DO1181" s="16"/>
      <c r="DP1181" s="16"/>
      <c r="DQ1181" s="16"/>
      <c r="DR1181" s="16"/>
      <c r="DS1181" s="16"/>
      <c r="DT1181" s="16"/>
      <c r="DU1181" s="16"/>
      <c r="DV1181" s="16"/>
      <c r="DW1181" s="16"/>
      <c r="DX1181" s="16"/>
      <c r="DY1181" s="16"/>
      <c r="DZ1181" s="16"/>
      <c r="EA1181" s="16"/>
      <c r="EB1181" s="16"/>
      <c r="EC1181" s="16"/>
      <c r="ED1181" s="16"/>
      <c r="EE1181" s="16"/>
      <c r="EF1181" s="16"/>
      <c r="EG1181" s="16"/>
      <c r="EH1181" s="16"/>
      <c r="EI1181" s="16"/>
      <c r="EJ1181" s="16"/>
      <c r="EK1181" s="16"/>
      <c r="EL1181" s="16"/>
      <c r="EM1181" s="16"/>
      <c r="EN1181" s="16"/>
      <c r="EO1181" s="16"/>
      <c r="EP1181" s="16"/>
      <c r="EQ1181" s="16"/>
      <c r="ER1181" s="16"/>
      <c r="ES1181" s="16"/>
      <c r="ET1181" s="16"/>
      <c r="EU1181" s="16"/>
      <c r="EV1181" s="16"/>
      <c r="EW1181" s="16"/>
      <c r="EX1181" s="16"/>
      <c r="EY1181" s="16"/>
      <c r="EZ1181" s="16"/>
      <c r="FA1181" s="16"/>
      <c r="FB1181" s="16"/>
      <c r="FC1181" s="16"/>
      <c r="FD1181" s="16"/>
      <c r="FE1181" s="16"/>
      <c r="FF1181" s="16"/>
      <c r="FG1181" s="16"/>
      <c r="FH1181" s="16"/>
      <c r="FI1181" s="16"/>
      <c r="FJ1181" s="16"/>
      <c r="FK1181" s="16"/>
      <c r="FL1181" s="16"/>
      <c r="FM1181" s="16"/>
      <c r="FN1181" s="16"/>
      <c r="FO1181" s="16"/>
      <c r="FP1181" s="16"/>
      <c r="FQ1181" s="16"/>
      <c r="FR1181" s="16"/>
      <c r="FS1181" s="16"/>
      <c r="FT1181" s="16"/>
      <c r="FU1181" s="16"/>
      <c r="FV1181" s="16"/>
      <c r="FW1181" s="16"/>
      <c r="FX1181" s="16"/>
      <c r="FY1181" s="16"/>
      <c r="FZ1181" s="16"/>
      <c r="GA1181" s="16"/>
      <c r="GB1181" s="16"/>
      <c r="GC1181" s="16"/>
      <c r="GD1181" s="16"/>
      <c r="GE1181" s="16"/>
      <c r="GF1181" s="16"/>
      <c r="GG1181" s="16"/>
      <c r="GH1181" s="16"/>
      <c r="GI1181" s="16"/>
      <c r="GJ1181" s="16"/>
      <c r="GK1181" s="16"/>
      <c r="GL1181" s="16"/>
      <c r="GM1181" s="16"/>
      <c r="GN1181" s="16"/>
      <c r="GO1181" s="16"/>
      <c r="GP1181" s="16"/>
      <c r="GQ1181" s="16"/>
      <c r="GR1181" s="16"/>
      <c r="GS1181" s="16"/>
      <c r="GT1181" s="16"/>
      <c r="GU1181" s="16"/>
      <c r="GV1181" s="16"/>
      <c r="GW1181" s="16"/>
      <c r="GX1181" s="16"/>
      <c r="GY1181" s="16"/>
    </row>
    <row r="1182" spans="1:207" s="116" customFormat="1" ht="34.9" customHeight="1" x14ac:dyDescent="0.25">
      <c r="A1182" s="69" t="s">
        <v>1794</v>
      </c>
      <c r="B1182" s="45" t="s">
        <v>2620</v>
      </c>
      <c r="C1182" s="182">
        <v>1950</v>
      </c>
      <c r="D1182" s="182" t="s">
        <v>224</v>
      </c>
      <c r="E1182" s="182" t="s">
        <v>20</v>
      </c>
      <c r="F1182" s="64">
        <v>2</v>
      </c>
      <c r="G1182" s="64">
        <v>1</v>
      </c>
      <c r="H1182" s="48">
        <v>225.3</v>
      </c>
      <c r="I1182" s="48">
        <v>61.4</v>
      </c>
      <c r="J1182" s="48">
        <v>163.9</v>
      </c>
      <c r="K1182" s="37">
        <f t="shared" si="231"/>
        <v>3086441.2</v>
      </c>
      <c r="L1182" s="48">
        <v>0</v>
      </c>
      <c r="M1182" s="48">
        <v>0</v>
      </c>
      <c r="N1182" s="48">
        <v>0</v>
      </c>
      <c r="O1182" s="44">
        <f>'[1]Прод. прилож'!$C$459</f>
        <v>3086441.2</v>
      </c>
      <c r="P1182" s="50">
        <f>K1182/[3]Прилож!H962</f>
        <v>13699.250776742121</v>
      </c>
      <c r="Q1182" s="37">
        <v>9673</v>
      </c>
      <c r="R1182" s="70" t="s">
        <v>94</v>
      </c>
      <c r="S1182" s="115"/>
      <c r="T1182" s="115"/>
      <c r="U1182" s="115"/>
    </row>
    <row r="1183" spans="1:207" s="15" customFormat="1" ht="25.9" customHeight="1" x14ac:dyDescent="0.25">
      <c r="A1183" s="69" t="s">
        <v>1689</v>
      </c>
      <c r="B1183" s="45" t="s">
        <v>895</v>
      </c>
      <c r="C1183" s="72">
        <v>1966</v>
      </c>
      <c r="D1183" s="182" t="s">
        <v>224</v>
      </c>
      <c r="E1183" s="72" t="s">
        <v>20</v>
      </c>
      <c r="F1183" s="72">
        <v>2</v>
      </c>
      <c r="G1183" s="72">
        <v>3</v>
      </c>
      <c r="H1183" s="47">
        <v>900</v>
      </c>
      <c r="I1183" s="47">
        <v>0</v>
      </c>
      <c r="J1183" s="47">
        <v>900</v>
      </c>
      <c r="K1183" s="55">
        <f t="shared" si="231"/>
        <v>17928700</v>
      </c>
      <c r="L1183" s="48">
        <v>0</v>
      </c>
      <c r="M1183" s="48">
        <v>0</v>
      </c>
      <c r="N1183" s="48">
        <v>0</v>
      </c>
      <c r="O1183" s="47">
        <f>'[1]Прод. прилож'!$C$1376</f>
        <v>17928700</v>
      </c>
      <c r="P1183" s="48">
        <f t="shared" ref="P1183:P1191" si="232">K1183/H1183</f>
        <v>19920.777777777777</v>
      </c>
      <c r="Q1183" s="47">
        <v>9673</v>
      </c>
      <c r="R1183" s="69" t="s">
        <v>96</v>
      </c>
      <c r="S1183" s="57"/>
      <c r="T1183" s="16"/>
      <c r="U1183" s="16"/>
      <c r="V1183" s="16"/>
      <c r="W1183" s="16"/>
      <c r="X1183" s="16"/>
      <c r="Y1183" s="16"/>
      <c r="Z1183" s="16"/>
      <c r="AA1183" s="16"/>
      <c r="AB1183" s="16"/>
      <c r="AC1183" s="16"/>
      <c r="AD1183" s="16"/>
      <c r="AE1183" s="16"/>
      <c r="AF1183" s="16"/>
      <c r="AG1183" s="16"/>
      <c r="AH1183" s="16"/>
      <c r="AI1183" s="16"/>
      <c r="AJ1183" s="16"/>
      <c r="AK1183" s="16"/>
      <c r="AL1183" s="16"/>
      <c r="AM1183" s="16"/>
      <c r="AN1183" s="16"/>
      <c r="AO1183" s="16"/>
      <c r="AP1183" s="16"/>
      <c r="AQ1183" s="16"/>
      <c r="AR1183" s="16"/>
      <c r="AS1183" s="16"/>
      <c r="AT1183" s="16"/>
      <c r="AU1183" s="16"/>
      <c r="AV1183" s="16"/>
      <c r="AW1183" s="16"/>
      <c r="AX1183" s="16"/>
      <c r="AY1183" s="16"/>
      <c r="AZ1183" s="16"/>
      <c r="BA1183" s="16"/>
      <c r="BB1183" s="16"/>
      <c r="BC1183" s="16"/>
      <c r="BD1183" s="16"/>
      <c r="BE1183" s="16"/>
      <c r="BF1183" s="16"/>
      <c r="BG1183" s="16"/>
      <c r="BH1183" s="16"/>
      <c r="BI1183" s="16"/>
      <c r="BJ1183" s="16"/>
      <c r="BK1183" s="16"/>
      <c r="BL1183" s="16"/>
      <c r="BM1183" s="16"/>
      <c r="BN1183" s="16"/>
      <c r="BO1183" s="16"/>
      <c r="BP1183" s="16"/>
      <c r="BQ1183" s="16"/>
      <c r="BR1183" s="16"/>
      <c r="BS1183" s="16"/>
      <c r="BT1183" s="16"/>
      <c r="BU1183" s="16"/>
      <c r="BV1183" s="16"/>
      <c r="BW1183" s="16"/>
      <c r="BX1183" s="16"/>
      <c r="BY1183" s="16"/>
      <c r="BZ1183" s="16"/>
      <c r="CA1183" s="16"/>
      <c r="CB1183" s="16"/>
      <c r="CC1183" s="16"/>
      <c r="CD1183" s="16"/>
      <c r="CE1183" s="16"/>
      <c r="CF1183" s="16"/>
      <c r="CG1183" s="16"/>
      <c r="CH1183" s="16"/>
      <c r="CI1183" s="16"/>
      <c r="CJ1183" s="16"/>
      <c r="CK1183" s="16"/>
      <c r="CL1183" s="16"/>
      <c r="CM1183" s="16"/>
      <c r="CN1183" s="16"/>
      <c r="CO1183" s="16"/>
      <c r="CP1183" s="16"/>
      <c r="CQ1183" s="16"/>
      <c r="CR1183" s="16"/>
      <c r="CS1183" s="16"/>
      <c r="CT1183" s="16"/>
      <c r="CU1183" s="16"/>
      <c r="CV1183" s="16"/>
      <c r="CW1183" s="16"/>
      <c r="CX1183" s="16"/>
      <c r="CY1183" s="16"/>
      <c r="CZ1183" s="16"/>
      <c r="DA1183" s="16"/>
      <c r="DB1183" s="16"/>
      <c r="DC1183" s="16"/>
      <c r="DD1183" s="16"/>
      <c r="DE1183" s="16"/>
      <c r="DF1183" s="16"/>
      <c r="DG1183" s="16"/>
      <c r="DH1183" s="16"/>
      <c r="DI1183" s="16"/>
      <c r="DJ1183" s="16"/>
      <c r="DK1183" s="16"/>
      <c r="DL1183" s="16"/>
      <c r="DM1183" s="16"/>
      <c r="DN1183" s="16"/>
      <c r="DO1183" s="16"/>
      <c r="DP1183" s="16"/>
      <c r="DQ1183" s="16"/>
      <c r="DR1183" s="16"/>
      <c r="DS1183" s="16"/>
      <c r="DT1183" s="16"/>
      <c r="DU1183" s="16"/>
      <c r="DV1183" s="16"/>
      <c r="DW1183" s="16"/>
      <c r="DX1183" s="16"/>
      <c r="DY1183" s="16"/>
      <c r="DZ1183" s="16"/>
      <c r="EA1183" s="16"/>
      <c r="EB1183" s="16"/>
      <c r="EC1183" s="16"/>
      <c r="ED1183" s="16"/>
      <c r="EE1183" s="16"/>
      <c r="EF1183" s="16"/>
      <c r="EG1183" s="16"/>
      <c r="EH1183" s="16"/>
      <c r="EI1183" s="16"/>
      <c r="EJ1183" s="16"/>
      <c r="EK1183" s="16"/>
      <c r="EL1183" s="16"/>
      <c r="EM1183" s="16"/>
      <c r="EN1183" s="16"/>
      <c r="EO1183" s="16"/>
      <c r="EP1183" s="16"/>
      <c r="EQ1183" s="16"/>
      <c r="ER1183" s="16"/>
      <c r="ES1183" s="16"/>
      <c r="ET1183" s="16"/>
      <c r="EU1183" s="16"/>
      <c r="EV1183" s="16"/>
      <c r="EW1183" s="16"/>
      <c r="EX1183" s="16"/>
      <c r="EY1183" s="16"/>
      <c r="EZ1183" s="16"/>
      <c r="FA1183" s="16"/>
      <c r="FB1183" s="16"/>
      <c r="FC1183" s="16"/>
      <c r="FD1183" s="16"/>
      <c r="FE1183" s="16"/>
      <c r="FF1183" s="16"/>
      <c r="FG1183" s="16"/>
      <c r="FH1183" s="16"/>
      <c r="FI1183" s="16"/>
      <c r="FJ1183" s="16"/>
      <c r="FK1183" s="16"/>
      <c r="FL1183" s="16"/>
      <c r="FM1183" s="16"/>
      <c r="FN1183" s="16"/>
      <c r="FO1183" s="16"/>
      <c r="FP1183" s="16"/>
      <c r="FQ1183" s="16"/>
      <c r="FR1183" s="16"/>
      <c r="FS1183" s="16"/>
      <c r="FT1183" s="16"/>
      <c r="FU1183" s="16"/>
      <c r="FV1183" s="16"/>
      <c r="FW1183" s="16"/>
      <c r="FX1183" s="16"/>
      <c r="FY1183" s="16"/>
      <c r="FZ1183" s="16"/>
      <c r="GA1183" s="16"/>
      <c r="GB1183" s="16"/>
      <c r="GC1183" s="16"/>
      <c r="GD1183" s="16"/>
      <c r="GE1183" s="16"/>
      <c r="GF1183" s="16"/>
      <c r="GG1183" s="16"/>
      <c r="GH1183" s="16"/>
      <c r="GI1183" s="16"/>
      <c r="GJ1183" s="16"/>
      <c r="GK1183" s="16"/>
      <c r="GL1183" s="16"/>
      <c r="GM1183" s="16"/>
      <c r="GN1183" s="16"/>
      <c r="GO1183" s="16"/>
      <c r="GP1183" s="16"/>
      <c r="GQ1183" s="16"/>
      <c r="GR1183" s="16"/>
      <c r="GS1183" s="16"/>
      <c r="GT1183" s="16"/>
      <c r="GU1183" s="16"/>
      <c r="GV1183" s="16"/>
      <c r="GW1183" s="16"/>
      <c r="GX1183" s="16"/>
      <c r="GY1183" s="16"/>
    </row>
    <row r="1184" spans="1:207" s="15" customFormat="1" ht="25.9" customHeight="1" x14ac:dyDescent="0.25">
      <c r="A1184" s="69" t="s">
        <v>1690</v>
      </c>
      <c r="B1184" s="45" t="s">
        <v>896</v>
      </c>
      <c r="C1184" s="72">
        <v>1962</v>
      </c>
      <c r="D1184" s="182" t="s">
        <v>224</v>
      </c>
      <c r="E1184" s="72" t="s">
        <v>20</v>
      </c>
      <c r="F1184" s="72">
        <v>2</v>
      </c>
      <c r="G1184" s="72">
        <v>2</v>
      </c>
      <c r="H1184" s="47">
        <v>274.3</v>
      </c>
      <c r="I1184" s="47">
        <v>0</v>
      </c>
      <c r="J1184" s="47">
        <v>274.3</v>
      </c>
      <c r="K1184" s="55">
        <f t="shared" si="231"/>
        <v>3940900</v>
      </c>
      <c r="L1184" s="48">
        <v>0</v>
      </c>
      <c r="M1184" s="48">
        <v>0</v>
      </c>
      <c r="N1184" s="48">
        <v>0</v>
      </c>
      <c r="O1184" s="47">
        <f>'[1]Прод. прилож'!$C$1377</f>
        <v>3940900</v>
      </c>
      <c r="P1184" s="48">
        <f t="shared" si="232"/>
        <v>14367.116296026248</v>
      </c>
      <c r="Q1184" s="47">
        <v>9673</v>
      </c>
      <c r="R1184" s="69" t="s">
        <v>96</v>
      </c>
      <c r="S1184" s="57"/>
      <c r="T1184" s="16"/>
      <c r="U1184" s="16"/>
      <c r="V1184" s="16"/>
      <c r="W1184" s="16"/>
      <c r="X1184" s="16"/>
      <c r="Y1184" s="16"/>
      <c r="Z1184" s="16"/>
      <c r="AA1184" s="16"/>
      <c r="AB1184" s="16"/>
      <c r="AC1184" s="16"/>
      <c r="AD1184" s="16"/>
      <c r="AE1184" s="16"/>
      <c r="AF1184" s="16"/>
      <c r="AG1184" s="16"/>
      <c r="AH1184" s="16"/>
      <c r="AI1184" s="16"/>
      <c r="AJ1184" s="16"/>
      <c r="AK1184" s="16"/>
      <c r="AL1184" s="16"/>
      <c r="AM1184" s="16"/>
      <c r="AN1184" s="16"/>
      <c r="AO1184" s="16"/>
      <c r="AP1184" s="16"/>
      <c r="AQ1184" s="16"/>
      <c r="AR1184" s="16"/>
      <c r="AS1184" s="16"/>
      <c r="AT1184" s="16"/>
      <c r="AU1184" s="16"/>
      <c r="AV1184" s="16"/>
      <c r="AW1184" s="16"/>
      <c r="AX1184" s="16"/>
      <c r="AY1184" s="16"/>
      <c r="AZ1184" s="16"/>
      <c r="BA1184" s="16"/>
      <c r="BB1184" s="16"/>
      <c r="BC1184" s="16"/>
      <c r="BD1184" s="16"/>
      <c r="BE1184" s="16"/>
      <c r="BF1184" s="16"/>
      <c r="BG1184" s="16"/>
      <c r="BH1184" s="16"/>
      <c r="BI1184" s="16"/>
      <c r="BJ1184" s="16"/>
      <c r="BK1184" s="16"/>
      <c r="BL1184" s="16"/>
      <c r="BM1184" s="16"/>
      <c r="BN1184" s="16"/>
      <c r="BO1184" s="16"/>
      <c r="BP1184" s="16"/>
      <c r="BQ1184" s="16"/>
      <c r="BR1184" s="16"/>
      <c r="BS1184" s="16"/>
      <c r="BT1184" s="16"/>
      <c r="BU1184" s="16"/>
      <c r="BV1184" s="16"/>
      <c r="BW1184" s="16"/>
      <c r="BX1184" s="16"/>
      <c r="BY1184" s="16"/>
      <c r="BZ1184" s="16"/>
      <c r="CA1184" s="16"/>
      <c r="CB1184" s="16"/>
      <c r="CC1184" s="16"/>
      <c r="CD1184" s="16"/>
      <c r="CE1184" s="16"/>
      <c r="CF1184" s="16"/>
      <c r="CG1184" s="16"/>
      <c r="CH1184" s="16"/>
      <c r="CI1184" s="16"/>
      <c r="CJ1184" s="16"/>
      <c r="CK1184" s="16"/>
      <c r="CL1184" s="16"/>
      <c r="CM1184" s="16"/>
      <c r="CN1184" s="16"/>
      <c r="CO1184" s="16"/>
      <c r="CP1184" s="16"/>
      <c r="CQ1184" s="16"/>
      <c r="CR1184" s="16"/>
      <c r="CS1184" s="16"/>
      <c r="CT1184" s="16"/>
      <c r="CU1184" s="16"/>
      <c r="CV1184" s="16"/>
      <c r="CW1184" s="16"/>
      <c r="CX1184" s="16"/>
      <c r="CY1184" s="16"/>
      <c r="CZ1184" s="16"/>
      <c r="DA1184" s="16"/>
      <c r="DB1184" s="16"/>
      <c r="DC1184" s="16"/>
      <c r="DD1184" s="16"/>
      <c r="DE1184" s="16"/>
      <c r="DF1184" s="16"/>
      <c r="DG1184" s="16"/>
      <c r="DH1184" s="16"/>
      <c r="DI1184" s="16"/>
      <c r="DJ1184" s="16"/>
      <c r="DK1184" s="16"/>
      <c r="DL1184" s="16"/>
      <c r="DM1184" s="16"/>
      <c r="DN1184" s="16"/>
      <c r="DO1184" s="16"/>
      <c r="DP1184" s="16"/>
      <c r="DQ1184" s="16"/>
      <c r="DR1184" s="16"/>
      <c r="DS1184" s="16"/>
      <c r="DT1184" s="16"/>
      <c r="DU1184" s="16"/>
      <c r="DV1184" s="16"/>
      <c r="DW1184" s="16"/>
      <c r="DX1184" s="16"/>
      <c r="DY1184" s="16"/>
      <c r="DZ1184" s="16"/>
      <c r="EA1184" s="16"/>
      <c r="EB1184" s="16"/>
      <c r="EC1184" s="16"/>
      <c r="ED1184" s="16"/>
      <c r="EE1184" s="16"/>
      <c r="EF1184" s="16"/>
      <c r="EG1184" s="16"/>
      <c r="EH1184" s="16"/>
      <c r="EI1184" s="16"/>
      <c r="EJ1184" s="16"/>
      <c r="EK1184" s="16"/>
      <c r="EL1184" s="16"/>
      <c r="EM1184" s="16"/>
      <c r="EN1184" s="16"/>
      <c r="EO1184" s="16"/>
      <c r="EP1184" s="16"/>
      <c r="EQ1184" s="16"/>
      <c r="ER1184" s="16"/>
      <c r="ES1184" s="16"/>
      <c r="ET1184" s="16"/>
      <c r="EU1184" s="16"/>
      <c r="EV1184" s="16"/>
      <c r="EW1184" s="16"/>
      <c r="EX1184" s="16"/>
      <c r="EY1184" s="16"/>
      <c r="EZ1184" s="16"/>
      <c r="FA1184" s="16"/>
      <c r="FB1184" s="16"/>
      <c r="FC1184" s="16"/>
      <c r="FD1184" s="16"/>
      <c r="FE1184" s="16"/>
      <c r="FF1184" s="16"/>
      <c r="FG1184" s="16"/>
      <c r="FH1184" s="16"/>
      <c r="FI1184" s="16"/>
      <c r="FJ1184" s="16"/>
      <c r="FK1184" s="16"/>
      <c r="FL1184" s="16"/>
      <c r="FM1184" s="16"/>
      <c r="FN1184" s="16"/>
      <c r="FO1184" s="16"/>
      <c r="FP1184" s="16"/>
      <c r="FQ1184" s="16"/>
      <c r="FR1184" s="16"/>
      <c r="FS1184" s="16"/>
      <c r="FT1184" s="16"/>
      <c r="FU1184" s="16"/>
      <c r="FV1184" s="16"/>
      <c r="FW1184" s="16"/>
      <c r="FX1184" s="16"/>
      <c r="FY1184" s="16"/>
      <c r="FZ1184" s="16"/>
      <c r="GA1184" s="16"/>
      <c r="GB1184" s="16"/>
      <c r="GC1184" s="16"/>
      <c r="GD1184" s="16"/>
      <c r="GE1184" s="16"/>
      <c r="GF1184" s="16"/>
      <c r="GG1184" s="16"/>
      <c r="GH1184" s="16"/>
      <c r="GI1184" s="16"/>
      <c r="GJ1184" s="16"/>
      <c r="GK1184" s="16"/>
      <c r="GL1184" s="16"/>
      <c r="GM1184" s="16"/>
      <c r="GN1184" s="16"/>
      <c r="GO1184" s="16"/>
      <c r="GP1184" s="16"/>
      <c r="GQ1184" s="16"/>
      <c r="GR1184" s="16"/>
      <c r="GS1184" s="16"/>
      <c r="GT1184" s="16"/>
      <c r="GU1184" s="16"/>
      <c r="GV1184" s="16"/>
      <c r="GW1184" s="16"/>
      <c r="GX1184" s="16"/>
      <c r="GY1184" s="16"/>
    </row>
    <row r="1185" spans="1:207" s="15" customFormat="1" ht="25.9" customHeight="1" x14ac:dyDescent="0.25">
      <c r="A1185" s="69" t="s">
        <v>1691</v>
      </c>
      <c r="B1185" s="45" t="s">
        <v>897</v>
      </c>
      <c r="C1185" s="72">
        <v>1961</v>
      </c>
      <c r="D1185" s="182" t="s">
        <v>224</v>
      </c>
      <c r="E1185" s="72" t="s">
        <v>20</v>
      </c>
      <c r="F1185" s="72">
        <v>2</v>
      </c>
      <c r="G1185" s="72">
        <v>2</v>
      </c>
      <c r="H1185" s="47">
        <v>379.9</v>
      </c>
      <c r="I1185" s="47">
        <v>0</v>
      </c>
      <c r="J1185" s="47">
        <v>379.9</v>
      </c>
      <c r="K1185" s="55">
        <f t="shared" si="231"/>
        <v>1612577.5000000002</v>
      </c>
      <c r="L1185" s="48">
        <v>0</v>
      </c>
      <c r="M1185" s="48">
        <v>0</v>
      </c>
      <c r="N1185" s="48">
        <v>0</v>
      </c>
      <c r="O1185" s="47">
        <f>'[1]Прод. прилож'!$C$1378</f>
        <v>1612577.5000000002</v>
      </c>
      <c r="P1185" s="48">
        <f t="shared" si="232"/>
        <v>4244.7420373782579</v>
      </c>
      <c r="Q1185" s="47">
        <v>9673</v>
      </c>
      <c r="R1185" s="69" t="s">
        <v>96</v>
      </c>
      <c r="S1185" s="57"/>
      <c r="T1185" s="16"/>
      <c r="U1185" s="16"/>
      <c r="V1185" s="16"/>
      <c r="W1185" s="16"/>
      <c r="X1185" s="16"/>
      <c r="Y1185" s="16"/>
      <c r="Z1185" s="16"/>
      <c r="AA1185" s="16"/>
      <c r="AB1185" s="16"/>
      <c r="AC1185" s="16"/>
      <c r="AD1185" s="16"/>
      <c r="AE1185" s="16"/>
      <c r="AF1185" s="16"/>
      <c r="AG1185" s="16"/>
      <c r="AH1185" s="16"/>
      <c r="AI1185" s="16"/>
      <c r="AJ1185" s="16"/>
      <c r="AK1185" s="16"/>
      <c r="AL1185" s="16"/>
      <c r="AM1185" s="16"/>
      <c r="AN1185" s="16"/>
      <c r="AO1185" s="16"/>
      <c r="AP1185" s="16"/>
      <c r="AQ1185" s="16"/>
      <c r="AR1185" s="16"/>
      <c r="AS1185" s="16"/>
      <c r="AT1185" s="16"/>
      <c r="AU1185" s="16"/>
      <c r="AV1185" s="16"/>
      <c r="AW1185" s="16"/>
      <c r="AX1185" s="16"/>
      <c r="AY1185" s="16"/>
      <c r="AZ1185" s="16"/>
      <c r="BA1185" s="16"/>
      <c r="BB1185" s="16"/>
      <c r="BC1185" s="16"/>
      <c r="BD1185" s="16"/>
      <c r="BE1185" s="16"/>
      <c r="BF1185" s="16"/>
      <c r="BG1185" s="16"/>
      <c r="BH1185" s="16"/>
      <c r="BI1185" s="16"/>
      <c r="BJ1185" s="16"/>
      <c r="BK1185" s="16"/>
      <c r="BL1185" s="16"/>
      <c r="BM1185" s="16"/>
      <c r="BN1185" s="16"/>
      <c r="BO1185" s="16"/>
      <c r="BP1185" s="16"/>
      <c r="BQ1185" s="16"/>
      <c r="BR1185" s="16"/>
      <c r="BS1185" s="16"/>
      <c r="BT1185" s="16"/>
      <c r="BU1185" s="16"/>
      <c r="BV1185" s="16"/>
      <c r="BW1185" s="16"/>
      <c r="BX1185" s="16"/>
      <c r="BY1185" s="16"/>
      <c r="BZ1185" s="16"/>
      <c r="CA1185" s="16"/>
      <c r="CB1185" s="16"/>
      <c r="CC1185" s="16"/>
      <c r="CD1185" s="16"/>
      <c r="CE1185" s="16"/>
      <c r="CF1185" s="16"/>
      <c r="CG1185" s="16"/>
      <c r="CH1185" s="16"/>
      <c r="CI1185" s="16"/>
      <c r="CJ1185" s="16"/>
      <c r="CK1185" s="16"/>
      <c r="CL1185" s="16"/>
      <c r="CM1185" s="16"/>
      <c r="CN1185" s="16"/>
      <c r="CO1185" s="16"/>
      <c r="CP1185" s="16"/>
      <c r="CQ1185" s="16"/>
      <c r="CR1185" s="16"/>
      <c r="CS1185" s="16"/>
      <c r="CT1185" s="16"/>
      <c r="CU1185" s="16"/>
      <c r="CV1185" s="16"/>
      <c r="CW1185" s="16"/>
      <c r="CX1185" s="16"/>
      <c r="CY1185" s="16"/>
      <c r="CZ1185" s="16"/>
      <c r="DA1185" s="16"/>
      <c r="DB1185" s="16"/>
      <c r="DC1185" s="16"/>
      <c r="DD1185" s="16"/>
      <c r="DE1185" s="16"/>
      <c r="DF1185" s="16"/>
      <c r="DG1185" s="16"/>
      <c r="DH1185" s="16"/>
      <c r="DI1185" s="16"/>
      <c r="DJ1185" s="16"/>
      <c r="DK1185" s="16"/>
      <c r="DL1185" s="16"/>
      <c r="DM1185" s="16"/>
      <c r="DN1185" s="16"/>
      <c r="DO1185" s="16"/>
      <c r="DP1185" s="16"/>
      <c r="DQ1185" s="16"/>
      <c r="DR1185" s="16"/>
      <c r="DS1185" s="16"/>
      <c r="DT1185" s="16"/>
      <c r="DU1185" s="16"/>
      <c r="DV1185" s="16"/>
      <c r="DW1185" s="16"/>
      <c r="DX1185" s="16"/>
      <c r="DY1185" s="16"/>
      <c r="DZ1185" s="16"/>
      <c r="EA1185" s="16"/>
      <c r="EB1185" s="16"/>
      <c r="EC1185" s="16"/>
      <c r="ED1185" s="16"/>
      <c r="EE1185" s="16"/>
      <c r="EF1185" s="16"/>
      <c r="EG1185" s="16"/>
      <c r="EH1185" s="16"/>
      <c r="EI1185" s="16"/>
      <c r="EJ1185" s="16"/>
      <c r="EK1185" s="16"/>
      <c r="EL1185" s="16"/>
      <c r="EM1185" s="16"/>
      <c r="EN1185" s="16"/>
      <c r="EO1185" s="16"/>
      <c r="EP1185" s="16"/>
      <c r="EQ1185" s="16"/>
      <c r="ER1185" s="16"/>
      <c r="ES1185" s="16"/>
      <c r="ET1185" s="16"/>
      <c r="EU1185" s="16"/>
      <c r="EV1185" s="16"/>
      <c r="EW1185" s="16"/>
      <c r="EX1185" s="16"/>
      <c r="EY1185" s="16"/>
      <c r="EZ1185" s="16"/>
      <c r="FA1185" s="16"/>
      <c r="FB1185" s="16"/>
      <c r="FC1185" s="16"/>
      <c r="FD1185" s="16"/>
      <c r="FE1185" s="16"/>
      <c r="FF1185" s="16"/>
      <c r="FG1185" s="16"/>
      <c r="FH1185" s="16"/>
      <c r="FI1185" s="16"/>
      <c r="FJ1185" s="16"/>
      <c r="FK1185" s="16"/>
      <c r="FL1185" s="16"/>
      <c r="FM1185" s="16"/>
      <c r="FN1185" s="16"/>
      <c r="FO1185" s="16"/>
      <c r="FP1185" s="16"/>
      <c r="FQ1185" s="16"/>
      <c r="FR1185" s="16"/>
      <c r="FS1185" s="16"/>
      <c r="FT1185" s="16"/>
      <c r="FU1185" s="16"/>
      <c r="FV1185" s="16"/>
      <c r="FW1185" s="16"/>
      <c r="FX1185" s="16"/>
      <c r="FY1185" s="16"/>
      <c r="FZ1185" s="16"/>
      <c r="GA1185" s="16"/>
      <c r="GB1185" s="16"/>
      <c r="GC1185" s="16"/>
      <c r="GD1185" s="16"/>
      <c r="GE1185" s="16"/>
      <c r="GF1185" s="16"/>
      <c r="GG1185" s="16"/>
      <c r="GH1185" s="16"/>
      <c r="GI1185" s="16"/>
      <c r="GJ1185" s="16"/>
      <c r="GK1185" s="16"/>
      <c r="GL1185" s="16"/>
      <c r="GM1185" s="16"/>
      <c r="GN1185" s="16"/>
      <c r="GO1185" s="16"/>
      <c r="GP1185" s="16"/>
      <c r="GQ1185" s="16"/>
      <c r="GR1185" s="16"/>
      <c r="GS1185" s="16"/>
      <c r="GT1185" s="16"/>
      <c r="GU1185" s="16"/>
      <c r="GV1185" s="16"/>
      <c r="GW1185" s="16"/>
      <c r="GX1185" s="16"/>
      <c r="GY1185" s="16"/>
    </row>
    <row r="1186" spans="1:207" s="16" customFormat="1" ht="25.9" customHeight="1" x14ac:dyDescent="0.25">
      <c r="A1186" s="69" t="s">
        <v>1692</v>
      </c>
      <c r="B1186" s="45" t="s">
        <v>889</v>
      </c>
      <c r="C1186" s="72">
        <v>1965</v>
      </c>
      <c r="D1186" s="182" t="s">
        <v>224</v>
      </c>
      <c r="E1186" s="72" t="s">
        <v>20</v>
      </c>
      <c r="F1186" s="72">
        <v>2</v>
      </c>
      <c r="G1186" s="72">
        <v>2</v>
      </c>
      <c r="H1186" s="47">
        <v>385</v>
      </c>
      <c r="I1186" s="47">
        <v>126</v>
      </c>
      <c r="J1186" s="47">
        <v>259</v>
      </c>
      <c r="K1186" s="55">
        <f t="shared" si="231"/>
        <v>2027057.4999999998</v>
      </c>
      <c r="L1186" s="48">
        <v>0</v>
      </c>
      <c r="M1186" s="48">
        <v>0</v>
      </c>
      <c r="N1186" s="48">
        <v>0</v>
      </c>
      <c r="O1186" s="47">
        <f>'[1]Прод. прилож'!$C$1379</f>
        <v>2027057.4999999998</v>
      </c>
      <c r="P1186" s="48">
        <f t="shared" si="232"/>
        <v>5265.0844155844152</v>
      </c>
      <c r="Q1186" s="47">
        <v>9673</v>
      </c>
      <c r="R1186" s="69" t="s">
        <v>96</v>
      </c>
      <c r="S1186" s="65"/>
      <c r="V1186" s="15"/>
      <c r="W1186" s="15"/>
      <c r="X1186" s="15"/>
      <c r="Y1186" s="15"/>
      <c r="Z1186" s="15"/>
      <c r="AA1186" s="15"/>
      <c r="AB1186" s="15"/>
      <c r="AC1186" s="15"/>
      <c r="AD1186" s="15"/>
      <c r="AE1186" s="15"/>
      <c r="AF1186" s="15"/>
      <c r="AG1186" s="15"/>
      <c r="AH1186" s="15"/>
      <c r="AI1186" s="15"/>
      <c r="AJ1186" s="15"/>
      <c r="AK1186" s="15"/>
      <c r="AL1186" s="15"/>
      <c r="AM1186" s="15"/>
      <c r="AN1186" s="15"/>
      <c r="AO1186" s="15"/>
      <c r="AP1186" s="15"/>
      <c r="AQ1186" s="15"/>
      <c r="AR1186" s="15"/>
      <c r="AS1186" s="15"/>
      <c r="AT1186" s="15"/>
      <c r="AU1186" s="15"/>
      <c r="AV1186" s="15"/>
      <c r="AW1186" s="15"/>
      <c r="AX1186" s="15"/>
      <c r="AY1186" s="15"/>
      <c r="AZ1186" s="15"/>
      <c r="BA1186" s="15"/>
      <c r="BB1186" s="15"/>
      <c r="BC1186" s="15"/>
      <c r="BD1186" s="15"/>
      <c r="BE1186" s="15"/>
      <c r="BF1186" s="15"/>
      <c r="BG1186" s="15"/>
      <c r="BH1186" s="15"/>
      <c r="BI1186" s="15"/>
      <c r="BJ1186" s="15"/>
      <c r="BK1186" s="15"/>
      <c r="BL1186" s="15"/>
      <c r="BM1186" s="15"/>
      <c r="BN1186" s="15"/>
      <c r="BO1186" s="15"/>
      <c r="BP1186" s="15"/>
      <c r="BQ1186" s="15"/>
      <c r="BR1186" s="15"/>
      <c r="BS1186" s="15"/>
      <c r="BT1186" s="15"/>
      <c r="BU1186" s="15"/>
      <c r="BV1186" s="15"/>
      <c r="BW1186" s="15"/>
      <c r="BX1186" s="15"/>
      <c r="BY1186" s="15"/>
      <c r="BZ1186" s="15"/>
      <c r="CA1186" s="15"/>
      <c r="CB1186" s="15"/>
      <c r="CC1186" s="15"/>
      <c r="CD1186" s="15"/>
      <c r="CE1186" s="15"/>
      <c r="CF1186" s="15"/>
      <c r="CG1186" s="15"/>
      <c r="CH1186" s="15"/>
      <c r="CI1186" s="15"/>
      <c r="CJ1186" s="15"/>
      <c r="CK1186" s="15"/>
      <c r="CL1186" s="15"/>
      <c r="CM1186" s="15"/>
      <c r="CN1186" s="15"/>
      <c r="CO1186" s="15"/>
      <c r="CP1186" s="15"/>
      <c r="CQ1186" s="15"/>
      <c r="CR1186" s="15"/>
      <c r="CS1186" s="15"/>
      <c r="CT1186" s="15"/>
      <c r="CU1186" s="15"/>
      <c r="CV1186" s="15"/>
      <c r="CW1186" s="15"/>
      <c r="CX1186" s="15"/>
      <c r="CY1186" s="15"/>
      <c r="CZ1186" s="15"/>
      <c r="DA1186" s="15"/>
      <c r="DB1186" s="15"/>
      <c r="DC1186" s="15"/>
      <c r="DD1186" s="15"/>
      <c r="DE1186" s="15"/>
      <c r="DF1186" s="15"/>
      <c r="DG1186" s="15"/>
      <c r="DH1186" s="15"/>
      <c r="DI1186" s="15"/>
      <c r="DJ1186" s="15"/>
      <c r="DK1186" s="15"/>
      <c r="DL1186" s="15"/>
      <c r="DM1186" s="15"/>
      <c r="DN1186" s="15"/>
      <c r="DO1186" s="15"/>
      <c r="DP1186" s="15"/>
      <c r="DQ1186" s="15"/>
      <c r="DR1186" s="15"/>
      <c r="DS1186" s="15"/>
      <c r="DT1186" s="15"/>
      <c r="DU1186" s="15"/>
      <c r="DV1186" s="15"/>
      <c r="DW1186" s="15"/>
      <c r="DX1186" s="15"/>
      <c r="DY1186" s="15"/>
      <c r="DZ1186" s="15"/>
      <c r="EA1186" s="15"/>
      <c r="EB1186" s="15"/>
      <c r="EC1186" s="15"/>
      <c r="ED1186" s="15"/>
      <c r="EE1186" s="15"/>
      <c r="EF1186" s="15"/>
      <c r="EG1186" s="15"/>
      <c r="EH1186" s="15"/>
      <c r="EI1186" s="15"/>
      <c r="EJ1186" s="15"/>
      <c r="EK1186" s="15"/>
      <c r="EL1186" s="15"/>
      <c r="EM1186" s="15"/>
      <c r="EN1186" s="15"/>
      <c r="EO1186" s="15"/>
      <c r="EP1186" s="15"/>
      <c r="EQ1186" s="15"/>
      <c r="ER1186" s="15"/>
      <c r="ES1186" s="15"/>
      <c r="ET1186" s="15"/>
      <c r="EU1186" s="15"/>
      <c r="EV1186" s="15"/>
      <c r="EW1186" s="15"/>
      <c r="EX1186" s="15"/>
      <c r="EY1186" s="15"/>
      <c r="EZ1186" s="15"/>
      <c r="FA1186" s="15"/>
      <c r="FB1186" s="15"/>
      <c r="FC1186" s="15"/>
      <c r="FD1186" s="15"/>
      <c r="FE1186" s="15"/>
      <c r="FF1186" s="15"/>
      <c r="FG1186" s="15"/>
      <c r="FH1186" s="15"/>
      <c r="FI1186" s="15"/>
      <c r="FJ1186" s="15"/>
      <c r="FK1186" s="15"/>
      <c r="FL1186" s="15"/>
      <c r="FM1186" s="15"/>
      <c r="FN1186" s="15"/>
      <c r="FO1186" s="15"/>
      <c r="FP1186" s="15"/>
      <c r="FQ1186" s="15"/>
      <c r="FR1186" s="15"/>
      <c r="FS1186" s="15"/>
      <c r="FT1186" s="15"/>
      <c r="FU1186" s="15"/>
      <c r="FV1186" s="15"/>
      <c r="FW1186" s="15"/>
      <c r="FX1186" s="15"/>
      <c r="FY1186" s="15"/>
      <c r="FZ1186" s="15"/>
      <c r="GA1186" s="15"/>
      <c r="GB1186" s="15"/>
      <c r="GC1186" s="15"/>
      <c r="GD1186" s="15"/>
      <c r="GE1186" s="15"/>
      <c r="GF1186" s="15"/>
      <c r="GG1186" s="15"/>
      <c r="GH1186" s="15"/>
      <c r="GI1186" s="15"/>
      <c r="GJ1186" s="15"/>
      <c r="GK1186" s="15"/>
      <c r="GL1186" s="15"/>
      <c r="GM1186" s="15"/>
      <c r="GN1186" s="15"/>
      <c r="GO1186" s="15"/>
      <c r="GP1186" s="15"/>
      <c r="GQ1186" s="15"/>
      <c r="GR1186" s="15"/>
      <c r="GS1186" s="15"/>
      <c r="GT1186" s="15"/>
      <c r="GU1186" s="15"/>
      <c r="GV1186" s="15"/>
      <c r="GW1186" s="15"/>
      <c r="GX1186" s="15"/>
      <c r="GY1186" s="15"/>
    </row>
    <row r="1187" spans="1:207" s="16" customFormat="1" ht="25.9" customHeight="1" x14ac:dyDescent="0.25">
      <c r="A1187" s="69" t="s">
        <v>1693</v>
      </c>
      <c r="B1187" s="45" t="s">
        <v>890</v>
      </c>
      <c r="C1187" s="72">
        <v>1964</v>
      </c>
      <c r="D1187" s="182" t="s">
        <v>224</v>
      </c>
      <c r="E1187" s="72" t="s">
        <v>20</v>
      </c>
      <c r="F1187" s="72">
        <v>2</v>
      </c>
      <c r="G1187" s="72">
        <v>2</v>
      </c>
      <c r="H1187" s="47">
        <v>382</v>
      </c>
      <c r="I1187" s="47">
        <v>123</v>
      </c>
      <c r="J1187" s="47">
        <v>259</v>
      </c>
      <c r="K1187" s="55">
        <f t="shared" si="231"/>
        <v>5174082.5</v>
      </c>
      <c r="L1187" s="48">
        <v>0</v>
      </c>
      <c r="M1187" s="48">
        <v>0</v>
      </c>
      <c r="N1187" s="48">
        <v>0</v>
      </c>
      <c r="O1187" s="47">
        <f>'[1]Прод. прилож'!$C$1380</f>
        <v>5174082.5</v>
      </c>
      <c r="P1187" s="48">
        <f t="shared" si="232"/>
        <v>13544.718586387435</v>
      </c>
      <c r="Q1187" s="47">
        <v>9673</v>
      </c>
      <c r="R1187" s="69" t="s">
        <v>96</v>
      </c>
      <c r="S1187" s="65"/>
      <c r="V1187" s="15"/>
      <c r="W1187" s="15"/>
      <c r="X1187" s="15"/>
      <c r="Y1187" s="15"/>
      <c r="Z1187" s="15"/>
      <c r="AA1187" s="15"/>
      <c r="AB1187" s="15"/>
      <c r="AC1187" s="15"/>
      <c r="AD1187" s="15"/>
      <c r="AE1187" s="15"/>
      <c r="AF1187" s="15"/>
      <c r="AG1187" s="15"/>
      <c r="AH1187" s="15"/>
      <c r="AI1187" s="15"/>
      <c r="AJ1187" s="15"/>
      <c r="AK1187" s="15"/>
      <c r="AL1187" s="15"/>
      <c r="AM1187" s="15"/>
      <c r="AN1187" s="15"/>
      <c r="AO1187" s="15"/>
      <c r="AP1187" s="15"/>
      <c r="AQ1187" s="15"/>
      <c r="AR1187" s="15"/>
      <c r="AS1187" s="15"/>
      <c r="AT1187" s="15"/>
      <c r="AU1187" s="15"/>
      <c r="AV1187" s="15"/>
      <c r="AW1187" s="15"/>
      <c r="AX1187" s="15"/>
      <c r="AY1187" s="15"/>
      <c r="AZ1187" s="15"/>
      <c r="BA1187" s="15"/>
      <c r="BB1187" s="15"/>
      <c r="BC1187" s="15"/>
      <c r="BD1187" s="15"/>
      <c r="BE1187" s="15"/>
      <c r="BF1187" s="15"/>
      <c r="BG1187" s="15"/>
      <c r="BH1187" s="15"/>
      <c r="BI1187" s="15"/>
      <c r="BJ1187" s="15"/>
      <c r="BK1187" s="15"/>
      <c r="BL1187" s="15"/>
      <c r="BM1187" s="15"/>
      <c r="BN1187" s="15"/>
      <c r="BO1187" s="15"/>
      <c r="BP1187" s="15"/>
      <c r="BQ1187" s="15"/>
      <c r="BR1187" s="15"/>
      <c r="BS1187" s="15"/>
      <c r="BT1187" s="15"/>
      <c r="BU1187" s="15"/>
      <c r="BV1187" s="15"/>
      <c r="BW1187" s="15"/>
      <c r="BX1187" s="15"/>
      <c r="BY1187" s="15"/>
      <c r="BZ1187" s="15"/>
      <c r="CA1187" s="15"/>
      <c r="CB1187" s="15"/>
      <c r="CC1187" s="15"/>
      <c r="CD1187" s="15"/>
      <c r="CE1187" s="15"/>
      <c r="CF1187" s="15"/>
      <c r="CG1187" s="15"/>
      <c r="CH1187" s="15"/>
      <c r="CI1187" s="15"/>
      <c r="CJ1187" s="15"/>
      <c r="CK1187" s="15"/>
      <c r="CL1187" s="15"/>
      <c r="CM1187" s="15"/>
      <c r="CN1187" s="15"/>
      <c r="CO1187" s="15"/>
      <c r="CP1187" s="15"/>
      <c r="CQ1187" s="15"/>
      <c r="CR1187" s="15"/>
      <c r="CS1187" s="15"/>
      <c r="CT1187" s="15"/>
      <c r="CU1187" s="15"/>
      <c r="CV1187" s="15"/>
      <c r="CW1187" s="15"/>
      <c r="CX1187" s="15"/>
      <c r="CY1187" s="15"/>
      <c r="CZ1187" s="15"/>
      <c r="DA1187" s="15"/>
      <c r="DB1187" s="15"/>
      <c r="DC1187" s="15"/>
      <c r="DD1187" s="15"/>
      <c r="DE1187" s="15"/>
      <c r="DF1187" s="15"/>
      <c r="DG1187" s="15"/>
      <c r="DH1187" s="15"/>
      <c r="DI1187" s="15"/>
      <c r="DJ1187" s="15"/>
      <c r="DK1187" s="15"/>
      <c r="DL1187" s="15"/>
      <c r="DM1187" s="15"/>
      <c r="DN1187" s="15"/>
      <c r="DO1187" s="15"/>
      <c r="DP1187" s="15"/>
      <c r="DQ1187" s="15"/>
      <c r="DR1187" s="15"/>
      <c r="DS1187" s="15"/>
      <c r="DT1187" s="15"/>
      <c r="DU1187" s="15"/>
      <c r="DV1187" s="15"/>
      <c r="DW1187" s="15"/>
      <c r="DX1187" s="15"/>
      <c r="DY1187" s="15"/>
      <c r="DZ1187" s="15"/>
      <c r="EA1187" s="15"/>
      <c r="EB1187" s="15"/>
      <c r="EC1187" s="15"/>
      <c r="ED1187" s="15"/>
      <c r="EE1187" s="15"/>
      <c r="EF1187" s="15"/>
      <c r="EG1187" s="15"/>
      <c r="EH1187" s="15"/>
      <c r="EI1187" s="15"/>
      <c r="EJ1187" s="15"/>
      <c r="EK1187" s="15"/>
      <c r="EL1187" s="15"/>
      <c r="EM1187" s="15"/>
      <c r="EN1187" s="15"/>
      <c r="EO1187" s="15"/>
      <c r="EP1187" s="15"/>
      <c r="EQ1187" s="15"/>
      <c r="ER1187" s="15"/>
      <c r="ES1187" s="15"/>
      <c r="ET1187" s="15"/>
      <c r="EU1187" s="15"/>
      <c r="EV1187" s="15"/>
      <c r="EW1187" s="15"/>
      <c r="EX1187" s="15"/>
      <c r="EY1187" s="15"/>
      <c r="EZ1187" s="15"/>
      <c r="FA1187" s="15"/>
      <c r="FB1187" s="15"/>
      <c r="FC1187" s="15"/>
      <c r="FD1187" s="15"/>
      <c r="FE1187" s="15"/>
      <c r="FF1187" s="15"/>
      <c r="FG1187" s="15"/>
      <c r="FH1187" s="15"/>
      <c r="FI1187" s="15"/>
      <c r="FJ1187" s="15"/>
      <c r="FK1187" s="15"/>
      <c r="FL1187" s="15"/>
      <c r="FM1187" s="15"/>
      <c r="FN1187" s="15"/>
      <c r="FO1187" s="15"/>
      <c r="FP1187" s="15"/>
      <c r="FQ1187" s="15"/>
      <c r="FR1187" s="15"/>
      <c r="FS1187" s="15"/>
      <c r="FT1187" s="15"/>
      <c r="FU1187" s="15"/>
      <c r="FV1187" s="15"/>
      <c r="FW1187" s="15"/>
      <c r="FX1187" s="15"/>
      <c r="FY1187" s="15"/>
      <c r="FZ1187" s="15"/>
      <c r="GA1187" s="15"/>
      <c r="GB1187" s="15"/>
      <c r="GC1187" s="15"/>
      <c r="GD1187" s="15"/>
      <c r="GE1187" s="15"/>
      <c r="GF1187" s="15"/>
      <c r="GG1187" s="15"/>
      <c r="GH1187" s="15"/>
      <c r="GI1187" s="15"/>
      <c r="GJ1187" s="15"/>
      <c r="GK1187" s="15"/>
      <c r="GL1187" s="15"/>
      <c r="GM1187" s="15"/>
      <c r="GN1187" s="15"/>
      <c r="GO1187" s="15"/>
      <c r="GP1187" s="15"/>
      <c r="GQ1187" s="15"/>
      <c r="GR1187" s="15"/>
      <c r="GS1187" s="15"/>
      <c r="GT1187" s="15"/>
      <c r="GU1187" s="15"/>
      <c r="GV1187" s="15"/>
      <c r="GW1187" s="15"/>
      <c r="GX1187" s="15"/>
      <c r="GY1187" s="15"/>
    </row>
    <row r="1188" spans="1:207" s="16" customFormat="1" ht="25.9" customHeight="1" x14ac:dyDescent="0.25">
      <c r="A1188" s="69" t="s">
        <v>1694</v>
      </c>
      <c r="B1188" s="45" t="s">
        <v>891</v>
      </c>
      <c r="C1188" s="72">
        <v>1963</v>
      </c>
      <c r="D1188" s="182" t="s">
        <v>224</v>
      </c>
      <c r="E1188" s="72" t="s">
        <v>20</v>
      </c>
      <c r="F1188" s="72">
        <v>2</v>
      </c>
      <c r="G1188" s="72">
        <v>2</v>
      </c>
      <c r="H1188" s="47">
        <v>386</v>
      </c>
      <c r="I1188" s="47">
        <v>127</v>
      </c>
      <c r="J1188" s="47">
        <v>259</v>
      </c>
      <c r="K1188" s="55">
        <f t="shared" si="231"/>
        <v>6553193.9000000004</v>
      </c>
      <c r="L1188" s="48">
        <v>0</v>
      </c>
      <c r="M1188" s="48">
        <v>0</v>
      </c>
      <c r="N1188" s="48">
        <v>0</v>
      </c>
      <c r="O1188" s="47">
        <f>'[1]Прод. прилож'!$C$943</f>
        <v>6553193.9000000004</v>
      </c>
      <c r="P1188" s="48">
        <f t="shared" si="232"/>
        <v>16977.186269430054</v>
      </c>
      <c r="Q1188" s="47">
        <v>9673</v>
      </c>
      <c r="R1188" s="69" t="s">
        <v>95</v>
      </c>
      <c r="S1188" s="65"/>
      <c r="V1188" s="15"/>
      <c r="W1188" s="15"/>
      <c r="X1188" s="15"/>
      <c r="Y1188" s="15"/>
      <c r="Z1188" s="15"/>
      <c r="AA1188" s="15"/>
      <c r="AB1188" s="15"/>
      <c r="AC1188" s="15"/>
      <c r="AD1188" s="15"/>
      <c r="AE1188" s="15"/>
      <c r="AF1188" s="15"/>
      <c r="AG1188" s="15"/>
      <c r="AH1188" s="15"/>
      <c r="AI1188" s="15"/>
      <c r="AJ1188" s="15"/>
      <c r="AK1188" s="15"/>
      <c r="AL1188" s="15"/>
      <c r="AM1188" s="15"/>
      <c r="AN1188" s="15"/>
      <c r="AO1188" s="15"/>
      <c r="AP1188" s="15"/>
      <c r="AQ1188" s="15"/>
      <c r="AR1188" s="15"/>
      <c r="AS1188" s="15"/>
      <c r="AT1188" s="15"/>
      <c r="AU1188" s="15"/>
      <c r="AV1188" s="15"/>
      <c r="AW1188" s="15"/>
      <c r="AX1188" s="15"/>
      <c r="AY1188" s="15"/>
      <c r="AZ1188" s="15"/>
      <c r="BA1188" s="15"/>
      <c r="BB1188" s="15"/>
      <c r="BC1188" s="15"/>
      <c r="BD1188" s="15"/>
      <c r="BE1188" s="15"/>
      <c r="BF1188" s="15"/>
      <c r="BG1188" s="15"/>
      <c r="BH1188" s="15"/>
      <c r="BI1188" s="15"/>
      <c r="BJ1188" s="15"/>
      <c r="BK1188" s="15"/>
      <c r="BL1188" s="15"/>
      <c r="BM1188" s="15"/>
      <c r="BN1188" s="15"/>
      <c r="BO1188" s="15"/>
      <c r="BP1188" s="15"/>
      <c r="BQ1188" s="15"/>
      <c r="BR1188" s="15"/>
      <c r="BS1188" s="15"/>
      <c r="BT1188" s="15"/>
      <c r="BU1188" s="15"/>
      <c r="BV1188" s="15"/>
      <c r="BW1188" s="15"/>
      <c r="BX1188" s="15"/>
      <c r="BY1188" s="15"/>
      <c r="BZ1188" s="15"/>
      <c r="CA1188" s="15"/>
      <c r="CB1188" s="15"/>
      <c r="CC1188" s="15"/>
      <c r="CD1188" s="15"/>
      <c r="CE1188" s="15"/>
      <c r="CF1188" s="15"/>
      <c r="CG1188" s="15"/>
      <c r="CH1188" s="15"/>
      <c r="CI1188" s="15"/>
      <c r="CJ1188" s="15"/>
      <c r="CK1188" s="15"/>
      <c r="CL1188" s="15"/>
      <c r="CM1188" s="15"/>
      <c r="CN1188" s="15"/>
      <c r="CO1188" s="15"/>
      <c r="CP1188" s="15"/>
      <c r="CQ1188" s="15"/>
      <c r="CR1188" s="15"/>
      <c r="CS1188" s="15"/>
      <c r="CT1188" s="15"/>
      <c r="CU1188" s="15"/>
      <c r="CV1188" s="15"/>
      <c r="CW1188" s="15"/>
      <c r="CX1188" s="15"/>
      <c r="CY1188" s="15"/>
      <c r="CZ1188" s="15"/>
      <c r="DA1188" s="15"/>
      <c r="DB1188" s="15"/>
      <c r="DC1188" s="15"/>
      <c r="DD1188" s="15"/>
      <c r="DE1188" s="15"/>
      <c r="DF1188" s="15"/>
      <c r="DG1188" s="15"/>
      <c r="DH1188" s="15"/>
      <c r="DI1188" s="15"/>
      <c r="DJ1188" s="15"/>
      <c r="DK1188" s="15"/>
      <c r="DL1188" s="15"/>
      <c r="DM1188" s="15"/>
      <c r="DN1188" s="15"/>
      <c r="DO1188" s="15"/>
      <c r="DP1188" s="15"/>
      <c r="DQ1188" s="15"/>
      <c r="DR1188" s="15"/>
      <c r="DS1188" s="15"/>
      <c r="DT1188" s="15"/>
      <c r="DU1188" s="15"/>
      <c r="DV1188" s="15"/>
      <c r="DW1188" s="15"/>
      <c r="DX1188" s="15"/>
      <c r="DY1188" s="15"/>
      <c r="DZ1188" s="15"/>
      <c r="EA1188" s="15"/>
      <c r="EB1188" s="15"/>
      <c r="EC1188" s="15"/>
      <c r="ED1188" s="15"/>
      <c r="EE1188" s="15"/>
      <c r="EF1188" s="15"/>
      <c r="EG1188" s="15"/>
      <c r="EH1188" s="15"/>
      <c r="EI1188" s="15"/>
      <c r="EJ1188" s="15"/>
      <c r="EK1188" s="15"/>
      <c r="EL1188" s="15"/>
      <c r="EM1188" s="15"/>
      <c r="EN1188" s="15"/>
      <c r="EO1188" s="15"/>
      <c r="EP1188" s="15"/>
      <c r="EQ1188" s="15"/>
      <c r="ER1188" s="15"/>
      <c r="ES1188" s="15"/>
      <c r="ET1188" s="15"/>
      <c r="EU1188" s="15"/>
      <c r="EV1188" s="15"/>
      <c r="EW1188" s="15"/>
      <c r="EX1188" s="15"/>
      <c r="EY1188" s="15"/>
      <c r="EZ1188" s="15"/>
      <c r="FA1188" s="15"/>
      <c r="FB1188" s="15"/>
      <c r="FC1188" s="15"/>
      <c r="FD1188" s="15"/>
      <c r="FE1188" s="15"/>
      <c r="FF1188" s="15"/>
      <c r="FG1188" s="15"/>
      <c r="FH1188" s="15"/>
      <c r="FI1188" s="15"/>
      <c r="FJ1188" s="15"/>
      <c r="FK1188" s="15"/>
      <c r="FL1188" s="15"/>
      <c r="FM1188" s="15"/>
      <c r="FN1188" s="15"/>
      <c r="FO1188" s="15"/>
      <c r="FP1188" s="15"/>
      <c r="FQ1188" s="15"/>
      <c r="FR1188" s="15"/>
      <c r="FS1188" s="15"/>
      <c r="FT1188" s="15"/>
      <c r="FU1188" s="15"/>
      <c r="FV1188" s="15"/>
      <c r="FW1188" s="15"/>
      <c r="FX1188" s="15"/>
      <c r="FY1188" s="15"/>
      <c r="FZ1188" s="15"/>
      <c r="GA1188" s="15"/>
      <c r="GB1188" s="15"/>
      <c r="GC1188" s="15"/>
      <c r="GD1188" s="15"/>
      <c r="GE1188" s="15"/>
      <c r="GF1188" s="15"/>
      <c r="GG1188" s="15"/>
      <c r="GH1188" s="15"/>
      <c r="GI1188" s="15"/>
      <c r="GJ1188" s="15"/>
      <c r="GK1188" s="15"/>
      <c r="GL1188" s="15"/>
      <c r="GM1188" s="15"/>
      <c r="GN1188" s="15"/>
      <c r="GO1188" s="15"/>
      <c r="GP1188" s="15"/>
      <c r="GQ1188" s="15"/>
      <c r="GR1188" s="15"/>
      <c r="GS1188" s="15"/>
      <c r="GT1188" s="15"/>
      <c r="GU1188" s="15"/>
      <c r="GV1188" s="15"/>
      <c r="GW1188" s="15"/>
      <c r="GX1188" s="15"/>
      <c r="GY1188" s="15"/>
    </row>
    <row r="1189" spans="1:207" s="16" customFormat="1" ht="25.9" customHeight="1" x14ac:dyDescent="0.25">
      <c r="A1189" s="69" t="s">
        <v>1695</v>
      </c>
      <c r="B1189" s="45" t="s">
        <v>892</v>
      </c>
      <c r="C1189" s="72">
        <v>1962</v>
      </c>
      <c r="D1189" s="182" t="s">
        <v>224</v>
      </c>
      <c r="E1189" s="72" t="s">
        <v>20</v>
      </c>
      <c r="F1189" s="72">
        <v>2</v>
      </c>
      <c r="G1189" s="72">
        <v>2</v>
      </c>
      <c r="H1189" s="47">
        <v>386</v>
      </c>
      <c r="I1189" s="47">
        <v>127</v>
      </c>
      <c r="J1189" s="47">
        <v>259</v>
      </c>
      <c r="K1189" s="55">
        <f t="shared" si="231"/>
        <v>6177289</v>
      </c>
      <c r="L1189" s="48">
        <v>0</v>
      </c>
      <c r="M1189" s="48">
        <v>0</v>
      </c>
      <c r="N1189" s="48">
        <v>0</v>
      </c>
      <c r="O1189" s="47">
        <f>'[1]Прод. прилож'!$C$944</f>
        <v>6177289</v>
      </c>
      <c r="P1189" s="48">
        <f t="shared" si="232"/>
        <v>16003.339378238343</v>
      </c>
      <c r="Q1189" s="47">
        <v>9673</v>
      </c>
      <c r="R1189" s="69" t="s">
        <v>95</v>
      </c>
      <c r="S1189" s="65"/>
      <c r="V1189" s="15"/>
      <c r="W1189" s="15"/>
      <c r="X1189" s="15"/>
      <c r="Y1189" s="15"/>
      <c r="Z1189" s="15"/>
      <c r="AA1189" s="15"/>
      <c r="AB1189" s="15"/>
      <c r="AC1189" s="15"/>
      <c r="AD1189" s="15"/>
      <c r="AE1189" s="15"/>
      <c r="AF1189" s="15"/>
      <c r="AG1189" s="15"/>
      <c r="AH1189" s="15"/>
      <c r="AI1189" s="15"/>
      <c r="AJ1189" s="15"/>
      <c r="AK1189" s="15"/>
      <c r="AL1189" s="15"/>
      <c r="AM1189" s="15"/>
      <c r="AN1189" s="15"/>
      <c r="AO1189" s="15"/>
      <c r="AP1189" s="15"/>
      <c r="AQ1189" s="15"/>
      <c r="AR1189" s="15"/>
      <c r="AS1189" s="15"/>
      <c r="AT1189" s="15"/>
      <c r="AU1189" s="15"/>
      <c r="AV1189" s="15"/>
      <c r="AW1189" s="15"/>
      <c r="AX1189" s="15"/>
      <c r="AY1189" s="15"/>
      <c r="AZ1189" s="15"/>
      <c r="BA1189" s="15"/>
      <c r="BB1189" s="15"/>
      <c r="BC1189" s="15"/>
      <c r="BD1189" s="15"/>
      <c r="BE1189" s="15"/>
      <c r="BF1189" s="15"/>
      <c r="BG1189" s="15"/>
      <c r="BH1189" s="15"/>
      <c r="BI1189" s="15"/>
      <c r="BJ1189" s="15"/>
      <c r="BK1189" s="15"/>
      <c r="BL1189" s="15"/>
      <c r="BM1189" s="15"/>
      <c r="BN1189" s="15"/>
      <c r="BO1189" s="15"/>
      <c r="BP1189" s="15"/>
      <c r="BQ1189" s="15"/>
      <c r="BR1189" s="15"/>
      <c r="BS1189" s="15"/>
      <c r="BT1189" s="15"/>
      <c r="BU1189" s="15"/>
      <c r="BV1189" s="15"/>
      <c r="BW1189" s="15"/>
      <c r="BX1189" s="15"/>
      <c r="BY1189" s="15"/>
      <c r="BZ1189" s="15"/>
      <c r="CA1189" s="15"/>
      <c r="CB1189" s="15"/>
      <c r="CC1189" s="15"/>
      <c r="CD1189" s="15"/>
      <c r="CE1189" s="15"/>
      <c r="CF1189" s="15"/>
      <c r="CG1189" s="15"/>
      <c r="CH1189" s="15"/>
      <c r="CI1189" s="15"/>
      <c r="CJ1189" s="15"/>
      <c r="CK1189" s="15"/>
      <c r="CL1189" s="15"/>
      <c r="CM1189" s="15"/>
      <c r="CN1189" s="15"/>
      <c r="CO1189" s="15"/>
      <c r="CP1189" s="15"/>
      <c r="CQ1189" s="15"/>
      <c r="CR1189" s="15"/>
      <c r="CS1189" s="15"/>
      <c r="CT1189" s="15"/>
      <c r="CU1189" s="15"/>
      <c r="CV1189" s="15"/>
      <c r="CW1189" s="15"/>
      <c r="CX1189" s="15"/>
      <c r="CY1189" s="15"/>
      <c r="CZ1189" s="15"/>
      <c r="DA1189" s="15"/>
      <c r="DB1189" s="15"/>
      <c r="DC1189" s="15"/>
      <c r="DD1189" s="15"/>
      <c r="DE1189" s="15"/>
      <c r="DF1189" s="15"/>
      <c r="DG1189" s="15"/>
      <c r="DH1189" s="15"/>
      <c r="DI1189" s="15"/>
      <c r="DJ1189" s="15"/>
      <c r="DK1189" s="15"/>
      <c r="DL1189" s="15"/>
      <c r="DM1189" s="15"/>
      <c r="DN1189" s="15"/>
      <c r="DO1189" s="15"/>
      <c r="DP1189" s="15"/>
      <c r="DQ1189" s="15"/>
      <c r="DR1189" s="15"/>
      <c r="DS1189" s="15"/>
      <c r="DT1189" s="15"/>
      <c r="DU1189" s="15"/>
      <c r="DV1189" s="15"/>
      <c r="DW1189" s="15"/>
      <c r="DX1189" s="15"/>
      <c r="DY1189" s="15"/>
      <c r="DZ1189" s="15"/>
      <c r="EA1189" s="15"/>
      <c r="EB1189" s="15"/>
      <c r="EC1189" s="15"/>
      <c r="ED1189" s="15"/>
      <c r="EE1189" s="15"/>
      <c r="EF1189" s="15"/>
      <c r="EG1189" s="15"/>
      <c r="EH1189" s="15"/>
      <c r="EI1189" s="15"/>
      <c r="EJ1189" s="15"/>
      <c r="EK1189" s="15"/>
      <c r="EL1189" s="15"/>
      <c r="EM1189" s="15"/>
      <c r="EN1189" s="15"/>
      <c r="EO1189" s="15"/>
      <c r="EP1189" s="15"/>
      <c r="EQ1189" s="15"/>
      <c r="ER1189" s="15"/>
      <c r="ES1189" s="15"/>
      <c r="ET1189" s="15"/>
      <c r="EU1189" s="15"/>
      <c r="EV1189" s="15"/>
      <c r="EW1189" s="15"/>
      <c r="EX1189" s="15"/>
      <c r="EY1189" s="15"/>
      <c r="EZ1189" s="15"/>
      <c r="FA1189" s="15"/>
      <c r="FB1189" s="15"/>
      <c r="FC1189" s="15"/>
      <c r="FD1189" s="15"/>
      <c r="FE1189" s="15"/>
      <c r="FF1189" s="15"/>
      <c r="FG1189" s="15"/>
      <c r="FH1189" s="15"/>
      <c r="FI1189" s="15"/>
      <c r="FJ1189" s="15"/>
      <c r="FK1189" s="15"/>
      <c r="FL1189" s="15"/>
      <c r="FM1189" s="15"/>
      <c r="FN1189" s="15"/>
      <c r="FO1189" s="15"/>
      <c r="FP1189" s="15"/>
      <c r="FQ1189" s="15"/>
      <c r="FR1189" s="15"/>
      <c r="FS1189" s="15"/>
      <c r="FT1189" s="15"/>
      <c r="FU1189" s="15"/>
      <c r="FV1189" s="15"/>
      <c r="FW1189" s="15"/>
      <c r="FX1189" s="15"/>
      <c r="FY1189" s="15"/>
      <c r="FZ1189" s="15"/>
      <c r="GA1189" s="15"/>
      <c r="GB1189" s="15"/>
      <c r="GC1189" s="15"/>
      <c r="GD1189" s="15"/>
      <c r="GE1189" s="15"/>
      <c r="GF1189" s="15"/>
      <c r="GG1189" s="15"/>
      <c r="GH1189" s="15"/>
      <c r="GI1189" s="15"/>
      <c r="GJ1189" s="15"/>
      <c r="GK1189" s="15"/>
      <c r="GL1189" s="15"/>
      <c r="GM1189" s="15"/>
      <c r="GN1189" s="15"/>
      <c r="GO1189" s="15"/>
      <c r="GP1189" s="15"/>
      <c r="GQ1189" s="15"/>
      <c r="GR1189" s="15"/>
      <c r="GS1189" s="15"/>
      <c r="GT1189" s="15"/>
      <c r="GU1189" s="15"/>
      <c r="GV1189" s="15"/>
      <c r="GW1189" s="15"/>
      <c r="GX1189" s="15"/>
      <c r="GY1189" s="15"/>
    </row>
    <row r="1190" spans="1:207" s="16" customFormat="1" ht="25.9" customHeight="1" x14ac:dyDescent="0.25">
      <c r="A1190" s="69" t="s">
        <v>1696</v>
      </c>
      <c r="B1190" s="45" t="s">
        <v>893</v>
      </c>
      <c r="C1190" s="72">
        <v>1962</v>
      </c>
      <c r="D1190" s="182" t="s">
        <v>224</v>
      </c>
      <c r="E1190" s="72" t="s">
        <v>20</v>
      </c>
      <c r="F1190" s="72">
        <v>2</v>
      </c>
      <c r="G1190" s="72">
        <v>2</v>
      </c>
      <c r="H1190" s="47">
        <v>494</v>
      </c>
      <c r="I1190" s="47">
        <v>127</v>
      </c>
      <c r="J1190" s="47">
        <v>259</v>
      </c>
      <c r="K1190" s="55">
        <f t="shared" si="231"/>
        <v>5838255.46</v>
      </c>
      <c r="L1190" s="48">
        <v>0</v>
      </c>
      <c r="M1190" s="48">
        <v>0</v>
      </c>
      <c r="N1190" s="48">
        <v>0</v>
      </c>
      <c r="O1190" s="47">
        <f>'[1]Прод. прилож'!$C$460</f>
        <v>5838255.46</v>
      </c>
      <c r="P1190" s="48">
        <f t="shared" si="232"/>
        <v>11818.330890688259</v>
      </c>
      <c r="Q1190" s="47">
        <v>9673</v>
      </c>
      <c r="R1190" s="69" t="s">
        <v>94</v>
      </c>
      <c r="S1190" s="65"/>
      <c r="V1190" s="15"/>
      <c r="W1190" s="15"/>
      <c r="X1190" s="15"/>
      <c r="Y1190" s="15"/>
      <c r="Z1190" s="15"/>
      <c r="AA1190" s="15"/>
      <c r="AB1190" s="15"/>
      <c r="AC1190" s="15"/>
      <c r="AD1190" s="15"/>
      <c r="AE1190" s="15"/>
      <c r="AF1190" s="15"/>
      <c r="AG1190" s="15"/>
      <c r="AH1190" s="15"/>
      <c r="AI1190" s="15"/>
      <c r="AJ1190" s="15"/>
      <c r="AK1190" s="15"/>
      <c r="AL1190" s="15"/>
      <c r="AM1190" s="15"/>
      <c r="AN1190" s="15"/>
      <c r="AO1190" s="15"/>
      <c r="AP1190" s="15"/>
      <c r="AQ1190" s="15"/>
      <c r="AR1190" s="15"/>
      <c r="AS1190" s="15"/>
      <c r="AT1190" s="15"/>
      <c r="AU1190" s="15"/>
      <c r="AV1190" s="15"/>
      <c r="AW1190" s="15"/>
      <c r="AX1190" s="15"/>
      <c r="AY1190" s="15"/>
      <c r="AZ1190" s="15"/>
      <c r="BA1190" s="15"/>
      <c r="BB1190" s="15"/>
      <c r="BC1190" s="15"/>
      <c r="BD1190" s="15"/>
      <c r="BE1190" s="15"/>
      <c r="BF1190" s="15"/>
      <c r="BG1190" s="15"/>
      <c r="BH1190" s="15"/>
      <c r="BI1190" s="15"/>
      <c r="BJ1190" s="15"/>
      <c r="BK1190" s="15"/>
      <c r="BL1190" s="15"/>
      <c r="BM1190" s="15"/>
      <c r="BN1190" s="15"/>
      <c r="BO1190" s="15"/>
      <c r="BP1190" s="15"/>
      <c r="BQ1190" s="15"/>
      <c r="BR1190" s="15"/>
      <c r="BS1190" s="15"/>
      <c r="BT1190" s="15"/>
      <c r="BU1190" s="15"/>
      <c r="BV1190" s="15"/>
      <c r="BW1190" s="15"/>
      <c r="BX1190" s="15"/>
      <c r="BY1190" s="15"/>
      <c r="BZ1190" s="15"/>
      <c r="CA1190" s="15"/>
      <c r="CB1190" s="15"/>
      <c r="CC1190" s="15"/>
      <c r="CD1190" s="15"/>
      <c r="CE1190" s="15"/>
      <c r="CF1190" s="15"/>
      <c r="CG1190" s="15"/>
      <c r="CH1190" s="15"/>
      <c r="CI1190" s="15"/>
      <c r="CJ1190" s="15"/>
      <c r="CK1190" s="15"/>
      <c r="CL1190" s="15"/>
      <c r="CM1190" s="15"/>
      <c r="CN1190" s="15"/>
      <c r="CO1190" s="15"/>
      <c r="CP1190" s="15"/>
      <c r="CQ1190" s="15"/>
      <c r="CR1190" s="15"/>
      <c r="CS1190" s="15"/>
      <c r="CT1190" s="15"/>
      <c r="CU1190" s="15"/>
      <c r="CV1190" s="15"/>
      <c r="CW1190" s="15"/>
      <c r="CX1190" s="15"/>
      <c r="CY1190" s="15"/>
      <c r="CZ1190" s="15"/>
      <c r="DA1190" s="15"/>
      <c r="DB1190" s="15"/>
      <c r="DC1190" s="15"/>
      <c r="DD1190" s="15"/>
      <c r="DE1190" s="15"/>
      <c r="DF1190" s="15"/>
      <c r="DG1190" s="15"/>
      <c r="DH1190" s="15"/>
      <c r="DI1190" s="15"/>
      <c r="DJ1190" s="15"/>
      <c r="DK1190" s="15"/>
      <c r="DL1190" s="15"/>
      <c r="DM1190" s="15"/>
      <c r="DN1190" s="15"/>
      <c r="DO1190" s="15"/>
      <c r="DP1190" s="15"/>
      <c r="DQ1190" s="15"/>
      <c r="DR1190" s="15"/>
      <c r="DS1190" s="15"/>
      <c r="DT1190" s="15"/>
      <c r="DU1190" s="15"/>
      <c r="DV1190" s="15"/>
      <c r="DW1190" s="15"/>
      <c r="DX1190" s="15"/>
      <c r="DY1190" s="15"/>
      <c r="DZ1190" s="15"/>
      <c r="EA1190" s="15"/>
      <c r="EB1190" s="15"/>
      <c r="EC1190" s="15"/>
      <c r="ED1190" s="15"/>
      <c r="EE1190" s="15"/>
      <c r="EF1190" s="15"/>
      <c r="EG1190" s="15"/>
      <c r="EH1190" s="15"/>
      <c r="EI1190" s="15"/>
      <c r="EJ1190" s="15"/>
      <c r="EK1190" s="15"/>
      <c r="EL1190" s="15"/>
      <c r="EM1190" s="15"/>
      <c r="EN1190" s="15"/>
      <c r="EO1190" s="15"/>
      <c r="EP1190" s="15"/>
      <c r="EQ1190" s="15"/>
      <c r="ER1190" s="15"/>
      <c r="ES1190" s="15"/>
      <c r="ET1190" s="15"/>
      <c r="EU1190" s="15"/>
      <c r="EV1190" s="15"/>
      <c r="EW1190" s="15"/>
      <c r="EX1190" s="15"/>
      <c r="EY1190" s="15"/>
      <c r="EZ1190" s="15"/>
      <c r="FA1190" s="15"/>
      <c r="FB1190" s="15"/>
      <c r="FC1190" s="15"/>
      <c r="FD1190" s="15"/>
      <c r="FE1190" s="15"/>
      <c r="FF1190" s="15"/>
      <c r="FG1190" s="15"/>
      <c r="FH1190" s="15"/>
      <c r="FI1190" s="15"/>
      <c r="FJ1190" s="15"/>
      <c r="FK1190" s="15"/>
      <c r="FL1190" s="15"/>
      <c r="FM1190" s="15"/>
      <c r="FN1190" s="15"/>
      <c r="FO1190" s="15"/>
      <c r="FP1190" s="15"/>
      <c r="FQ1190" s="15"/>
      <c r="FR1190" s="15"/>
      <c r="FS1190" s="15"/>
      <c r="FT1190" s="15"/>
      <c r="FU1190" s="15"/>
      <c r="FV1190" s="15"/>
      <c r="FW1190" s="15"/>
      <c r="FX1190" s="15"/>
      <c r="FY1190" s="15"/>
      <c r="FZ1190" s="15"/>
      <c r="GA1190" s="15"/>
      <c r="GB1190" s="15"/>
      <c r="GC1190" s="15"/>
      <c r="GD1190" s="15"/>
      <c r="GE1190" s="15"/>
      <c r="GF1190" s="15"/>
      <c r="GG1190" s="15"/>
      <c r="GH1190" s="15"/>
      <c r="GI1190" s="15"/>
      <c r="GJ1190" s="15"/>
      <c r="GK1190" s="15"/>
      <c r="GL1190" s="15"/>
      <c r="GM1190" s="15"/>
      <c r="GN1190" s="15"/>
      <c r="GO1190" s="15"/>
      <c r="GP1190" s="15"/>
      <c r="GQ1190" s="15"/>
      <c r="GR1190" s="15"/>
      <c r="GS1190" s="15"/>
      <c r="GT1190" s="15"/>
      <c r="GU1190" s="15"/>
      <c r="GV1190" s="15"/>
      <c r="GW1190" s="15"/>
      <c r="GX1190" s="15"/>
      <c r="GY1190" s="15"/>
    </row>
    <row r="1191" spans="1:207" s="16" customFormat="1" ht="25.9" customHeight="1" x14ac:dyDescent="0.25">
      <c r="A1191" s="69" t="s">
        <v>1697</v>
      </c>
      <c r="B1191" s="45" t="s">
        <v>894</v>
      </c>
      <c r="C1191" s="72">
        <v>1962</v>
      </c>
      <c r="D1191" s="182" t="s">
        <v>224</v>
      </c>
      <c r="E1191" s="72" t="s">
        <v>20</v>
      </c>
      <c r="F1191" s="72">
        <v>2</v>
      </c>
      <c r="G1191" s="72">
        <v>2</v>
      </c>
      <c r="H1191" s="47">
        <v>494</v>
      </c>
      <c r="I1191" s="47">
        <v>127</v>
      </c>
      <c r="J1191" s="47">
        <v>259</v>
      </c>
      <c r="K1191" s="55">
        <f t="shared" si="231"/>
        <v>7097955.46</v>
      </c>
      <c r="L1191" s="48">
        <v>0</v>
      </c>
      <c r="M1191" s="48">
        <v>0</v>
      </c>
      <c r="N1191" s="48">
        <v>0</v>
      </c>
      <c r="O1191" s="47">
        <f>'[1]Прод. прилож'!$C$461</f>
        <v>7097955.46</v>
      </c>
      <c r="P1191" s="48">
        <f t="shared" si="232"/>
        <v>14368.330890688259</v>
      </c>
      <c r="Q1191" s="47">
        <v>9673</v>
      </c>
      <c r="R1191" s="69" t="s">
        <v>94</v>
      </c>
      <c r="S1191" s="57"/>
    </row>
    <row r="1192" spans="1:207" s="15" customFormat="1" ht="37.15" customHeight="1" x14ac:dyDescent="0.25">
      <c r="A1192" s="214" t="s">
        <v>2216</v>
      </c>
      <c r="B1192" s="214"/>
      <c r="C1192" s="214"/>
      <c r="D1192" s="214"/>
      <c r="E1192" s="214"/>
      <c r="F1192" s="214"/>
      <c r="G1192" s="214"/>
      <c r="H1192" s="214"/>
      <c r="I1192" s="214"/>
      <c r="J1192" s="214"/>
      <c r="K1192" s="214"/>
      <c r="L1192" s="214"/>
      <c r="M1192" s="214"/>
      <c r="N1192" s="214"/>
      <c r="O1192" s="214"/>
      <c r="P1192" s="214"/>
      <c r="Q1192" s="214"/>
      <c r="R1192" s="214"/>
      <c r="S1192" s="57"/>
      <c r="T1192" s="16"/>
      <c r="U1192" s="16"/>
    </row>
    <row r="1193" spans="1:207" s="15" customFormat="1" ht="37.15" customHeight="1" x14ac:dyDescent="0.25">
      <c r="A1193" s="215" t="s">
        <v>89</v>
      </c>
      <c r="B1193" s="215"/>
      <c r="C1193" s="159" t="s">
        <v>21</v>
      </c>
      <c r="D1193" s="159" t="s">
        <v>21</v>
      </c>
      <c r="E1193" s="159" t="s">
        <v>21</v>
      </c>
      <c r="F1193" s="96" t="s">
        <v>21</v>
      </c>
      <c r="G1193" s="96" t="s">
        <v>21</v>
      </c>
      <c r="H1193" s="97">
        <f t="shared" ref="H1193:N1193" si="233">SUM(H1194:H1197)</f>
        <v>11541.9</v>
      </c>
      <c r="I1193" s="97">
        <f t="shared" si="233"/>
        <v>653.79999999999995</v>
      </c>
      <c r="J1193" s="97">
        <f t="shared" si="233"/>
        <v>10099</v>
      </c>
      <c r="K1193" s="97">
        <f t="shared" si="233"/>
        <v>36152129</v>
      </c>
      <c r="L1193" s="97">
        <f t="shared" si="233"/>
        <v>0</v>
      </c>
      <c r="M1193" s="97">
        <f t="shared" si="233"/>
        <v>0</v>
      </c>
      <c r="N1193" s="97">
        <f t="shared" si="233"/>
        <v>0</v>
      </c>
      <c r="O1193" s="97">
        <f>SUM(O1194:O1197)</f>
        <v>36152129</v>
      </c>
      <c r="P1193" s="34">
        <f>K1193/H1193</f>
        <v>3132.251102504787</v>
      </c>
      <c r="Q1193" s="98" t="s">
        <v>21</v>
      </c>
      <c r="R1193" s="99" t="s">
        <v>21</v>
      </c>
      <c r="S1193" s="57"/>
      <c r="T1193" s="16"/>
      <c r="U1193" s="16"/>
    </row>
    <row r="1194" spans="1:207" s="15" customFormat="1" ht="27" customHeight="1" x14ac:dyDescent="0.25">
      <c r="A1194" s="135" t="s">
        <v>1698</v>
      </c>
      <c r="B1194" s="45" t="s">
        <v>1938</v>
      </c>
      <c r="C1194" s="182">
        <v>1984</v>
      </c>
      <c r="D1194" s="182">
        <v>2014</v>
      </c>
      <c r="E1194" s="182" t="s">
        <v>22</v>
      </c>
      <c r="F1194" s="64">
        <v>5</v>
      </c>
      <c r="G1194" s="64">
        <v>3</v>
      </c>
      <c r="H1194" s="44">
        <v>4089</v>
      </c>
      <c r="I1194" s="44">
        <v>67.400000000000006</v>
      </c>
      <c r="J1194" s="44">
        <v>3232.5</v>
      </c>
      <c r="K1194" s="37">
        <f>SUM(L1194:O1194)</f>
        <v>11167059</v>
      </c>
      <c r="L1194" s="44">
        <v>0</v>
      </c>
      <c r="M1194" s="44">
        <v>0</v>
      </c>
      <c r="N1194" s="44">
        <v>0</v>
      </c>
      <c r="O1194" s="44">
        <f>'[1]Прод. прилож'!$C$463</f>
        <v>11167059</v>
      </c>
      <c r="P1194" s="50">
        <f>K1194/H1194</f>
        <v>2731</v>
      </c>
      <c r="Q1194" s="37">
        <v>9673</v>
      </c>
      <c r="R1194" s="70" t="s">
        <v>94</v>
      </c>
      <c r="S1194" s="119"/>
      <c r="T1194" s="115"/>
      <c r="U1194" s="115"/>
      <c r="V1194" s="116"/>
      <c r="W1194" s="116"/>
      <c r="X1194" s="116"/>
      <c r="Y1194" s="116"/>
      <c r="Z1194" s="116"/>
      <c r="AA1194" s="116"/>
      <c r="AB1194" s="116"/>
      <c r="AC1194" s="116"/>
      <c r="AD1194" s="116"/>
      <c r="AE1194" s="116"/>
      <c r="AF1194" s="116"/>
      <c r="AG1194" s="116"/>
      <c r="AH1194" s="116"/>
      <c r="AI1194" s="116"/>
      <c r="AJ1194" s="116"/>
      <c r="AK1194" s="116"/>
      <c r="AL1194" s="116"/>
      <c r="AM1194" s="116"/>
      <c r="AN1194" s="116"/>
      <c r="AO1194" s="116"/>
      <c r="AP1194" s="116"/>
      <c r="AQ1194" s="116"/>
      <c r="AR1194" s="116"/>
      <c r="AS1194" s="116"/>
      <c r="AT1194" s="116"/>
      <c r="AU1194" s="116"/>
      <c r="AV1194" s="116"/>
      <c r="AW1194" s="116"/>
      <c r="AX1194" s="116"/>
      <c r="AY1194" s="116"/>
      <c r="AZ1194" s="116"/>
      <c r="BA1194" s="116"/>
      <c r="BB1194" s="116"/>
      <c r="BC1194" s="116"/>
      <c r="BD1194" s="116"/>
      <c r="BE1194" s="116"/>
      <c r="BF1194" s="116"/>
      <c r="BG1194" s="116"/>
      <c r="BH1194" s="116"/>
      <c r="BI1194" s="116"/>
      <c r="BJ1194" s="116"/>
      <c r="BK1194" s="116"/>
      <c r="BL1194" s="116"/>
      <c r="BM1194" s="116"/>
      <c r="BN1194" s="116"/>
      <c r="BO1194" s="116"/>
      <c r="BP1194" s="116"/>
      <c r="BQ1194" s="116"/>
      <c r="BR1194" s="116"/>
      <c r="BS1194" s="116"/>
      <c r="BT1194" s="116"/>
      <c r="BU1194" s="116"/>
      <c r="BV1194" s="116"/>
      <c r="BW1194" s="116"/>
      <c r="BX1194" s="116"/>
      <c r="BY1194" s="116"/>
      <c r="BZ1194" s="116"/>
      <c r="CA1194" s="116"/>
      <c r="CB1194" s="116"/>
      <c r="CC1194" s="116"/>
      <c r="CD1194" s="116"/>
      <c r="CE1194" s="116"/>
      <c r="CF1194" s="116"/>
      <c r="CG1194" s="116"/>
      <c r="CH1194" s="116"/>
      <c r="CI1194" s="116"/>
      <c r="CJ1194" s="116"/>
      <c r="CK1194" s="116"/>
      <c r="CL1194" s="116"/>
      <c r="CM1194" s="116"/>
      <c r="CN1194" s="116"/>
      <c r="CO1194" s="116"/>
      <c r="CP1194" s="116"/>
      <c r="CQ1194" s="116"/>
      <c r="CR1194" s="116"/>
      <c r="CS1194" s="116"/>
      <c r="CT1194" s="116"/>
      <c r="CU1194" s="116"/>
      <c r="CV1194" s="116"/>
      <c r="CW1194" s="116"/>
      <c r="CX1194" s="116"/>
      <c r="CY1194" s="116"/>
      <c r="CZ1194" s="116"/>
      <c r="DA1194" s="116"/>
      <c r="DB1194" s="116"/>
      <c r="DC1194" s="116"/>
      <c r="DD1194" s="116"/>
      <c r="DE1194" s="116"/>
      <c r="DF1194" s="116"/>
      <c r="DG1194" s="116"/>
      <c r="DH1194" s="116"/>
      <c r="DI1194" s="116"/>
      <c r="DJ1194" s="116"/>
      <c r="DK1194" s="116"/>
      <c r="DL1194" s="116"/>
      <c r="DM1194" s="116"/>
      <c r="DN1194" s="116"/>
      <c r="DO1194" s="116"/>
      <c r="DP1194" s="116"/>
      <c r="DQ1194" s="116"/>
      <c r="DR1194" s="116"/>
      <c r="DS1194" s="116"/>
      <c r="DT1194" s="116"/>
      <c r="DU1194" s="116"/>
      <c r="DV1194" s="116"/>
      <c r="DW1194" s="116"/>
      <c r="DX1194" s="116"/>
      <c r="DY1194" s="116"/>
      <c r="DZ1194" s="116"/>
      <c r="EA1194" s="116"/>
      <c r="EB1194" s="116"/>
      <c r="EC1194" s="116"/>
      <c r="ED1194" s="116"/>
      <c r="EE1194" s="116"/>
      <c r="EF1194" s="116"/>
      <c r="EG1194" s="116"/>
      <c r="EH1194" s="116"/>
      <c r="EI1194" s="116"/>
      <c r="EJ1194" s="116"/>
      <c r="EK1194" s="116"/>
      <c r="EL1194" s="116"/>
      <c r="EM1194" s="116"/>
      <c r="EN1194" s="116"/>
      <c r="EO1194" s="116"/>
      <c r="EP1194" s="116"/>
      <c r="EQ1194" s="116"/>
      <c r="ER1194" s="116"/>
      <c r="ES1194" s="116"/>
      <c r="ET1194" s="116"/>
      <c r="EU1194" s="116"/>
      <c r="EV1194" s="116"/>
      <c r="EW1194" s="116"/>
      <c r="EX1194" s="116"/>
      <c r="EY1194" s="116"/>
      <c r="EZ1194" s="116"/>
      <c r="FA1194" s="116"/>
      <c r="FB1194" s="116"/>
      <c r="FC1194" s="116"/>
      <c r="FD1194" s="116"/>
      <c r="FE1194" s="116"/>
      <c r="FF1194" s="116"/>
      <c r="FG1194" s="116"/>
      <c r="FH1194" s="116"/>
      <c r="FI1194" s="116"/>
      <c r="FJ1194" s="116"/>
      <c r="FK1194" s="116"/>
      <c r="FL1194" s="116"/>
      <c r="FM1194" s="116"/>
      <c r="FN1194" s="116"/>
      <c r="FO1194" s="116"/>
      <c r="FP1194" s="116"/>
      <c r="FQ1194" s="116"/>
      <c r="FR1194" s="116"/>
      <c r="FS1194" s="116"/>
      <c r="FT1194" s="116"/>
      <c r="FU1194" s="116"/>
      <c r="FV1194" s="116"/>
      <c r="FW1194" s="116"/>
      <c r="FX1194" s="116"/>
      <c r="FY1194" s="116"/>
      <c r="FZ1194" s="116"/>
      <c r="GA1194" s="116"/>
      <c r="GB1194" s="116"/>
      <c r="GC1194" s="116"/>
      <c r="GD1194" s="116"/>
      <c r="GE1194" s="116"/>
      <c r="GF1194" s="116"/>
      <c r="GG1194" s="116"/>
      <c r="GH1194" s="116"/>
      <c r="GI1194" s="116"/>
      <c r="GJ1194" s="116"/>
      <c r="GK1194" s="116"/>
      <c r="GL1194" s="116"/>
      <c r="GM1194" s="116"/>
      <c r="GN1194" s="116"/>
      <c r="GO1194" s="116"/>
      <c r="GP1194" s="116"/>
      <c r="GQ1194" s="116"/>
      <c r="GR1194" s="116"/>
      <c r="GS1194" s="116"/>
      <c r="GT1194" s="116"/>
      <c r="GU1194" s="116"/>
      <c r="GV1194" s="116"/>
      <c r="GW1194" s="116"/>
      <c r="GX1194" s="116"/>
      <c r="GY1194" s="116"/>
    </row>
    <row r="1195" spans="1:207" s="116" customFormat="1" ht="27" customHeight="1" x14ac:dyDescent="0.25">
      <c r="A1195" s="135" t="s">
        <v>1699</v>
      </c>
      <c r="B1195" s="45" t="s">
        <v>899</v>
      </c>
      <c r="C1195" s="72">
        <v>1983</v>
      </c>
      <c r="D1195" s="72">
        <v>2013</v>
      </c>
      <c r="E1195" s="72" t="s">
        <v>366</v>
      </c>
      <c r="F1195" s="72">
        <v>5</v>
      </c>
      <c r="G1195" s="72">
        <v>4</v>
      </c>
      <c r="H1195" s="47">
        <v>3399.8</v>
      </c>
      <c r="I1195" s="47">
        <v>271.10000000000002</v>
      </c>
      <c r="J1195" s="47">
        <v>3128.7</v>
      </c>
      <c r="K1195" s="37">
        <f>SUM(L1195:O1195)</f>
        <v>9700086</v>
      </c>
      <c r="L1195" s="44">
        <v>0</v>
      </c>
      <c r="M1195" s="44">
        <v>0</v>
      </c>
      <c r="N1195" s="44">
        <v>0</v>
      </c>
      <c r="O1195" s="47">
        <f>'[1]Прод. прилож'!$C$464</f>
        <v>9700086</v>
      </c>
      <c r="P1195" s="44">
        <f>K1195/H1195</f>
        <v>2853.1343020177655</v>
      </c>
      <c r="Q1195" s="50">
        <v>9673</v>
      </c>
      <c r="R1195" s="69" t="s">
        <v>94</v>
      </c>
      <c r="S1195" s="16"/>
      <c r="T1195" s="16"/>
      <c r="U1195" s="16"/>
      <c r="V1195" s="15"/>
      <c r="W1195" s="15"/>
      <c r="X1195" s="15"/>
      <c r="Y1195" s="15"/>
      <c r="Z1195" s="15"/>
      <c r="AA1195" s="15"/>
      <c r="AB1195" s="15"/>
      <c r="AC1195" s="15"/>
      <c r="AD1195" s="15"/>
      <c r="AE1195" s="15"/>
      <c r="AF1195" s="15"/>
      <c r="AG1195" s="15"/>
      <c r="AH1195" s="15"/>
      <c r="AI1195" s="15"/>
      <c r="AJ1195" s="15"/>
      <c r="AK1195" s="15"/>
      <c r="AL1195" s="15"/>
      <c r="AM1195" s="15"/>
      <c r="AN1195" s="15"/>
      <c r="AO1195" s="15"/>
      <c r="AP1195" s="15"/>
      <c r="AQ1195" s="15"/>
      <c r="AR1195" s="15"/>
      <c r="AS1195" s="15"/>
      <c r="AT1195" s="15"/>
      <c r="AU1195" s="15"/>
      <c r="AV1195" s="15"/>
      <c r="AW1195" s="15"/>
      <c r="AX1195" s="15"/>
      <c r="AY1195" s="15"/>
      <c r="AZ1195" s="15"/>
      <c r="BA1195" s="15"/>
      <c r="BB1195" s="15"/>
      <c r="BC1195" s="15"/>
      <c r="BD1195" s="15"/>
      <c r="BE1195" s="15"/>
      <c r="BF1195" s="15"/>
      <c r="BG1195" s="15"/>
      <c r="BH1195" s="15"/>
      <c r="BI1195" s="15"/>
      <c r="BJ1195" s="15"/>
      <c r="BK1195" s="15"/>
      <c r="BL1195" s="15"/>
      <c r="BM1195" s="15"/>
      <c r="BN1195" s="15"/>
      <c r="BO1195" s="15"/>
      <c r="BP1195" s="15"/>
      <c r="BQ1195" s="15"/>
      <c r="BR1195" s="15"/>
      <c r="BS1195" s="15"/>
      <c r="BT1195" s="15"/>
      <c r="BU1195" s="15"/>
      <c r="BV1195" s="15"/>
      <c r="BW1195" s="15"/>
      <c r="BX1195" s="15"/>
      <c r="BY1195" s="15"/>
      <c r="BZ1195" s="15"/>
      <c r="CA1195" s="15"/>
      <c r="CB1195" s="15"/>
      <c r="CC1195" s="15"/>
      <c r="CD1195" s="15"/>
      <c r="CE1195" s="15"/>
      <c r="CF1195" s="15"/>
      <c r="CG1195" s="15"/>
      <c r="CH1195" s="15"/>
      <c r="CI1195" s="15"/>
      <c r="CJ1195" s="15"/>
      <c r="CK1195" s="15"/>
      <c r="CL1195" s="15"/>
      <c r="CM1195" s="15"/>
      <c r="CN1195" s="15"/>
      <c r="CO1195" s="15"/>
      <c r="CP1195" s="15"/>
      <c r="CQ1195" s="15"/>
      <c r="CR1195" s="15"/>
      <c r="CS1195" s="15"/>
      <c r="CT1195" s="15"/>
      <c r="CU1195" s="15"/>
      <c r="CV1195" s="15"/>
      <c r="CW1195" s="15"/>
      <c r="CX1195" s="15"/>
      <c r="CY1195" s="15"/>
      <c r="CZ1195" s="15"/>
      <c r="DA1195" s="15"/>
      <c r="DB1195" s="15"/>
      <c r="DC1195" s="15"/>
      <c r="DD1195" s="15"/>
      <c r="DE1195" s="15"/>
      <c r="DF1195" s="15"/>
      <c r="DG1195" s="15"/>
      <c r="DH1195" s="15"/>
      <c r="DI1195" s="15"/>
      <c r="DJ1195" s="15"/>
      <c r="DK1195" s="15"/>
      <c r="DL1195" s="15"/>
      <c r="DM1195" s="15"/>
      <c r="DN1195" s="15"/>
      <c r="DO1195" s="15"/>
      <c r="DP1195" s="15"/>
      <c r="DQ1195" s="15"/>
      <c r="DR1195" s="15"/>
      <c r="DS1195" s="15"/>
      <c r="DT1195" s="15"/>
      <c r="DU1195" s="15"/>
      <c r="DV1195" s="15"/>
      <c r="DW1195" s="15"/>
      <c r="DX1195" s="15"/>
      <c r="DY1195" s="15"/>
      <c r="DZ1195" s="15"/>
      <c r="EA1195" s="15"/>
      <c r="EB1195" s="15"/>
      <c r="EC1195" s="15"/>
      <c r="ED1195" s="15"/>
      <c r="EE1195" s="15"/>
      <c r="EF1195" s="15"/>
      <c r="EG1195" s="15"/>
      <c r="EH1195" s="15"/>
      <c r="EI1195" s="15"/>
      <c r="EJ1195" s="15"/>
      <c r="EK1195" s="15"/>
      <c r="EL1195" s="15"/>
      <c r="EM1195" s="15"/>
      <c r="EN1195" s="15"/>
      <c r="EO1195" s="15"/>
      <c r="EP1195" s="15"/>
      <c r="EQ1195" s="15"/>
      <c r="ER1195" s="15"/>
      <c r="ES1195" s="15"/>
      <c r="ET1195" s="15"/>
      <c r="EU1195" s="15"/>
      <c r="EV1195" s="15"/>
      <c r="EW1195" s="15"/>
      <c r="EX1195" s="15"/>
      <c r="EY1195" s="15"/>
      <c r="EZ1195" s="15"/>
      <c r="FA1195" s="15"/>
      <c r="FB1195" s="15"/>
      <c r="FC1195" s="15"/>
      <c r="FD1195" s="15"/>
      <c r="FE1195" s="15"/>
      <c r="FF1195" s="15"/>
      <c r="FG1195" s="15"/>
      <c r="FH1195" s="15"/>
      <c r="FI1195" s="15"/>
      <c r="FJ1195" s="15"/>
      <c r="FK1195" s="15"/>
      <c r="FL1195" s="15"/>
      <c r="FM1195" s="15"/>
      <c r="FN1195" s="15"/>
      <c r="FO1195" s="15"/>
      <c r="FP1195" s="15"/>
      <c r="FQ1195" s="15"/>
      <c r="FR1195" s="15"/>
      <c r="FS1195" s="15"/>
      <c r="FT1195" s="15"/>
      <c r="FU1195" s="15"/>
      <c r="FV1195" s="15"/>
      <c r="FW1195" s="15"/>
      <c r="FX1195" s="15"/>
      <c r="FY1195" s="15"/>
      <c r="FZ1195" s="15"/>
      <c r="GA1195" s="15"/>
      <c r="GB1195" s="15"/>
      <c r="GC1195" s="15"/>
      <c r="GD1195" s="15"/>
      <c r="GE1195" s="15"/>
      <c r="GF1195" s="15"/>
      <c r="GG1195" s="15"/>
      <c r="GH1195" s="15"/>
      <c r="GI1195" s="15"/>
      <c r="GJ1195" s="15"/>
      <c r="GK1195" s="15"/>
      <c r="GL1195" s="15"/>
      <c r="GM1195" s="15"/>
      <c r="GN1195" s="15"/>
      <c r="GO1195" s="15"/>
      <c r="GP1195" s="15"/>
      <c r="GQ1195" s="15"/>
      <c r="GR1195" s="15"/>
      <c r="GS1195" s="15"/>
      <c r="GT1195" s="15"/>
      <c r="GU1195" s="15"/>
      <c r="GV1195" s="15"/>
      <c r="GW1195" s="15"/>
      <c r="GX1195" s="15"/>
      <c r="GY1195" s="15"/>
    </row>
    <row r="1196" spans="1:207" ht="27" customHeight="1" x14ac:dyDescent="0.25">
      <c r="A1196" s="135" t="s">
        <v>1700</v>
      </c>
      <c r="B1196" s="45" t="s">
        <v>900</v>
      </c>
      <c r="C1196" s="72">
        <v>1984</v>
      </c>
      <c r="D1196" s="72">
        <v>2013</v>
      </c>
      <c r="E1196" s="72" t="s">
        <v>366</v>
      </c>
      <c r="F1196" s="72">
        <v>5</v>
      </c>
      <c r="G1196" s="72">
        <v>3</v>
      </c>
      <c r="H1196" s="47">
        <v>3603.1</v>
      </c>
      <c r="I1196" s="47">
        <v>315.3</v>
      </c>
      <c r="J1196" s="47">
        <v>3287.8</v>
      </c>
      <c r="K1196" s="37">
        <f>SUM(L1196:O1196)</f>
        <v>10360262</v>
      </c>
      <c r="L1196" s="44">
        <v>0</v>
      </c>
      <c r="M1196" s="44">
        <v>0</v>
      </c>
      <c r="N1196" s="44">
        <v>0</v>
      </c>
      <c r="O1196" s="47">
        <f>'[1]Прод. прилож'!$C$465</f>
        <v>10360262</v>
      </c>
      <c r="P1196" s="44">
        <f>K1196/H1196</f>
        <v>2875.3745385917682</v>
      </c>
      <c r="Q1196" s="50">
        <v>9673</v>
      </c>
      <c r="R1196" s="69" t="s">
        <v>94</v>
      </c>
    </row>
    <row r="1197" spans="1:207" ht="27" customHeight="1" x14ac:dyDescent="0.25">
      <c r="A1197" s="135" t="s">
        <v>1701</v>
      </c>
      <c r="B1197" s="45" t="s">
        <v>901</v>
      </c>
      <c r="C1197" s="72">
        <v>1964</v>
      </c>
      <c r="D1197" s="182" t="s">
        <v>224</v>
      </c>
      <c r="E1197" s="72" t="s">
        <v>20</v>
      </c>
      <c r="F1197" s="72">
        <v>2</v>
      </c>
      <c r="G1197" s="72">
        <v>2</v>
      </c>
      <c r="H1197" s="47">
        <v>450</v>
      </c>
      <c r="I1197" s="47">
        <v>0</v>
      </c>
      <c r="J1197" s="47">
        <v>450</v>
      </c>
      <c r="K1197" s="37">
        <f>SUM(L1197:O1197)</f>
        <v>4924722</v>
      </c>
      <c r="L1197" s="44">
        <v>0</v>
      </c>
      <c r="M1197" s="44">
        <v>0</v>
      </c>
      <c r="N1197" s="44">
        <v>0</v>
      </c>
      <c r="O1197" s="47">
        <f>'[1]Прод. прилож'!$C$466</f>
        <v>4924722</v>
      </c>
      <c r="P1197" s="44">
        <f>K1197/H1197</f>
        <v>10943.826666666666</v>
      </c>
      <c r="Q1197" s="50">
        <v>9673</v>
      </c>
      <c r="R1197" s="69" t="s">
        <v>94</v>
      </c>
    </row>
    <row r="1198" spans="1:207" ht="37.15" customHeight="1" x14ac:dyDescent="0.25">
      <c r="A1198" s="214" t="s">
        <v>2217</v>
      </c>
      <c r="B1198" s="214"/>
      <c r="C1198" s="214"/>
      <c r="D1198" s="214"/>
      <c r="E1198" s="214"/>
      <c r="F1198" s="214"/>
      <c r="G1198" s="214"/>
      <c r="H1198" s="214"/>
      <c r="I1198" s="214"/>
      <c r="J1198" s="214"/>
      <c r="K1198" s="214"/>
      <c r="L1198" s="214"/>
      <c r="M1198" s="214"/>
      <c r="N1198" s="214"/>
      <c r="O1198" s="214"/>
      <c r="P1198" s="214"/>
      <c r="Q1198" s="214"/>
      <c r="R1198" s="214"/>
    </row>
    <row r="1199" spans="1:207" s="15" customFormat="1" ht="37.15" customHeight="1" x14ac:dyDescent="0.25">
      <c r="A1199" s="215" t="s">
        <v>82</v>
      </c>
      <c r="B1199" s="215"/>
      <c r="C1199" s="159" t="s">
        <v>21</v>
      </c>
      <c r="D1199" s="159" t="s">
        <v>21</v>
      </c>
      <c r="E1199" s="159" t="s">
        <v>21</v>
      </c>
      <c r="F1199" s="96" t="s">
        <v>21</v>
      </c>
      <c r="G1199" s="96" t="s">
        <v>21</v>
      </c>
      <c r="H1199" s="97">
        <f t="shared" ref="H1199:N1199" si="234">SUM(H1200:H1204)</f>
        <v>3695.8</v>
      </c>
      <c r="I1199" s="97">
        <f t="shared" si="234"/>
        <v>0</v>
      </c>
      <c r="J1199" s="97">
        <f t="shared" si="234"/>
        <v>2806</v>
      </c>
      <c r="K1199" s="97">
        <f t="shared" si="234"/>
        <v>21700000</v>
      </c>
      <c r="L1199" s="97">
        <f t="shared" si="234"/>
        <v>0</v>
      </c>
      <c r="M1199" s="97">
        <f t="shared" si="234"/>
        <v>0</v>
      </c>
      <c r="N1199" s="97">
        <f t="shared" si="234"/>
        <v>0</v>
      </c>
      <c r="O1199" s="97">
        <f>SUM(O1200:O1204)</f>
        <v>21700000</v>
      </c>
      <c r="P1199" s="34">
        <f>K1199/H1199</f>
        <v>5871.5298446885654</v>
      </c>
      <c r="Q1199" s="98" t="s">
        <v>21</v>
      </c>
      <c r="R1199" s="99" t="s">
        <v>21</v>
      </c>
      <c r="S1199" s="57"/>
      <c r="T1199" s="16"/>
      <c r="U1199" s="16"/>
    </row>
    <row r="1200" spans="1:207" s="15" customFormat="1" ht="27" customHeight="1" x14ac:dyDescent="0.25">
      <c r="A1200" s="69" t="s">
        <v>1702</v>
      </c>
      <c r="B1200" s="45" t="s">
        <v>902</v>
      </c>
      <c r="C1200" s="72">
        <v>1965</v>
      </c>
      <c r="D1200" s="182" t="s">
        <v>224</v>
      </c>
      <c r="E1200" s="72" t="s">
        <v>20</v>
      </c>
      <c r="F1200" s="72">
        <v>2</v>
      </c>
      <c r="G1200" s="72">
        <v>2</v>
      </c>
      <c r="H1200" s="47">
        <v>408.3</v>
      </c>
      <c r="I1200" s="47">
        <v>0</v>
      </c>
      <c r="J1200" s="47">
        <v>247.9</v>
      </c>
      <c r="K1200" s="37">
        <f t="shared" ref="K1200:K1203" si="235">SUM(L1200:O1200)</f>
        <v>5812500</v>
      </c>
      <c r="L1200" s="44">
        <v>0</v>
      </c>
      <c r="M1200" s="44">
        <v>0</v>
      </c>
      <c r="N1200" s="44">
        <v>0</v>
      </c>
      <c r="O1200" s="47">
        <f>'[1]Прод. прилож'!$C$946</f>
        <v>5812500</v>
      </c>
      <c r="P1200" s="44">
        <f t="shared" ref="P1200:P1203" si="236">K1200/H1200</f>
        <v>14235.855988243939</v>
      </c>
      <c r="Q1200" s="50">
        <v>9673</v>
      </c>
      <c r="R1200" s="69" t="s">
        <v>95</v>
      </c>
      <c r="S1200" s="57"/>
      <c r="T1200" s="16"/>
      <c r="U1200" s="16"/>
    </row>
    <row r="1201" spans="1:21" s="15" customFormat="1" ht="27" customHeight="1" x14ac:dyDescent="0.25">
      <c r="A1201" s="69" t="s">
        <v>1703</v>
      </c>
      <c r="B1201" s="45" t="s">
        <v>903</v>
      </c>
      <c r="C1201" s="72">
        <v>1964</v>
      </c>
      <c r="D1201" s="182" t="s">
        <v>224</v>
      </c>
      <c r="E1201" s="72" t="s">
        <v>20</v>
      </c>
      <c r="F1201" s="72">
        <v>2</v>
      </c>
      <c r="G1201" s="72">
        <v>2</v>
      </c>
      <c r="H1201" s="47">
        <v>579.79999999999995</v>
      </c>
      <c r="I1201" s="47">
        <v>0</v>
      </c>
      <c r="J1201" s="47">
        <v>401.2</v>
      </c>
      <c r="K1201" s="37">
        <f t="shared" si="235"/>
        <v>2712500</v>
      </c>
      <c r="L1201" s="44">
        <v>0</v>
      </c>
      <c r="M1201" s="44">
        <v>0</v>
      </c>
      <c r="N1201" s="44">
        <v>0</v>
      </c>
      <c r="O1201" s="47">
        <f>'[1]Прод. прилож'!$C$947</f>
        <v>2712500</v>
      </c>
      <c r="P1201" s="44">
        <f t="shared" si="236"/>
        <v>4678.3373577095554</v>
      </c>
      <c r="Q1201" s="50">
        <v>9673</v>
      </c>
      <c r="R1201" s="69" t="s">
        <v>95</v>
      </c>
      <c r="S1201" s="57"/>
      <c r="T1201" s="16"/>
      <c r="U1201" s="16"/>
    </row>
    <row r="1202" spans="1:21" s="15" customFormat="1" ht="27" customHeight="1" x14ac:dyDescent="0.25">
      <c r="A1202" s="69" t="s">
        <v>1704</v>
      </c>
      <c r="B1202" s="45" t="s">
        <v>904</v>
      </c>
      <c r="C1202" s="72">
        <v>1965</v>
      </c>
      <c r="D1202" s="182" t="s">
        <v>224</v>
      </c>
      <c r="E1202" s="72" t="s">
        <v>20</v>
      </c>
      <c r="F1202" s="72">
        <v>2</v>
      </c>
      <c r="G1202" s="72">
        <v>2</v>
      </c>
      <c r="H1202" s="47">
        <v>365.8</v>
      </c>
      <c r="I1202" s="47">
        <v>0</v>
      </c>
      <c r="J1202" s="47">
        <v>244.2</v>
      </c>
      <c r="K1202" s="37">
        <f t="shared" si="235"/>
        <v>5425000</v>
      </c>
      <c r="L1202" s="44">
        <v>0</v>
      </c>
      <c r="M1202" s="44">
        <v>0</v>
      </c>
      <c r="N1202" s="44">
        <v>0</v>
      </c>
      <c r="O1202" s="47">
        <f>'[1]Прод. прилож'!$C$1382</f>
        <v>5425000</v>
      </c>
      <c r="P1202" s="44">
        <f t="shared" si="236"/>
        <v>14830.508474576271</v>
      </c>
      <c r="Q1202" s="50">
        <v>9673</v>
      </c>
      <c r="R1202" s="69" t="s">
        <v>96</v>
      </c>
      <c r="S1202" s="57"/>
      <c r="T1202" s="16"/>
      <c r="U1202" s="16"/>
    </row>
    <row r="1203" spans="1:21" s="15" customFormat="1" ht="27" customHeight="1" x14ac:dyDescent="0.25">
      <c r="A1203" s="69" t="s">
        <v>1705</v>
      </c>
      <c r="B1203" s="45" t="s">
        <v>905</v>
      </c>
      <c r="C1203" s="72">
        <v>1965</v>
      </c>
      <c r="D1203" s="182" t="s">
        <v>224</v>
      </c>
      <c r="E1203" s="72" t="s">
        <v>20</v>
      </c>
      <c r="F1203" s="72">
        <v>2</v>
      </c>
      <c r="G1203" s="72">
        <v>2</v>
      </c>
      <c r="H1203" s="47">
        <v>379.6</v>
      </c>
      <c r="I1203" s="47">
        <v>0</v>
      </c>
      <c r="J1203" s="47">
        <v>260.39999999999998</v>
      </c>
      <c r="K1203" s="37">
        <f t="shared" si="235"/>
        <v>2712500</v>
      </c>
      <c r="L1203" s="44">
        <v>0</v>
      </c>
      <c r="M1203" s="44">
        <v>0</v>
      </c>
      <c r="N1203" s="44">
        <v>0</v>
      </c>
      <c r="O1203" s="47">
        <f>'[1]Прод. прилож'!$C$1383</f>
        <v>2712500</v>
      </c>
      <c r="P1203" s="44">
        <f t="shared" si="236"/>
        <v>7145.6796628029497</v>
      </c>
      <c r="Q1203" s="50">
        <v>9673</v>
      </c>
      <c r="R1203" s="69" t="s">
        <v>96</v>
      </c>
      <c r="S1203" s="57"/>
      <c r="T1203" s="16"/>
      <c r="U1203" s="16"/>
    </row>
    <row r="1204" spans="1:21" s="15" customFormat="1" ht="27" customHeight="1" x14ac:dyDescent="0.25">
      <c r="A1204" s="69" t="s">
        <v>1706</v>
      </c>
      <c r="B1204" s="45" t="s">
        <v>2255</v>
      </c>
      <c r="C1204" s="72">
        <v>1965</v>
      </c>
      <c r="D1204" s="182" t="s">
        <v>224</v>
      </c>
      <c r="E1204" s="72" t="s">
        <v>20</v>
      </c>
      <c r="F1204" s="72">
        <v>5</v>
      </c>
      <c r="G1204" s="72">
        <v>2</v>
      </c>
      <c r="H1204" s="47">
        <v>1962.3</v>
      </c>
      <c r="I1204" s="47">
        <v>0</v>
      </c>
      <c r="J1204" s="47">
        <v>1652.3</v>
      </c>
      <c r="K1204" s="37">
        <f>SUM(L1204:O1204)</f>
        <v>5037500</v>
      </c>
      <c r="L1204" s="44">
        <v>0</v>
      </c>
      <c r="M1204" s="44">
        <v>0</v>
      </c>
      <c r="N1204" s="44">
        <v>0</v>
      </c>
      <c r="O1204" s="47">
        <f>'[1]Прод. прилож'!$C$468</f>
        <v>5037500</v>
      </c>
      <c r="P1204" s="44">
        <f>K1204/H1204</f>
        <v>2567.1406003159559</v>
      </c>
      <c r="Q1204" s="50">
        <v>9673</v>
      </c>
      <c r="R1204" s="69" t="s">
        <v>94</v>
      </c>
      <c r="S1204" s="57"/>
      <c r="T1204" s="16"/>
      <c r="U1204" s="16"/>
    </row>
    <row r="1205" spans="1:21" s="15" customFormat="1" ht="37.15" customHeight="1" x14ac:dyDescent="0.25">
      <c r="A1205" s="214" t="s">
        <v>2218</v>
      </c>
      <c r="B1205" s="214"/>
      <c r="C1205" s="214"/>
      <c r="D1205" s="214"/>
      <c r="E1205" s="214"/>
      <c r="F1205" s="214"/>
      <c r="G1205" s="214"/>
      <c r="H1205" s="214"/>
      <c r="I1205" s="214"/>
      <c r="J1205" s="214"/>
      <c r="K1205" s="214"/>
      <c r="L1205" s="214"/>
      <c r="M1205" s="214"/>
      <c r="N1205" s="214"/>
      <c r="O1205" s="214"/>
      <c r="P1205" s="214"/>
      <c r="Q1205" s="214"/>
      <c r="R1205" s="214"/>
      <c r="S1205" s="65"/>
      <c r="T1205" s="16"/>
      <c r="U1205" s="16"/>
    </row>
    <row r="1206" spans="1:21" s="15" customFormat="1" ht="37.15" customHeight="1" x14ac:dyDescent="0.25">
      <c r="A1206" s="215" t="s">
        <v>744</v>
      </c>
      <c r="B1206" s="215"/>
      <c r="C1206" s="159" t="s">
        <v>21</v>
      </c>
      <c r="D1206" s="159" t="s">
        <v>21</v>
      </c>
      <c r="E1206" s="159" t="s">
        <v>21</v>
      </c>
      <c r="F1206" s="96" t="s">
        <v>21</v>
      </c>
      <c r="G1206" s="96" t="s">
        <v>21</v>
      </c>
      <c r="H1206" s="97">
        <f>SUM(H1207:H1209)</f>
        <v>1161</v>
      </c>
      <c r="I1206" s="97">
        <f t="shared" ref="I1206:O1206" si="237">SUM(I1207:I1209)</f>
        <v>0</v>
      </c>
      <c r="J1206" s="97">
        <f t="shared" si="237"/>
        <v>1122</v>
      </c>
      <c r="K1206" s="97">
        <f t="shared" si="237"/>
        <v>19710699</v>
      </c>
      <c r="L1206" s="97">
        <f t="shared" si="237"/>
        <v>0</v>
      </c>
      <c r="M1206" s="97">
        <f t="shared" si="237"/>
        <v>0</v>
      </c>
      <c r="N1206" s="97">
        <f t="shared" si="237"/>
        <v>0</v>
      </c>
      <c r="O1206" s="97">
        <f t="shared" si="237"/>
        <v>19710699</v>
      </c>
      <c r="P1206" s="34">
        <f>K1206/H1206</f>
        <v>16977.346253229975</v>
      </c>
      <c r="Q1206" s="98" t="s">
        <v>21</v>
      </c>
      <c r="R1206" s="99" t="s">
        <v>21</v>
      </c>
      <c r="S1206" s="57"/>
      <c r="T1206" s="16"/>
      <c r="U1206" s="16"/>
    </row>
    <row r="1207" spans="1:21" s="15" customFormat="1" ht="27" customHeight="1" x14ac:dyDescent="0.25">
      <c r="A1207" s="70" t="s">
        <v>1707</v>
      </c>
      <c r="B1207" s="45" t="s">
        <v>906</v>
      </c>
      <c r="C1207" s="72">
        <v>1962</v>
      </c>
      <c r="D1207" s="182" t="s">
        <v>224</v>
      </c>
      <c r="E1207" s="72" t="s">
        <v>20</v>
      </c>
      <c r="F1207" s="72">
        <v>2</v>
      </c>
      <c r="G1207" s="72">
        <v>2</v>
      </c>
      <c r="H1207" s="47">
        <v>392</v>
      </c>
      <c r="I1207" s="47">
        <v>0</v>
      </c>
      <c r="J1207" s="47">
        <v>380</v>
      </c>
      <c r="K1207" s="37">
        <f>SUM(L1207:O1207)</f>
        <v>11757711</v>
      </c>
      <c r="L1207" s="44">
        <v>0</v>
      </c>
      <c r="M1207" s="44">
        <v>0</v>
      </c>
      <c r="N1207" s="44">
        <v>0</v>
      </c>
      <c r="O1207" s="47">
        <f>'[1]Прод. прилож'!$C$949</f>
        <v>11757711</v>
      </c>
      <c r="P1207" s="44">
        <f>K1207/H1207</f>
        <v>29994.160714285714</v>
      </c>
      <c r="Q1207" s="50">
        <v>9673</v>
      </c>
      <c r="R1207" s="69" t="s">
        <v>95</v>
      </c>
      <c r="S1207" s="57"/>
      <c r="T1207" s="16"/>
      <c r="U1207" s="16"/>
    </row>
    <row r="1208" spans="1:21" s="15" customFormat="1" ht="27" customHeight="1" x14ac:dyDescent="0.25">
      <c r="A1208" s="70" t="s">
        <v>1708</v>
      </c>
      <c r="B1208" s="45" t="s">
        <v>907</v>
      </c>
      <c r="C1208" s="72">
        <v>1962</v>
      </c>
      <c r="D1208" s="182" t="s">
        <v>224</v>
      </c>
      <c r="E1208" s="72" t="s">
        <v>20</v>
      </c>
      <c r="F1208" s="72">
        <v>2</v>
      </c>
      <c r="G1208" s="72">
        <v>2</v>
      </c>
      <c r="H1208" s="47">
        <v>396</v>
      </c>
      <c r="I1208" s="47">
        <v>0</v>
      </c>
      <c r="J1208" s="47">
        <v>382</v>
      </c>
      <c r="K1208" s="37">
        <f>SUM(L1208:O1208)</f>
        <v>3961242</v>
      </c>
      <c r="L1208" s="44">
        <v>0</v>
      </c>
      <c r="M1208" s="44">
        <v>0</v>
      </c>
      <c r="N1208" s="44">
        <v>0</v>
      </c>
      <c r="O1208" s="47">
        <f>'[1]Прод. прилож'!$C$950</f>
        <v>3961242</v>
      </c>
      <c r="P1208" s="44">
        <f>K1208/H1208</f>
        <v>10003.136363636364</v>
      </c>
      <c r="Q1208" s="50">
        <v>9673</v>
      </c>
      <c r="R1208" s="69" t="s">
        <v>95</v>
      </c>
      <c r="S1208" s="57"/>
      <c r="T1208" s="16"/>
      <c r="U1208" s="16"/>
    </row>
    <row r="1209" spans="1:21" s="15" customFormat="1" ht="27" customHeight="1" x14ac:dyDescent="0.25">
      <c r="A1209" s="70" t="s">
        <v>1709</v>
      </c>
      <c r="B1209" s="45" t="s">
        <v>908</v>
      </c>
      <c r="C1209" s="72">
        <v>1963</v>
      </c>
      <c r="D1209" s="182" t="s">
        <v>224</v>
      </c>
      <c r="E1209" s="72" t="s">
        <v>20</v>
      </c>
      <c r="F1209" s="72">
        <v>2</v>
      </c>
      <c r="G1209" s="72">
        <v>2</v>
      </c>
      <c r="H1209" s="47">
        <v>373</v>
      </c>
      <c r="I1209" s="47">
        <v>0</v>
      </c>
      <c r="J1209" s="47">
        <v>360</v>
      </c>
      <c r="K1209" s="37">
        <f>SUM(L1209:O1209)</f>
        <v>3991746</v>
      </c>
      <c r="L1209" s="44">
        <v>0</v>
      </c>
      <c r="M1209" s="44">
        <v>0</v>
      </c>
      <c r="N1209" s="44">
        <v>0</v>
      </c>
      <c r="O1209" s="47">
        <f>'[1]Прод. прилож'!$C$951</f>
        <v>3991746</v>
      </c>
      <c r="P1209" s="44">
        <f>K1209/H1209</f>
        <v>10701.731903485255</v>
      </c>
      <c r="Q1209" s="50">
        <v>9673</v>
      </c>
      <c r="R1209" s="69" t="s">
        <v>95</v>
      </c>
      <c r="S1209" s="57"/>
      <c r="T1209" s="16"/>
      <c r="U1209" s="16"/>
    </row>
    <row r="1210" spans="1:21" s="15" customFormat="1" ht="37.15" customHeight="1" x14ac:dyDescent="0.25">
      <c r="A1210" s="214" t="s">
        <v>2219</v>
      </c>
      <c r="B1210" s="214"/>
      <c r="C1210" s="214"/>
      <c r="D1210" s="214"/>
      <c r="E1210" s="214"/>
      <c r="F1210" s="214"/>
      <c r="G1210" s="214"/>
      <c r="H1210" s="214"/>
      <c r="I1210" s="214"/>
      <c r="J1210" s="214"/>
      <c r="K1210" s="214"/>
      <c r="L1210" s="214"/>
      <c r="M1210" s="214"/>
      <c r="N1210" s="214"/>
      <c r="O1210" s="214"/>
      <c r="P1210" s="214"/>
      <c r="Q1210" s="214"/>
      <c r="R1210" s="214"/>
      <c r="S1210" s="65"/>
      <c r="T1210" s="16"/>
      <c r="U1210" s="16"/>
    </row>
    <row r="1211" spans="1:21" s="15" customFormat="1" ht="37.15" customHeight="1" x14ac:dyDescent="0.25">
      <c r="A1211" s="215" t="s">
        <v>747</v>
      </c>
      <c r="B1211" s="215"/>
      <c r="C1211" s="159" t="s">
        <v>21</v>
      </c>
      <c r="D1211" s="159" t="s">
        <v>21</v>
      </c>
      <c r="E1211" s="159" t="s">
        <v>21</v>
      </c>
      <c r="F1211" s="96" t="s">
        <v>21</v>
      </c>
      <c r="G1211" s="96" t="s">
        <v>21</v>
      </c>
      <c r="H1211" s="97">
        <f>SUM(H1212)</f>
        <v>395.8</v>
      </c>
      <c r="I1211" s="97">
        <f t="shared" ref="I1211:O1211" si="238">SUM(I1212)</f>
        <v>8.1999999999999993</v>
      </c>
      <c r="J1211" s="97">
        <f t="shared" si="238"/>
        <v>387.6</v>
      </c>
      <c r="K1211" s="97">
        <f t="shared" si="238"/>
        <v>6499156</v>
      </c>
      <c r="L1211" s="97">
        <f t="shared" si="238"/>
        <v>0</v>
      </c>
      <c r="M1211" s="97">
        <f t="shared" si="238"/>
        <v>0</v>
      </c>
      <c r="N1211" s="97">
        <f t="shared" si="238"/>
        <v>0</v>
      </c>
      <c r="O1211" s="97">
        <f t="shared" si="238"/>
        <v>6499156</v>
      </c>
      <c r="P1211" s="34">
        <f>K1211/H1211</f>
        <v>16420.303183425971</v>
      </c>
      <c r="Q1211" s="98" t="s">
        <v>21</v>
      </c>
      <c r="R1211" s="99" t="s">
        <v>21</v>
      </c>
      <c r="S1211" s="57"/>
      <c r="T1211" s="16"/>
      <c r="U1211" s="16"/>
    </row>
    <row r="1212" spans="1:21" s="15" customFormat="1" ht="27" customHeight="1" x14ac:dyDescent="0.25">
      <c r="A1212" s="70" t="s">
        <v>1710</v>
      </c>
      <c r="B1212" s="45" t="s">
        <v>909</v>
      </c>
      <c r="C1212" s="72">
        <v>1964</v>
      </c>
      <c r="D1212" s="182" t="s">
        <v>224</v>
      </c>
      <c r="E1212" s="72" t="s">
        <v>20</v>
      </c>
      <c r="F1212" s="72">
        <v>2</v>
      </c>
      <c r="G1212" s="72">
        <v>2</v>
      </c>
      <c r="H1212" s="47">
        <v>395.8</v>
      </c>
      <c r="I1212" s="47">
        <v>8.1999999999999993</v>
      </c>
      <c r="J1212" s="47">
        <v>387.6</v>
      </c>
      <c r="K1212" s="37">
        <f>SUM(L1212:O1212)</f>
        <v>6499156</v>
      </c>
      <c r="L1212" s="44">
        <v>0</v>
      </c>
      <c r="M1212" s="44">
        <v>0</v>
      </c>
      <c r="N1212" s="44">
        <v>0</v>
      </c>
      <c r="O1212" s="47">
        <f>'[1]Прод. прилож'!$C$953</f>
        <v>6499156</v>
      </c>
      <c r="P1212" s="44">
        <f>K1212/H1212</f>
        <v>16420.303183425971</v>
      </c>
      <c r="Q1212" s="50">
        <v>9673</v>
      </c>
      <c r="R1212" s="69" t="s">
        <v>95</v>
      </c>
      <c r="S1212" s="57"/>
      <c r="T1212" s="16"/>
      <c r="U1212" s="16"/>
    </row>
    <row r="1213" spans="1:21" s="15" customFormat="1" ht="40.15" customHeight="1" x14ac:dyDescent="0.25">
      <c r="A1213" s="214" t="s">
        <v>2220</v>
      </c>
      <c r="B1213" s="214"/>
      <c r="C1213" s="214"/>
      <c r="D1213" s="214"/>
      <c r="E1213" s="214"/>
      <c r="F1213" s="214"/>
      <c r="G1213" s="214"/>
      <c r="H1213" s="214"/>
      <c r="I1213" s="214"/>
      <c r="J1213" s="214"/>
      <c r="K1213" s="214"/>
      <c r="L1213" s="214"/>
      <c r="M1213" s="214"/>
      <c r="N1213" s="214"/>
      <c r="O1213" s="214"/>
      <c r="P1213" s="214"/>
      <c r="Q1213" s="214"/>
      <c r="R1213" s="214"/>
      <c r="S1213" s="65"/>
      <c r="T1213" s="16"/>
      <c r="U1213" s="16"/>
    </row>
    <row r="1214" spans="1:21" s="15" customFormat="1" ht="40.15" customHeight="1" x14ac:dyDescent="0.25">
      <c r="A1214" s="215" t="s">
        <v>734</v>
      </c>
      <c r="B1214" s="215"/>
      <c r="C1214" s="159" t="s">
        <v>21</v>
      </c>
      <c r="D1214" s="159" t="s">
        <v>21</v>
      </c>
      <c r="E1214" s="159" t="s">
        <v>21</v>
      </c>
      <c r="F1214" s="96" t="s">
        <v>21</v>
      </c>
      <c r="G1214" s="96" t="s">
        <v>21</v>
      </c>
      <c r="H1214" s="97">
        <f t="shared" ref="H1214:N1214" si="239">SUM(H1215:H1217)</f>
        <v>9324</v>
      </c>
      <c r="I1214" s="97">
        <f t="shared" si="239"/>
        <v>1549.3</v>
      </c>
      <c r="J1214" s="97">
        <f t="shared" si="239"/>
        <v>5359</v>
      </c>
      <c r="K1214" s="97">
        <f t="shared" si="239"/>
        <v>21466724.980000004</v>
      </c>
      <c r="L1214" s="97">
        <f t="shared" si="239"/>
        <v>0</v>
      </c>
      <c r="M1214" s="97">
        <f t="shared" si="239"/>
        <v>0</v>
      </c>
      <c r="N1214" s="97">
        <f t="shared" si="239"/>
        <v>0</v>
      </c>
      <c r="O1214" s="97">
        <f>SUM(O1215:O1217)</f>
        <v>21466724.980000004</v>
      </c>
      <c r="P1214" s="34">
        <f>K1214/H1214</f>
        <v>2302.3085564135567</v>
      </c>
      <c r="Q1214" s="98" t="s">
        <v>21</v>
      </c>
      <c r="R1214" s="99" t="s">
        <v>21</v>
      </c>
      <c r="S1214" s="57"/>
      <c r="T1214" s="16"/>
      <c r="U1214" s="16"/>
    </row>
    <row r="1215" spans="1:21" s="15" customFormat="1" ht="27" customHeight="1" x14ac:dyDescent="0.25">
      <c r="A1215" s="70" t="s">
        <v>1711</v>
      </c>
      <c r="B1215" s="45" t="s">
        <v>910</v>
      </c>
      <c r="C1215" s="72">
        <v>1966</v>
      </c>
      <c r="D1215" s="72">
        <v>2010</v>
      </c>
      <c r="E1215" s="72" t="s">
        <v>366</v>
      </c>
      <c r="F1215" s="72">
        <v>2</v>
      </c>
      <c r="G1215" s="72">
        <v>2</v>
      </c>
      <c r="H1215" s="47">
        <v>1015.8</v>
      </c>
      <c r="I1215" s="47">
        <v>358.4</v>
      </c>
      <c r="J1215" s="47">
        <v>657.4</v>
      </c>
      <c r="K1215" s="37">
        <f>SUM(L1215:O1215)</f>
        <v>14930825.690000001</v>
      </c>
      <c r="L1215" s="44">
        <v>0</v>
      </c>
      <c r="M1215" s="44">
        <v>0</v>
      </c>
      <c r="N1215" s="44">
        <v>0</v>
      </c>
      <c r="O1215" s="47">
        <f>'[1]Прод. прилож'!$C$1385</f>
        <v>14930825.690000001</v>
      </c>
      <c r="P1215" s="44">
        <f>K1215/H1215</f>
        <v>14698.587999606223</v>
      </c>
      <c r="Q1215" s="50">
        <v>9673</v>
      </c>
      <c r="R1215" s="69" t="s">
        <v>96</v>
      </c>
      <c r="S1215" s="57"/>
      <c r="T1215" s="16"/>
      <c r="U1215" s="16"/>
    </row>
    <row r="1216" spans="1:21" s="15" customFormat="1" ht="27" customHeight="1" x14ac:dyDescent="0.25">
      <c r="A1216" s="70" t="s">
        <v>1712</v>
      </c>
      <c r="B1216" s="45" t="s">
        <v>911</v>
      </c>
      <c r="C1216" s="72">
        <v>1964</v>
      </c>
      <c r="D1216" s="182" t="s">
        <v>224</v>
      </c>
      <c r="E1216" s="72" t="s">
        <v>20</v>
      </c>
      <c r="F1216" s="72">
        <v>2</v>
      </c>
      <c r="G1216" s="72">
        <v>2</v>
      </c>
      <c r="H1216" s="47">
        <v>533.6</v>
      </c>
      <c r="I1216" s="47">
        <v>292.39999999999998</v>
      </c>
      <c r="J1216" s="47">
        <v>241.2</v>
      </c>
      <c r="K1216" s="37">
        <f>SUM(L1216:O1216)</f>
        <v>3015252.85</v>
      </c>
      <c r="L1216" s="44">
        <v>0</v>
      </c>
      <c r="M1216" s="44">
        <v>0</v>
      </c>
      <c r="N1216" s="44">
        <v>0</v>
      </c>
      <c r="O1216" s="47">
        <f>'[1]Прод. прилож'!$C$1386</f>
        <v>3015252.85</v>
      </c>
      <c r="P1216" s="44">
        <f>K1216/H1216</f>
        <v>5650.7737068965516</v>
      </c>
      <c r="Q1216" s="50">
        <v>9673</v>
      </c>
      <c r="R1216" s="69" t="s">
        <v>96</v>
      </c>
      <c r="S1216" s="57"/>
      <c r="T1216" s="16"/>
      <c r="U1216" s="16"/>
    </row>
    <row r="1217" spans="1:21" s="15" customFormat="1" ht="27" customHeight="1" x14ac:dyDescent="0.25">
      <c r="A1217" s="70" t="s">
        <v>1713</v>
      </c>
      <c r="B1217" s="45" t="s">
        <v>2016</v>
      </c>
      <c r="C1217" s="72">
        <v>1988</v>
      </c>
      <c r="D1217" s="182" t="s">
        <v>224</v>
      </c>
      <c r="E1217" s="72" t="s">
        <v>20</v>
      </c>
      <c r="F1217" s="72">
        <v>5</v>
      </c>
      <c r="G1217" s="72">
        <v>2</v>
      </c>
      <c r="H1217" s="47">
        <v>7774.6</v>
      </c>
      <c r="I1217" s="47">
        <v>898.5</v>
      </c>
      <c r="J1217" s="47">
        <v>4460.3999999999996</v>
      </c>
      <c r="K1217" s="37">
        <f>SUM(L1217:O1217)</f>
        <v>3520646.44</v>
      </c>
      <c r="L1217" s="44">
        <v>0</v>
      </c>
      <c r="M1217" s="44">
        <v>0</v>
      </c>
      <c r="N1217" s="44">
        <v>0</v>
      </c>
      <c r="O1217" s="47">
        <f>'[1]Прод. прилож'!$C$1387</f>
        <v>3520646.44</v>
      </c>
      <c r="P1217" s="44">
        <f>K1217/H1217</f>
        <v>452.83955959149023</v>
      </c>
      <c r="Q1217" s="50">
        <v>9673</v>
      </c>
      <c r="R1217" s="69" t="s">
        <v>96</v>
      </c>
      <c r="S1217" s="57"/>
      <c r="T1217" s="16"/>
      <c r="U1217" s="16"/>
    </row>
    <row r="1218" spans="1:21" s="15" customFormat="1" ht="34.9" customHeight="1" x14ac:dyDescent="0.25">
      <c r="A1218" s="214" t="s">
        <v>2221</v>
      </c>
      <c r="B1218" s="214"/>
      <c r="C1218" s="214"/>
      <c r="D1218" s="214"/>
      <c r="E1218" s="214"/>
      <c r="F1218" s="214"/>
      <c r="G1218" s="214"/>
      <c r="H1218" s="214"/>
      <c r="I1218" s="214"/>
      <c r="J1218" s="214"/>
      <c r="K1218" s="214"/>
      <c r="L1218" s="214"/>
      <c r="M1218" s="214"/>
      <c r="N1218" s="214"/>
      <c r="O1218" s="214"/>
      <c r="P1218" s="214"/>
      <c r="Q1218" s="214"/>
      <c r="R1218" s="214"/>
      <c r="S1218" s="65"/>
      <c r="T1218" s="16"/>
      <c r="U1218" s="16"/>
    </row>
    <row r="1219" spans="1:21" s="15" customFormat="1" ht="34.9" customHeight="1" x14ac:dyDescent="0.25">
      <c r="A1219" s="215" t="s">
        <v>743</v>
      </c>
      <c r="B1219" s="215"/>
      <c r="C1219" s="159" t="s">
        <v>21</v>
      </c>
      <c r="D1219" s="159" t="s">
        <v>21</v>
      </c>
      <c r="E1219" s="159" t="s">
        <v>21</v>
      </c>
      <c r="F1219" s="96" t="s">
        <v>21</v>
      </c>
      <c r="G1219" s="96" t="s">
        <v>21</v>
      </c>
      <c r="H1219" s="97">
        <f>SUM(H1220:H1223)</f>
        <v>1800</v>
      </c>
      <c r="I1219" s="97">
        <f t="shared" ref="I1219:O1219" si="240">SUM(I1220:I1223)</f>
        <v>0</v>
      </c>
      <c r="J1219" s="97">
        <f t="shared" si="240"/>
        <v>1800</v>
      </c>
      <c r="K1219" s="97">
        <f t="shared" si="240"/>
        <v>28090650</v>
      </c>
      <c r="L1219" s="97">
        <f t="shared" si="240"/>
        <v>0</v>
      </c>
      <c r="M1219" s="97">
        <f t="shared" si="240"/>
        <v>0</v>
      </c>
      <c r="N1219" s="97">
        <f t="shared" si="240"/>
        <v>0</v>
      </c>
      <c r="O1219" s="97">
        <f t="shared" si="240"/>
        <v>28090650</v>
      </c>
      <c r="P1219" s="34">
        <f>K1219/H1219</f>
        <v>15605.916666666666</v>
      </c>
      <c r="Q1219" s="98" t="s">
        <v>21</v>
      </c>
      <c r="R1219" s="99" t="s">
        <v>21</v>
      </c>
      <c r="S1219" s="57"/>
      <c r="T1219" s="16"/>
      <c r="U1219" s="16"/>
    </row>
    <row r="1220" spans="1:21" s="15" customFormat="1" ht="27" customHeight="1" x14ac:dyDescent="0.25">
      <c r="A1220" s="70" t="s">
        <v>1795</v>
      </c>
      <c r="B1220" s="45" t="s">
        <v>912</v>
      </c>
      <c r="C1220" s="72">
        <v>1965</v>
      </c>
      <c r="D1220" s="182" t="s">
        <v>224</v>
      </c>
      <c r="E1220" s="72" t="s">
        <v>20</v>
      </c>
      <c r="F1220" s="72">
        <v>2</v>
      </c>
      <c r="G1220" s="72">
        <v>2</v>
      </c>
      <c r="H1220" s="47">
        <v>450</v>
      </c>
      <c r="I1220" s="47">
        <v>0</v>
      </c>
      <c r="J1220" s="47">
        <v>450</v>
      </c>
      <c r="K1220" s="37">
        <f>SUM(L1220:O1220)</f>
        <v>16051800</v>
      </c>
      <c r="L1220" s="44">
        <v>0</v>
      </c>
      <c r="M1220" s="44">
        <v>0</v>
      </c>
      <c r="N1220" s="44">
        <v>0</v>
      </c>
      <c r="O1220" s="47">
        <f>'[1]Прод. прилож'!$C$955</f>
        <v>16051800</v>
      </c>
      <c r="P1220" s="44">
        <f>K1220/H1220</f>
        <v>35670.666666666664</v>
      </c>
      <c r="Q1220" s="50">
        <v>9673</v>
      </c>
      <c r="R1220" s="69" t="s">
        <v>95</v>
      </c>
      <c r="S1220" s="57"/>
      <c r="T1220" s="16"/>
      <c r="U1220" s="16"/>
    </row>
    <row r="1221" spans="1:21" s="15" customFormat="1" ht="27" customHeight="1" x14ac:dyDescent="0.25">
      <c r="A1221" s="70" t="s">
        <v>1796</v>
      </c>
      <c r="B1221" s="45" t="s">
        <v>913</v>
      </c>
      <c r="C1221" s="72">
        <v>1965</v>
      </c>
      <c r="D1221" s="182" t="s">
        <v>224</v>
      </c>
      <c r="E1221" s="72" t="s">
        <v>20</v>
      </c>
      <c r="F1221" s="72">
        <v>2</v>
      </c>
      <c r="G1221" s="72">
        <v>2</v>
      </c>
      <c r="H1221" s="47">
        <v>450</v>
      </c>
      <c r="I1221" s="47">
        <v>0</v>
      </c>
      <c r="J1221" s="47">
        <v>450</v>
      </c>
      <c r="K1221" s="37">
        <f>SUM(L1221:O1221)</f>
        <v>4012950</v>
      </c>
      <c r="L1221" s="44">
        <v>0</v>
      </c>
      <c r="M1221" s="44">
        <v>0</v>
      </c>
      <c r="N1221" s="44">
        <v>0</v>
      </c>
      <c r="O1221" s="47">
        <f>'[1]Прод. прилож'!$C$956</f>
        <v>4012950</v>
      </c>
      <c r="P1221" s="44">
        <f>K1221/H1221</f>
        <v>8917.6666666666661</v>
      </c>
      <c r="Q1221" s="50">
        <v>9673</v>
      </c>
      <c r="R1221" s="69" t="s">
        <v>95</v>
      </c>
      <c r="S1221" s="57"/>
      <c r="T1221" s="16"/>
      <c r="U1221" s="16"/>
    </row>
    <row r="1222" spans="1:21" s="15" customFormat="1" ht="27" customHeight="1" x14ac:dyDescent="0.25">
      <c r="A1222" s="70" t="s">
        <v>2617</v>
      </c>
      <c r="B1222" s="45" t="s">
        <v>914</v>
      </c>
      <c r="C1222" s="72">
        <v>1965</v>
      </c>
      <c r="D1222" s="182" t="s">
        <v>224</v>
      </c>
      <c r="E1222" s="72" t="s">
        <v>20</v>
      </c>
      <c r="F1222" s="72">
        <v>2</v>
      </c>
      <c r="G1222" s="72">
        <v>2</v>
      </c>
      <c r="H1222" s="47">
        <v>450</v>
      </c>
      <c r="I1222" s="47">
        <v>0</v>
      </c>
      <c r="J1222" s="47">
        <v>450</v>
      </c>
      <c r="K1222" s="37">
        <f>SUM(L1222:O1222)</f>
        <v>4012950</v>
      </c>
      <c r="L1222" s="44">
        <v>0</v>
      </c>
      <c r="M1222" s="44">
        <v>0</v>
      </c>
      <c r="N1222" s="44">
        <v>0</v>
      </c>
      <c r="O1222" s="47">
        <f>'[1]Прод. прилож'!$C$957</f>
        <v>4012950</v>
      </c>
      <c r="P1222" s="44">
        <f>K1222/H1222</f>
        <v>8917.6666666666661</v>
      </c>
      <c r="Q1222" s="50">
        <v>9673</v>
      </c>
      <c r="R1222" s="69" t="s">
        <v>95</v>
      </c>
      <c r="S1222" s="57"/>
      <c r="T1222" s="16"/>
      <c r="U1222" s="16"/>
    </row>
    <row r="1223" spans="1:21" s="15" customFormat="1" ht="27" customHeight="1" x14ac:dyDescent="0.25">
      <c r="A1223" s="70" t="s">
        <v>1797</v>
      </c>
      <c r="B1223" s="45" t="s">
        <v>915</v>
      </c>
      <c r="C1223" s="72">
        <v>1965</v>
      </c>
      <c r="D1223" s="182" t="s">
        <v>224</v>
      </c>
      <c r="E1223" s="72" t="s">
        <v>20</v>
      </c>
      <c r="F1223" s="72">
        <v>2</v>
      </c>
      <c r="G1223" s="72">
        <v>2</v>
      </c>
      <c r="H1223" s="47">
        <v>450</v>
      </c>
      <c r="I1223" s="47">
        <v>0</v>
      </c>
      <c r="J1223" s="47">
        <v>450</v>
      </c>
      <c r="K1223" s="37">
        <f>SUM(L1223:O1223)</f>
        <v>4012950</v>
      </c>
      <c r="L1223" s="44">
        <v>0</v>
      </c>
      <c r="M1223" s="44">
        <v>0</v>
      </c>
      <c r="N1223" s="44">
        <v>0</v>
      </c>
      <c r="O1223" s="47">
        <f>'[1]Прод. прилож'!$C$958</f>
        <v>4012950</v>
      </c>
      <c r="P1223" s="44">
        <f>K1223/H1223</f>
        <v>8917.6666666666661</v>
      </c>
      <c r="Q1223" s="50">
        <v>9673</v>
      </c>
      <c r="R1223" s="69" t="s">
        <v>95</v>
      </c>
      <c r="S1223" s="57"/>
      <c r="T1223" s="16"/>
      <c r="U1223" s="16"/>
    </row>
    <row r="1224" spans="1:21" s="15" customFormat="1" ht="37.15" customHeight="1" x14ac:dyDescent="0.25">
      <c r="A1224" s="214" t="s">
        <v>2222</v>
      </c>
      <c r="B1224" s="214"/>
      <c r="C1224" s="214"/>
      <c r="D1224" s="214"/>
      <c r="E1224" s="214"/>
      <c r="F1224" s="214"/>
      <c r="G1224" s="214"/>
      <c r="H1224" s="214"/>
      <c r="I1224" s="214"/>
      <c r="J1224" s="214"/>
      <c r="K1224" s="214"/>
      <c r="L1224" s="214"/>
      <c r="M1224" s="214"/>
      <c r="N1224" s="214"/>
      <c r="O1224" s="214"/>
      <c r="P1224" s="214"/>
      <c r="Q1224" s="214"/>
      <c r="R1224" s="214"/>
      <c r="S1224" s="65"/>
      <c r="T1224" s="16"/>
      <c r="U1224" s="16"/>
    </row>
    <row r="1225" spans="1:21" s="15" customFormat="1" ht="37.15" customHeight="1" x14ac:dyDescent="0.25">
      <c r="A1225" s="215" t="s">
        <v>733</v>
      </c>
      <c r="B1225" s="215"/>
      <c r="C1225" s="159" t="s">
        <v>21</v>
      </c>
      <c r="D1225" s="159" t="s">
        <v>21</v>
      </c>
      <c r="E1225" s="159" t="s">
        <v>21</v>
      </c>
      <c r="F1225" s="96" t="s">
        <v>21</v>
      </c>
      <c r="G1225" s="96" t="s">
        <v>21</v>
      </c>
      <c r="H1225" s="97">
        <f>SUM(H1226:H1229)</f>
        <v>4215</v>
      </c>
      <c r="I1225" s="97">
        <f t="shared" ref="I1225:O1225" si="241">SUM(I1226:I1229)</f>
        <v>1323.2</v>
      </c>
      <c r="J1225" s="97">
        <f t="shared" si="241"/>
        <v>2542.1999999999998</v>
      </c>
      <c r="K1225" s="97">
        <f t="shared" si="241"/>
        <v>55064398.939999998</v>
      </c>
      <c r="L1225" s="97">
        <f t="shared" si="241"/>
        <v>0</v>
      </c>
      <c r="M1225" s="97">
        <f t="shared" si="241"/>
        <v>0</v>
      </c>
      <c r="N1225" s="97">
        <f t="shared" si="241"/>
        <v>0</v>
      </c>
      <c r="O1225" s="97">
        <f t="shared" si="241"/>
        <v>55064398.939999998</v>
      </c>
      <c r="P1225" s="34">
        <f>K1225/H1225</f>
        <v>13063.914339264531</v>
      </c>
      <c r="Q1225" s="98" t="s">
        <v>21</v>
      </c>
      <c r="R1225" s="99" t="s">
        <v>21</v>
      </c>
      <c r="S1225" s="57"/>
      <c r="T1225" s="16"/>
      <c r="U1225" s="16"/>
    </row>
    <row r="1226" spans="1:21" s="15" customFormat="1" ht="27" customHeight="1" x14ac:dyDescent="0.25">
      <c r="A1226" s="70" t="s">
        <v>1798</v>
      </c>
      <c r="B1226" s="45" t="s">
        <v>916</v>
      </c>
      <c r="C1226" s="72">
        <v>1963</v>
      </c>
      <c r="D1226" s="182" t="s">
        <v>224</v>
      </c>
      <c r="E1226" s="72" t="s">
        <v>20</v>
      </c>
      <c r="F1226" s="72">
        <v>2</v>
      </c>
      <c r="G1226" s="72">
        <v>2</v>
      </c>
      <c r="H1226" s="47">
        <v>500.4</v>
      </c>
      <c r="I1226" s="47">
        <v>148.4</v>
      </c>
      <c r="J1226" s="47">
        <v>262.89999999999998</v>
      </c>
      <c r="K1226" s="37">
        <f>SUM(L1226:O1226)</f>
        <v>7093041.7699999996</v>
      </c>
      <c r="L1226" s="44">
        <v>0</v>
      </c>
      <c r="M1226" s="44">
        <v>0</v>
      </c>
      <c r="N1226" s="44">
        <v>0</v>
      </c>
      <c r="O1226" s="47">
        <f>'[1]Прод. прилож'!$C$470</f>
        <v>7093041.7699999996</v>
      </c>
      <c r="P1226" s="44">
        <f>K1226/H1226</f>
        <v>14174.743745003996</v>
      </c>
      <c r="Q1226" s="50">
        <v>9673</v>
      </c>
      <c r="R1226" s="69" t="s">
        <v>94</v>
      </c>
      <c r="S1226" s="57"/>
      <c r="T1226" s="16"/>
      <c r="U1226" s="16"/>
    </row>
    <row r="1227" spans="1:21" s="15" customFormat="1" ht="27" customHeight="1" x14ac:dyDescent="0.25">
      <c r="A1227" s="70" t="s">
        <v>1799</v>
      </c>
      <c r="B1227" s="45" t="s">
        <v>917</v>
      </c>
      <c r="C1227" s="72">
        <v>1963</v>
      </c>
      <c r="D1227" s="182" t="s">
        <v>224</v>
      </c>
      <c r="E1227" s="72" t="s">
        <v>20</v>
      </c>
      <c r="F1227" s="72">
        <v>2</v>
      </c>
      <c r="G1227" s="72">
        <v>2</v>
      </c>
      <c r="H1227" s="47">
        <v>507</v>
      </c>
      <c r="I1227" s="47">
        <v>127.7</v>
      </c>
      <c r="J1227" s="47">
        <v>272.2</v>
      </c>
      <c r="K1227" s="37">
        <f>SUM(L1227:O1227)</f>
        <v>7150049.7599999998</v>
      </c>
      <c r="L1227" s="44">
        <v>0</v>
      </c>
      <c r="M1227" s="44">
        <v>0</v>
      </c>
      <c r="N1227" s="44">
        <v>0</v>
      </c>
      <c r="O1227" s="47">
        <f>'[1]Прод. прилож'!$C$471</f>
        <v>7150049.7599999998</v>
      </c>
      <c r="P1227" s="44">
        <f>K1227/H1227</f>
        <v>14102.66224852071</v>
      </c>
      <c r="Q1227" s="50">
        <v>9673</v>
      </c>
      <c r="R1227" s="69" t="s">
        <v>94</v>
      </c>
      <c r="S1227" s="57"/>
      <c r="T1227" s="16"/>
      <c r="U1227" s="16"/>
    </row>
    <row r="1228" spans="1:21" s="15" customFormat="1" ht="27" customHeight="1" x14ac:dyDescent="0.25">
      <c r="A1228" s="70" t="s">
        <v>1800</v>
      </c>
      <c r="B1228" s="45" t="s">
        <v>918</v>
      </c>
      <c r="C1228" s="72">
        <v>1964</v>
      </c>
      <c r="D1228" s="182" t="s">
        <v>224</v>
      </c>
      <c r="E1228" s="72" t="s">
        <v>20</v>
      </c>
      <c r="F1228" s="72">
        <v>3</v>
      </c>
      <c r="G1228" s="72">
        <v>2</v>
      </c>
      <c r="H1228" s="47">
        <v>1129.9000000000001</v>
      </c>
      <c r="I1228" s="47">
        <v>340.6</v>
      </c>
      <c r="J1228" s="47">
        <v>635.9</v>
      </c>
      <c r="K1228" s="37">
        <f>SUM(L1228:O1228)</f>
        <v>12770243.310000001</v>
      </c>
      <c r="L1228" s="44">
        <v>0</v>
      </c>
      <c r="M1228" s="44">
        <v>0</v>
      </c>
      <c r="N1228" s="44">
        <v>0</v>
      </c>
      <c r="O1228" s="47">
        <f>'[1]Прод. прилож'!$C$472</f>
        <v>12770243.310000001</v>
      </c>
      <c r="P1228" s="44">
        <f>K1228/H1228</f>
        <v>11302.100460217718</v>
      </c>
      <c r="Q1228" s="50">
        <v>9673</v>
      </c>
      <c r="R1228" s="69" t="s">
        <v>94</v>
      </c>
      <c r="S1228" s="57"/>
      <c r="T1228" s="16"/>
      <c r="U1228" s="16"/>
    </row>
    <row r="1229" spans="1:21" s="15" customFormat="1" ht="27" customHeight="1" x14ac:dyDescent="0.25">
      <c r="A1229" s="70" t="s">
        <v>1801</v>
      </c>
      <c r="B1229" s="45" t="s">
        <v>919</v>
      </c>
      <c r="C1229" s="72">
        <v>1965</v>
      </c>
      <c r="D1229" s="182" t="s">
        <v>224</v>
      </c>
      <c r="E1229" s="72" t="s">
        <v>366</v>
      </c>
      <c r="F1229" s="72">
        <v>4</v>
      </c>
      <c r="G1229" s="72">
        <v>4</v>
      </c>
      <c r="H1229" s="47">
        <v>2077.6999999999998</v>
      </c>
      <c r="I1229" s="47">
        <v>706.5</v>
      </c>
      <c r="J1229" s="47">
        <v>1371.2</v>
      </c>
      <c r="K1229" s="37">
        <f>SUM(L1229:O1229)</f>
        <v>28051064.100000001</v>
      </c>
      <c r="L1229" s="44">
        <v>0</v>
      </c>
      <c r="M1229" s="44">
        <v>0</v>
      </c>
      <c r="N1229" s="44">
        <v>0</v>
      </c>
      <c r="O1229" s="47">
        <f>'[1]Прод. прилож'!$C$473</f>
        <v>28051064.100000001</v>
      </c>
      <c r="P1229" s="44">
        <f>K1229/H1229</f>
        <v>13501.017519372384</v>
      </c>
      <c r="Q1229" s="50">
        <v>9673</v>
      </c>
      <c r="R1229" s="69" t="s">
        <v>94</v>
      </c>
      <c r="S1229" s="57"/>
      <c r="T1229" s="16"/>
      <c r="U1229" s="16"/>
    </row>
    <row r="1230" spans="1:21" s="15" customFormat="1" ht="40.15" customHeight="1" x14ac:dyDescent="0.25">
      <c r="A1230" s="214" t="s">
        <v>2223</v>
      </c>
      <c r="B1230" s="214"/>
      <c r="C1230" s="214"/>
      <c r="D1230" s="214"/>
      <c r="E1230" s="214"/>
      <c r="F1230" s="214"/>
      <c r="G1230" s="214"/>
      <c r="H1230" s="214"/>
      <c r="I1230" s="214"/>
      <c r="J1230" s="214"/>
      <c r="K1230" s="214"/>
      <c r="L1230" s="214"/>
      <c r="M1230" s="214"/>
      <c r="N1230" s="214"/>
      <c r="O1230" s="214"/>
      <c r="P1230" s="214"/>
      <c r="Q1230" s="214"/>
      <c r="R1230" s="214"/>
      <c r="S1230" s="57"/>
      <c r="T1230" s="16"/>
      <c r="U1230" s="16"/>
    </row>
    <row r="1231" spans="1:21" s="15" customFormat="1" ht="40.15" customHeight="1" x14ac:dyDescent="0.25">
      <c r="A1231" s="215" t="s">
        <v>90</v>
      </c>
      <c r="B1231" s="215"/>
      <c r="C1231" s="159" t="s">
        <v>21</v>
      </c>
      <c r="D1231" s="159" t="s">
        <v>21</v>
      </c>
      <c r="E1231" s="159" t="s">
        <v>21</v>
      </c>
      <c r="F1231" s="96" t="s">
        <v>21</v>
      </c>
      <c r="G1231" s="96" t="s">
        <v>21</v>
      </c>
      <c r="H1231" s="97">
        <f>SUM(H1232:H1236)</f>
        <v>4003.9500000000003</v>
      </c>
      <c r="I1231" s="97">
        <f t="shared" ref="I1231:O1231" si="242">SUM(I1232:I1236)</f>
        <v>1609.6999999999998</v>
      </c>
      <c r="J1231" s="97">
        <f t="shared" si="242"/>
        <v>2393.4499999999998</v>
      </c>
      <c r="K1231" s="97">
        <f t="shared" si="242"/>
        <v>65200785.300000004</v>
      </c>
      <c r="L1231" s="97">
        <f t="shared" si="242"/>
        <v>0</v>
      </c>
      <c r="M1231" s="97">
        <f t="shared" si="242"/>
        <v>0</v>
      </c>
      <c r="N1231" s="97">
        <f t="shared" si="242"/>
        <v>0</v>
      </c>
      <c r="O1231" s="97">
        <f t="shared" si="242"/>
        <v>65200785.300000004</v>
      </c>
      <c r="P1231" s="97">
        <f t="shared" ref="P1231:P1236" si="243">K1231/H1231</f>
        <v>16284.115760686322</v>
      </c>
      <c r="Q1231" s="98" t="s">
        <v>21</v>
      </c>
      <c r="R1231" s="99" t="s">
        <v>21</v>
      </c>
      <c r="S1231" s="57"/>
      <c r="T1231" s="16"/>
      <c r="U1231" s="16"/>
    </row>
    <row r="1232" spans="1:21" s="15" customFormat="1" ht="27" customHeight="1" x14ac:dyDescent="0.25">
      <c r="A1232" s="69" t="s">
        <v>1802</v>
      </c>
      <c r="B1232" s="45" t="s">
        <v>920</v>
      </c>
      <c r="C1232" s="72">
        <v>1963</v>
      </c>
      <c r="D1232" s="182" t="s">
        <v>224</v>
      </c>
      <c r="E1232" s="72" t="s">
        <v>20</v>
      </c>
      <c r="F1232" s="72">
        <v>2</v>
      </c>
      <c r="G1232" s="72">
        <v>2</v>
      </c>
      <c r="H1232" s="47">
        <v>656.25</v>
      </c>
      <c r="I1232" s="47">
        <v>287.60000000000002</v>
      </c>
      <c r="J1232" s="47">
        <v>368.65</v>
      </c>
      <c r="K1232" s="37">
        <f>SUM(L1232:O1232)</f>
        <v>36622713.950000003</v>
      </c>
      <c r="L1232" s="44">
        <v>0</v>
      </c>
      <c r="M1232" s="44">
        <v>0</v>
      </c>
      <c r="N1232" s="44">
        <v>0</v>
      </c>
      <c r="O1232" s="47">
        <f>'[1]Прод. прилож'!$C$1389</f>
        <v>36622713.950000003</v>
      </c>
      <c r="P1232" s="44">
        <f t="shared" si="243"/>
        <v>55806.040304761911</v>
      </c>
      <c r="Q1232" s="50">
        <v>9673</v>
      </c>
      <c r="R1232" s="69" t="s">
        <v>96</v>
      </c>
      <c r="S1232" s="57"/>
      <c r="T1232" s="16"/>
      <c r="U1232" s="16"/>
    </row>
    <row r="1233" spans="1:21" s="15" customFormat="1" ht="27" customHeight="1" x14ac:dyDescent="0.25">
      <c r="A1233" s="69" t="s">
        <v>1803</v>
      </c>
      <c r="B1233" s="45" t="s">
        <v>921</v>
      </c>
      <c r="C1233" s="72">
        <v>1962</v>
      </c>
      <c r="D1233" s="182" t="s">
        <v>224</v>
      </c>
      <c r="E1233" s="72" t="s">
        <v>20</v>
      </c>
      <c r="F1233" s="72">
        <v>2</v>
      </c>
      <c r="G1233" s="72">
        <v>2</v>
      </c>
      <c r="H1233" s="47">
        <v>648.70000000000005</v>
      </c>
      <c r="I1233" s="47">
        <v>287.60000000000002</v>
      </c>
      <c r="J1233" s="47">
        <v>361.1</v>
      </c>
      <c r="K1233" s="37">
        <f>SUM(L1233:O1233)</f>
        <v>6848691.25</v>
      </c>
      <c r="L1233" s="44">
        <v>0</v>
      </c>
      <c r="M1233" s="44">
        <v>0</v>
      </c>
      <c r="N1233" s="44">
        <v>0</v>
      </c>
      <c r="O1233" s="47">
        <f>'[1]Прод. прилож'!$C$1390</f>
        <v>6848691.25</v>
      </c>
      <c r="P1233" s="44">
        <f t="shared" si="243"/>
        <v>10557.563203329735</v>
      </c>
      <c r="Q1233" s="50">
        <v>9673</v>
      </c>
      <c r="R1233" s="69" t="s">
        <v>96</v>
      </c>
      <c r="S1233" s="57"/>
      <c r="T1233" s="16"/>
      <c r="U1233" s="16"/>
    </row>
    <row r="1234" spans="1:21" s="15" customFormat="1" ht="27" customHeight="1" x14ac:dyDescent="0.25">
      <c r="A1234" s="69" t="s">
        <v>1804</v>
      </c>
      <c r="B1234" s="45" t="s">
        <v>922</v>
      </c>
      <c r="C1234" s="72">
        <v>1962</v>
      </c>
      <c r="D1234" s="182" t="s">
        <v>224</v>
      </c>
      <c r="E1234" s="72" t="s">
        <v>20</v>
      </c>
      <c r="F1234" s="72">
        <v>2</v>
      </c>
      <c r="G1234" s="72">
        <v>2</v>
      </c>
      <c r="H1234" s="47">
        <v>656.2</v>
      </c>
      <c r="I1234" s="47">
        <v>289.3</v>
      </c>
      <c r="J1234" s="47">
        <v>366.9</v>
      </c>
      <c r="K1234" s="37">
        <f>SUM(L1234:O1234)</f>
        <v>6819057.5</v>
      </c>
      <c r="L1234" s="44">
        <v>0</v>
      </c>
      <c r="M1234" s="44">
        <v>0</v>
      </c>
      <c r="N1234" s="44">
        <v>0</v>
      </c>
      <c r="O1234" s="47">
        <f>'[1]Прод. прилож'!$C$1391</f>
        <v>6819057.5</v>
      </c>
      <c r="P1234" s="44">
        <f t="shared" si="243"/>
        <v>10391.736513258153</v>
      </c>
      <c r="Q1234" s="50">
        <v>9673</v>
      </c>
      <c r="R1234" s="69" t="s">
        <v>96</v>
      </c>
      <c r="S1234" s="57"/>
      <c r="T1234" s="16"/>
      <c r="U1234" s="16"/>
    </row>
    <row r="1235" spans="1:21" s="15" customFormat="1" ht="27" customHeight="1" x14ac:dyDescent="0.25">
      <c r="A1235" s="69" t="s">
        <v>1805</v>
      </c>
      <c r="B1235" s="45" t="s">
        <v>923</v>
      </c>
      <c r="C1235" s="72">
        <v>1966</v>
      </c>
      <c r="D1235" s="182" t="s">
        <v>224</v>
      </c>
      <c r="E1235" s="72" t="s">
        <v>22</v>
      </c>
      <c r="F1235" s="72">
        <v>2</v>
      </c>
      <c r="G1235" s="72">
        <v>2</v>
      </c>
      <c r="H1235" s="47">
        <v>1021.2</v>
      </c>
      <c r="I1235" s="47">
        <v>372.6</v>
      </c>
      <c r="J1235" s="47">
        <v>648.6</v>
      </c>
      <c r="K1235" s="37">
        <f>SUM(L1235:O1235)</f>
        <v>6867250</v>
      </c>
      <c r="L1235" s="44">
        <v>0</v>
      </c>
      <c r="M1235" s="44">
        <v>0</v>
      </c>
      <c r="N1235" s="44">
        <v>0</v>
      </c>
      <c r="O1235" s="47">
        <f>'[1]Прод. прилож'!$C$1392</f>
        <v>6867250</v>
      </c>
      <c r="P1235" s="44">
        <f t="shared" si="243"/>
        <v>6724.6866431649041</v>
      </c>
      <c r="Q1235" s="50">
        <v>9673</v>
      </c>
      <c r="R1235" s="69" t="s">
        <v>96</v>
      </c>
      <c r="S1235" s="57"/>
      <c r="T1235" s="16"/>
      <c r="U1235" s="16"/>
    </row>
    <row r="1236" spans="1:21" s="15" customFormat="1" ht="27" customHeight="1" x14ac:dyDescent="0.25">
      <c r="A1236" s="69" t="s">
        <v>1806</v>
      </c>
      <c r="B1236" s="45" t="s">
        <v>924</v>
      </c>
      <c r="C1236" s="72">
        <v>1966</v>
      </c>
      <c r="D1236" s="182" t="s">
        <v>224</v>
      </c>
      <c r="E1236" s="72" t="s">
        <v>22</v>
      </c>
      <c r="F1236" s="72">
        <v>2</v>
      </c>
      <c r="G1236" s="72">
        <v>2</v>
      </c>
      <c r="H1236" s="47">
        <v>1021.6</v>
      </c>
      <c r="I1236" s="47">
        <v>372.6</v>
      </c>
      <c r="J1236" s="47">
        <v>648.20000000000005</v>
      </c>
      <c r="K1236" s="37">
        <f>SUM(L1236:O1236)</f>
        <v>8043072.6000000006</v>
      </c>
      <c r="L1236" s="44">
        <v>0</v>
      </c>
      <c r="M1236" s="44">
        <v>0</v>
      </c>
      <c r="N1236" s="44">
        <v>0</v>
      </c>
      <c r="O1236" s="47">
        <f>'[1]Прод. прилож'!$C$1393</f>
        <v>8043072.6000000006</v>
      </c>
      <c r="P1236" s="44">
        <f t="shared" si="243"/>
        <v>7873.0154659357877</v>
      </c>
      <c r="Q1236" s="50">
        <v>9673</v>
      </c>
      <c r="R1236" s="69" t="s">
        <v>96</v>
      </c>
      <c r="S1236" s="57"/>
      <c r="T1236" s="16"/>
      <c r="U1236" s="16"/>
    </row>
    <row r="1237" spans="1:21" s="15" customFormat="1" ht="40.15" customHeight="1" x14ac:dyDescent="0.25">
      <c r="A1237" s="214" t="s">
        <v>2224</v>
      </c>
      <c r="B1237" s="214"/>
      <c r="C1237" s="214"/>
      <c r="D1237" s="214"/>
      <c r="E1237" s="214"/>
      <c r="F1237" s="214"/>
      <c r="G1237" s="214"/>
      <c r="H1237" s="214"/>
      <c r="I1237" s="214"/>
      <c r="J1237" s="214"/>
      <c r="K1237" s="214"/>
      <c r="L1237" s="214"/>
      <c r="M1237" s="214"/>
      <c r="N1237" s="214"/>
      <c r="O1237" s="214"/>
      <c r="P1237" s="214"/>
      <c r="Q1237" s="214"/>
      <c r="R1237" s="214"/>
      <c r="S1237" s="57"/>
      <c r="T1237" s="16"/>
      <c r="U1237" s="16"/>
    </row>
    <row r="1238" spans="1:21" s="15" customFormat="1" ht="40.15" customHeight="1" x14ac:dyDescent="0.25">
      <c r="A1238" s="215" t="s">
        <v>57</v>
      </c>
      <c r="B1238" s="215"/>
      <c r="C1238" s="159" t="s">
        <v>21</v>
      </c>
      <c r="D1238" s="159" t="s">
        <v>21</v>
      </c>
      <c r="E1238" s="159" t="s">
        <v>21</v>
      </c>
      <c r="F1238" s="96" t="s">
        <v>21</v>
      </c>
      <c r="G1238" s="96" t="s">
        <v>21</v>
      </c>
      <c r="H1238" s="97">
        <f>SUM(H1239:H1245)</f>
        <v>3651.4</v>
      </c>
      <c r="I1238" s="97">
        <f t="shared" ref="I1238:O1238" si="244">SUM(I1239:I1245)</f>
        <v>425.8</v>
      </c>
      <c r="J1238" s="97">
        <f t="shared" si="244"/>
        <v>2872.7999999999997</v>
      </c>
      <c r="K1238" s="97">
        <f t="shared" si="244"/>
        <v>48154976.810000002</v>
      </c>
      <c r="L1238" s="97">
        <f t="shared" si="244"/>
        <v>0</v>
      </c>
      <c r="M1238" s="97">
        <f t="shared" si="244"/>
        <v>0</v>
      </c>
      <c r="N1238" s="97">
        <f t="shared" si="244"/>
        <v>0</v>
      </c>
      <c r="O1238" s="97">
        <f t="shared" si="244"/>
        <v>48154976.810000002</v>
      </c>
      <c r="P1238" s="34">
        <f>K1238/H1238</f>
        <v>13188.085887604755</v>
      </c>
      <c r="Q1238" s="98" t="s">
        <v>21</v>
      </c>
      <c r="R1238" s="99" t="s">
        <v>21</v>
      </c>
      <c r="S1238" s="57"/>
      <c r="T1238" s="16"/>
      <c r="U1238" s="16"/>
    </row>
    <row r="1239" spans="1:21" s="15" customFormat="1" ht="27" customHeight="1" x14ac:dyDescent="0.25">
      <c r="A1239" s="69" t="s">
        <v>1807</v>
      </c>
      <c r="B1239" s="45" t="s">
        <v>926</v>
      </c>
      <c r="C1239" s="72">
        <v>1963</v>
      </c>
      <c r="D1239" s="182" t="s">
        <v>224</v>
      </c>
      <c r="E1239" s="72" t="s">
        <v>20</v>
      </c>
      <c r="F1239" s="72">
        <v>2</v>
      </c>
      <c r="G1239" s="72">
        <v>2</v>
      </c>
      <c r="H1239" s="47">
        <v>506</v>
      </c>
      <c r="I1239" s="47">
        <v>68</v>
      </c>
      <c r="J1239" s="47">
        <v>375</v>
      </c>
      <c r="K1239" s="37">
        <f t="shared" ref="K1239:K1245" si="245">SUM(L1239:O1239)</f>
        <v>7905151.1699999999</v>
      </c>
      <c r="L1239" s="44">
        <v>0</v>
      </c>
      <c r="M1239" s="44">
        <v>0</v>
      </c>
      <c r="N1239" s="44">
        <v>0</v>
      </c>
      <c r="O1239" s="47">
        <f>'[1]Прод. прилож'!$C$475</f>
        <v>7905151.1699999999</v>
      </c>
      <c r="P1239" s="44">
        <f t="shared" ref="P1239:P1245" si="246">K1239/H1239</f>
        <v>15622.828399209486</v>
      </c>
      <c r="Q1239" s="50">
        <v>9673</v>
      </c>
      <c r="R1239" s="69" t="s">
        <v>94</v>
      </c>
      <c r="S1239" s="57"/>
      <c r="T1239" s="16"/>
      <c r="U1239" s="16"/>
    </row>
    <row r="1240" spans="1:21" s="15" customFormat="1" ht="27" customHeight="1" x14ac:dyDescent="0.25">
      <c r="A1240" s="69" t="s">
        <v>1808</v>
      </c>
      <c r="B1240" s="45" t="s">
        <v>927</v>
      </c>
      <c r="C1240" s="72">
        <v>1962</v>
      </c>
      <c r="D1240" s="182" t="s">
        <v>224</v>
      </c>
      <c r="E1240" s="72" t="s">
        <v>20</v>
      </c>
      <c r="F1240" s="72">
        <v>2</v>
      </c>
      <c r="G1240" s="72">
        <v>2</v>
      </c>
      <c r="H1240" s="47">
        <v>490.7</v>
      </c>
      <c r="I1240" s="47">
        <v>42</v>
      </c>
      <c r="J1240" s="47">
        <v>390</v>
      </c>
      <c r="K1240" s="37">
        <f t="shared" si="245"/>
        <v>7670123.6399999997</v>
      </c>
      <c r="L1240" s="44">
        <v>0</v>
      </c>
      <c r="M1240" s="44">
        <v>0</v>
      </c>
      <c r="N1240" s="44">
        <v>0</v>
      </c>
      <c r="O1240" s="47">
        <f>'[1]Прод. прилож'!$C$476</f>
        <v>7670123.6399999997</v>
      </c>
      <c r="P1240" s="44">
        <f t="shared" si="246"/>
        <v>15630.983574485428</v>
      </c>
      <c r="Q1240" s="50">
        <v>9673</v>
      </c>
      <c r="R1240" s="69" t="s">
        <v>94</v>
      </c>
      <c r="S1240" s="65"/>
      <c r="T1240" s="17"/>
      <c r="U1240" s="16"/>
    </row>
    <row r="1241" spans="1:21" s="15" customFormat="1" ht="27" customHeight="1" x14ac:dyDescent="0.25">
      <c r="A1241" s="69" t="s">
        <v>1809</v>
      </c>
      <c r="B1241" s="45" t="s">
        <v>928</v>
      </c>
      <c r="C1241" s="72">
        <v>1959</v>
      </c>
      <c r="D1241" s="182" t="s">
        <v>224</v>
      </c>
      <c r="E1241" s="72" t="s">
        <v>20</v>
      </c>
      <c r="F1241" s="72">
        <v>2</v>
      </c>
      <c r="G1241" s="72">
        <v>2</v>
      </c>
      <c r="H1241" s="47">
        <v>506.3</v>
      </c>
      <c r="I1241" s="47">
        <v>34</v>
      </c>
      <c r="J1241" s="47">
        <v>413.6</v>
      </c>
      <c r="K1241" s="37">
        <f t="shared" si="245"/>
        <v>3784323.0600000005</v>
      </c>
      <c r="L1241" s="44">
        <v>0</v>
      </c>
      <c r="M1241" s="44">
        <v>0</v>
      </c>
      <c r="N1241" s="44">
        <v>0</v>
      </c>
      <c r="O1241" s="47">
        <f>'[1]Прод. прилож'!$C$477</f>
        <v>3784323.0600000005</v>
      </c>
      <c r="P1241" s="44">
        <f t="shared" si="246"/>
        <v>7474.4678253999609</v>
      </c>
      <c r="Q1241" s="50">
        <v>9673</v>
      </c>
      <c r="R1241" s="69" t="s">
        <v>94</v>
      </c>
      <c r="S1241" s="57"/>
      <c r="T1241" s="16"/>
      <c r="U1241" s="16"/>
    </row>
    <row r="1242" spans="1:21" ht="27" customHeight="1" x14ac:dyDescent="0.25">
      <c r="A1242" s="69" t="s">
        <v>1810</v>
      </c>
      <c r="B1242" s="45" t="s">
        <v>929</v>
      </c>
      <c r="C1242" s="72">
        <v>1965</v>
      </c>
      <c r="D1242" s="182" t="s">
        <v>224</v>
      </c>
      <c r="E1242" s="72" t="s">
        <v>20</v>
      </c>
      <c r="F1242" s="72">
        <v>2</v>
      </c>
      <c r="G1242" s="72">
        <v>2</v>
      </c>
      <c r="H1242" s="47">
        <v>434</v>
      </c>
      <c r="I1242" s="47">
        <v>49</v>
      </c>
      <c r="J1242" s="47">
        <v>385</v>
      </c>
      <c r="K1242" s="37">
        <f t="shared" si="245"/>
        <v>7219214.0099999998</v>
      </c>
      <c r="L1242" s="44">
        <v>0</v>
      </c>
      <c r="M1242" s="44">
        <v>0</v>
      </c>
      <c r="N1242" s="44">
        <v>0</v>
      </c>
      <c r="O1242" s="47">
        <f>'[1]Прод. прилож'!$C$478</f>
        <v>7219214.0099999998</v>
      </c>
      <c r="P1242" s="44">
        <f t="shared" si="246"/>
        <v>16634.133663594468</v>
      </c>
      <c r="Q1242" s="50">
        <v>9673</v>
      </c>
      <c r="R1242" s="69" t="s">
        <v>94</v>
      </c>
    </row>
    <row r="1243" spans="1:21" ht="27" customHeight="1" x14ac:dyDescent="0.25">
      <c r="A1243" s="69" t="s">
        <v>1811</v>
      </c>
      <c r="B1243" s="45" t="s">
        <v>930</v>
      </c>
      <c r="C1243" s="72">
        <v>1967</v>
      </c>
      <c r="D1243" s="182" t="s">
        <v>224</v>
      </c>
      <c r="E1243" s="72" t="s">
        <v>20</v>
      </c>
      <c r="F1243" s="72">
        <v>2</v>
      </c>
      <c r="G1243" s="72">
        <v>2</v>
      </c>
      <c r="H1243" s="47">
        <v>664.9</v>
      </c>
      <c r="I1243" s="47">
        <v>53</v>
      </c>
      <c r="J1243" s="47">
        <v>525</v>
      </c>
      <c r="K1243" s="37">
        <f t="shared" si="245"/>
        <v>9240322.3100000005</v>
      </c>
      <c r="L1243" s="44">
        <v>0</v>
      </c>
      <c r="M1243" s="44">
        <v>0</v>
      </c>
      <c r="N1243" s="44">
        <v>0</v>
      </c>
      <c r="O1243" s="47">
        <f>'[1]Прод. прилож'!$C$479</f>
        <v>9240322.3100000005</v>
      </c>
      <c r="P1243" s="44">
        <f t="shared" si="246"/>
        <v>13897.311340051137</v>
      </c>
      <c r="Q1243" s="50">
        <v>9673</v>
      </c>
      <c r="R1243" s="69" t="s">
        <v>94</v>
      </c>
      <c r="S1243" s="18"/>
      <c r="U1243" s="18"/>
    </row>
    <row r="1244" spans="1:21" s="15" customFormat="1" ht="27" customHeight="1" x14ac:dyDescent="0.25">
      <c r="A1244" s="69" t="s">
        <v>1812</v>
      </c>
      <c r="B1244" s="45" t="s">
        <v>931</v>
      </c>
      <c r="C1244" s="72">
        <v>1966</v>
      </c>
      <c r="D1244" s="182" t="s">
        <v>224</v>
      </c>
      <c r="E1244" s="72" t="s">
        <v>20</v>
      </c>
      <c r="F1244" s="72">
        <v>2</v>
      </c>
      <c r="G1244" s="72">
        <v>2</v>
      </c>
      <c r="H1244" s="47">
        <v>674.5</v>
      </c>
      <c r="I1244" s="47">
        <v>55</v>
      </c>
      <c r="J1244" s="47">
        <v>534</v>
      </c>
      <c r="K1244" s="37">
        <f t="shared" si="245"/>
        <v>9235842.620000001</v>
      </c>
      <c r="L1244" s="44">
        <v>0</v>
      </c>
      <c r="M1244" s="44">
        <v>0</v>
      </c>
      <c r="N1244" s="44">
        <v>0</v>
      </c>
      <c r="O1244" s="47">
        <f>'[1]Прод. прилож'!$C$480</f>
        <v>9235842.620000001</v>
      </c>
      <c r="P1244" s="44">
        <f t="shared" si="246"/>
        <v>13692.87267605634</v>
      </c>
      <c r="Q1244" s="50">
        <v>9673</v>
      </c>
      <c r="R1244" s="69" t="s">
        <v>94</v>
      </c>
      <c r="S1244" s="57"/>
      <c r="T1244" s="16"/>
      <c r="U1244" s="16"/>
    </row>
    <row r="1245" spans="1:21" s="15" customFormat="1" ht="27" customHeight="1" x14ac:dyDescent="0.25">
      <c r="A1245" s="69" t="s">
        <v>1813</v>
      </c>
      <c r="B1245" s="45" t="s">
        <v>925</v>
      </c>
      <c r="C1245" s="72">
        <v>1966</v>
      </c>
      <c r="D1245" s="182" t="s">
        <v>224</v>
      </c>
      <c r="E1245" s="72" t="s">
        <v>20</v>
      </c>
      <c r="F1245" s="72">
        <v>2</v>
      </c>
      <c r="G1245" s="72">
        <v>2</v>
      </c>
      <c r="H1245" s="47">
        <v>375</v>
      </c>
      <c r="I1245" s="47">
        <v>124.8</v>
      </c>
      <c r="J1245" s="47">
        <v>250.2</v>
      </c>
      <c r="K1245" s="37">
        <f t="shared" si="245"/>
        <v>3100000</v>
      </c>
      <c r="L1245" s="44">
        <v>0</v>
      </c>
      <c r="M1245" s="44">
        <v>0</v>
      </c>
      <c r="N1245" s="44">
        <v>0</v>
      </c>
      <c r="O1245" s="47">
        <f>'[1]Прод. прилож'!$C$481</f>
        <v>3100000</v>
      </c>
      <c r="P1245" s="44">
        <f t="shared" si="246"/>
        <v>8266.6666666666661</v>
      </c>
      <c r="Q1245" s="50">
        <v>9673</v>
      </c>
      <c r="R1245" s="69" t="s">
        <v>94</v>
      </c>
      <c r="S1245" s="57"/>
      <c r="T1245" s="17"/>
      <c r="U1245" s="16"/>
    </row>
    <row r="1246" spans="1:21" s="15" customFormat="1" ht="40.15" customHeight="1" x14ac:dyDescent="0.25">
      <c r="A1246" s="214" t="s">
        <v>2225</v>
      </c>
      <c r="B1246" s="214"/>
      <c r="C1246" s="214"/>
      <c r="D1246" s="214"/>
      <c r="E1246" s="214"/>
      <c r="F1246" s="214"/>
      <c r="G1246" s="214"/>
      <c r="H1246" s="214"/>
      <c r="I1246" s="214"/>
      <c r="J1246" s="214"/>
      <c r="K1246" s="214"/>
      <c r="L1246" s="214"/>
      <c r="M1246" s="214"/>
      <c r="N1246" s="214"/>
      <c r="O1246" s="214"/>
      <c r="P1246" s="214"/>
      <c r="Q1246" s="214"/>
      <c r="R1246" s="214"/>
      <c r="S1246" s="57"/>
      <c r="T1246" s="16"/>
      <c r="U1246" s="16"/>
    </row>
    <row r="1247" spans="1:21" s="15" customFormat="1" ht="40.15" customHeight="1" x14ac:dyDescent="0.25">
      <c r="A1247" s="215" t="s">
        <v>58</v>
      </c>
      <c r="B1247" s="215"/>
      <c r="C1247" s="159" t="s">
        <v>21</v>
      </c>
      <c r="D1247" s="159" t="s">
        <v>21</v>
      </c>
      <c r="E1247" s="159" t="s">
        <v>21</v>
      </c>
      <c r="F1247" s="96" t="s">
        <v>21</v>
      </c>
      <c r="G1247" s="96" t="s">
        <v>21</v>
      </c>
      <c r="H1247" s="97">
        <f t="shared" ref="H1247:N1247" si="247">SUM(H1248:H1262)</f>
        <v>12971.100000000002</v>
      </c>
      <c r="I1247" s="97">
        <f t="shared" si="247"/>
        <v>2908.3199999999997</v>
      </c>
      <c r="J1247" s="97">
        <f t="shared" si="247"/>
        <v>9847.43</v>
      </c>
      <c r="K1247" s="97">
        <f t="shared" si="247"/>
        <v>136952051.74000001</v>
      </c>
      <c r="L1247" s="97">
        <f t="shared" si="247"/>
        <v>0</v>
      </c>
      <c r="M1247" s="97">
        <f t="shared" si="247"/>
        <v>0</v>
      </c>
      <c r="N1247" s="97">
        <f t="shared" si="247"/>
        <v>0</v>
      </c>
      <c r="O1247" s="97">
        <f>SUM(O1248:O1262)</f>
        <v>136952051.74000001</v>
      </c>
      <c r="P1247" s="34">
        <f>K1247/H1247</f>
        <v>10558.245001580435</v>
      </c>
      <c r="Q1247" s="98" t="s">
        <v>21</v>
      </c>
      <c r="R1247" s="99" t="s">
        <v>21</v>
      </c>
      <c r="S1247" s="57"/>
      <c r="T1247" s="16"/>
      <c r="U1247" s="16"/>
    </row>
    <row r="1248" spans="1:21" s="15" customFormat="1" ht="28.15" customHeight="1" x14ac:dyDescent="0.25">
      <c r="A1248" s="69" t="s">
        <v>1814</v>
      </c>
      <c r="B1248" s="45" t="s">
        <v>938</v>
      </c>
      <c r="C1248" s="72">
        <v>1958</v>
      </c>
      <c r="D1248" s="182" t="s">
        <v>224</v>
      </c>
      <c r="E1248" s="72" t="s">
        <v>20</v>
      </c>
      <c r="F1248" s="72">
        <v>2</v>
      </c>
      <c r="G1248" s="72">
        <v>2</v>
      </c>
      <c r="H1248" s="47">
        <v>423.2</v>
      </c>
      <c r="I1248" s="47">
        <v>48.4</v>
      </c>
      <c r="J1248" s="47">
        <v>374.8</v>
      </c>
      <c r="K1248" s="37">
        <f t="shared" ref="K1248:K1262" si="248">SUM(L1248:O1248)</f>
        <v>19209358</v>
      </c>
      <c r="L1248" s="44">
        <v>0</v>
      </c>
      <c r="M1248" s="44">
        <v>0</v>
      </c>
      <c r="N1248" s="44">
        <v>0</v>
      </c>
      <c r="O1248" s="47">
        <f>'[1]Прод. прилож'!$C$960</f>
        <v>19209358</v>
      </c>
      <c r="P1248" s="44">
        <f t="shared" ref="P1248:P1262" si="249">K1248/H1248</f>
        <v>45390.732514177696</v>
      </c>
      <c r="Q1248" s="50">
        <v>9673</v>
      </c>
      <c r="R1248" s="69" t="s">
        <v>95</v>
      </c>
      <c r="S1248" s="57"/>
      <c r="T1248" s="16"/>
      <c r="U1248" s="16"/>
    </row>
    <row r="1249" spans="1:21" ht="28.15" customHeight="1" x14ac:dyDescent="0.25">
      <c r="A1249" s="69" t="s">
        <v>1815</v>
      </c>
      <c r="B1249" s="45" t="s">
        <v>939</v>
      </c>
      <c r="C1249" s="72">
        <v>1959</v>
      </c>
      <c r="D1249" s="182" t="s">
        <v>224</v>
      </c>
      <c r="E1249" s="72" t="s">
        <v>20</v>
      </c>
      <c r="F1249" s="72">
        <v>2</v>
      </c>
      <c r="G1249" s="72">
        <v>2</v>
      </c>
      <c r="H1249" s="47">
        <v>499.48</v>
      </c>
      <c r="I1249" s="47">
        <v>60.39</v>
      </c>
      <c r="J1249" s="47">
        <v>439.09</v>
      </c>
      <c r="K1249" s="37">
        <f t="shared" si="248"/>
        <v>1761059.9999999998</v>
      </c>
      <c r="L1249" s="44">
        <v>0</v>
      </c>
      <c r="M1249" s="44">
        <v>0</v>
      </c>
      <c r="N1249" s="44">
        <v>0</v>
      </c>
      <c r="O1249" s="47">
        <f>'[1]Прод. прилож'!$C$961</f>
        <v>1761059.9999999998</v>
      </c>
      <c r="P1249" s="44">
        <f t="shared" si="249"/>
        <v>3525.786818291022</v>
      </c>
      <c r="Q1249" s="50">
        <v>9673</v>
      </c>
      <c r="R1249" s="69" t="s">
        <v>95</v>
      </c>
    </row>
    <row r="1250" spans="1:21" ht="28.15" customHeight="1" x14ac:dyDescent="0.25">
      <c r="A1250" s="69" t="s">
        <v>1816</v>
      </c>
      <c r="B1250" s="45" t="s">
        <v>940</v>
      </c>
      <c r="C1250" s="72">
        <v>1963</v>
      </c>
      <c r="D1250" s="182" t="s">
        <v>224</v>
      </c>
      <c r="E1250" s="72" t="s">
        <v>20</v>
      </c>
      <c r="F1250" s="72">
        <v>2</v>
      </c>
      <c r="G1250" s="72">
        <v>2</v>
      </c>
      <c r="H1250" s="47">
        <v>629.5</v>
      </c>
      <c r="I1250" s="47">
        <v>72.599999999999994</v>
      </c>
      <c r="J1250" s="47">
        <v>556.9</v>
      </c>
      <c r="K1250" s="37">
        <f t="shared" si="248"/>
        <v>2060459</v>
      </c>
      <c r="L1250" s="44">
        <v>0</v>
      </c>
      <c r="M1250" s="44">
        <v>0</v>
      </c>
      <c r="N1250" s="44">
        <v>0</v>
      </c>
      <c r="O1250" s="47">
        <f>'[1]Прод. прилож'!$C$962</f>
        <v>2060459</v>
      </c>
      <c r="P1250" s="44">
        <f t="shared" si="249"/>
        <v>3273.167593328038</v>
      </c>
      <c r="Q1250" s="50">
        <v>9673</v>
      </c>
      <c r="R1250" s="69" t="s">
        <v>95</v>
      </c>
    </row>
    <row r="1251" spans="1:21" s="15" customFormat="1" ht="28.15" customHeight="1" x14ac:dyDescent="0.25">
      <c r="A1251" s="69" t="s">
        <v>1817</v>
      </c>
      <c r="B1251" s="45" t="s">
        <v>941</v>
      </c>
      <c r="C1251" s="72">
        <v>1964</v>
      </c>
      <c r="D1251" s="182" t="s">
        <v>224</v>
      </c>
      <c r="E1251" s="72" t="s">
        <v>20</v>
      </c>
      <c r="F1251" s="72">
        <v>2</v>
      </c>
      <c r="G1251" s="72">
        <v>2</v>
      </c>
      <c r="H1251" s="47">
        <v>468.88</v>
      </c>
      <c r="I1251" s="47">
        <v>49.39</v>
      </c>
      <c r="J1251" s="47">
        <v>419.49</v>
      </c>
      <c r="K1251" s="37">
        <f t="shared" si="248"/>
        <v>2570787.5</v>
      </c>
      <c r="L1251" s="44">
        <v>0</v>
      </c>
      <c r="M1251" s="44">
        <v>0</v>
      </c>
      <c r="N1251" s="44">
        <v>0</v>
      </c>
      <c r="O1251" s="47">
        <f>'[1]Прод. прилож'!$C$963</f>
        <v>2570787.5</v>
      </c>
      <c r="P1251" s="44">
        <f t="shared" si="249"/>
        <v>5482.8260962293125</v>
      </c>
      <c r="Q1251" s="50">
        <v>9673</v>
      </c>
      <c r="R1251" s="69" t="s">
        <v>95</v>
      </c>
      <c r="S1251" s="57"/>
      <c r="T1251" s="16"/>
      <c r="U1251" s="16"/>
    </row>
    <row r="1252" spans="1:21" s="15" customFormat="1" ht="28.15" customHeight="1" x14ac:dyDescent="0.25">
      <c r="A1252" s="69" t="s">
        <v>1818</v>
      </c>
      <c r="B1252" s="45" t="s">
        <v>942</v>
      </c>
      <c r="C1252" s="72">
        <v>1972</v>
      </c>
      <c r="D1252" s="182" t="s">
        <v>224</v>
      </c>
      <c r="E1252" s="72" t="s">
        <v>20</v>
      </c>
      <c r="F1252" s="72">
        <v>2</v>
      </c>
      <c r="G1252" s="72">
        <v>2</v>
      </c>
      <c r="H1252" s="47">
        <v>639.4</v>
      </c>
      <c r="I1252" s="47">
        <v>51.7</v>
      </c>
      <c r="J1252" s="47">
        <v>587.70000000000005</v>
      </c>
      <c r="K1252" s="37">
        <f t="shared" si="248"/>
        <v>1940353.9999999998</v>
      </c>
      <c r="L1252" s="44">
        <v>0</v>
      </c>
      <c r="M1252" s="44">
        <v>0</v>
      </c>
      <c r="N1252" s="44">
        <v>0</v>
      </c>
      <c r="O1252" s="47">
        <f>'[1]Прод. прилож'!$C$964</f>
        <v>1940353.9999999998</v>
      </c>
      <c r="P1252" s="44">
        <f t="shared" si="249"/>
        <v>3034.6481076008754</v>
      </c>
      <c r="Q1252" s="50">
        <v>9673</v>
      </c>
      <c r="R1252" s="69" t="s">
        <v>95</v>
      </c>
      <c r="S1252" s="57"/>
      <c r="T1252" s="16"/>
      <c r="U1252" s="16"/>
    </row>
    <row r="1253" spans="1:21" s="15" customFormat="1" ht="28.15" customHeight="1" x14ac:dyDescent="0.25">
      <c r="A1253" s="69" t="s">
        <v>1819</v>
      </c>
      <c r="B1253" s="45" t="s">
        <v>943</v>
      </c>
      <c r="C1253" s="72">
        <v>1975</v>
      </c>
      <c r="D1253" s="182" t="s">
        <v>224</v>
      </c>
      <c r="E1253" s="72" t="s">
        <v>20</v>
      </c>
      <c r="F1253" s="72">
        <v>2</v>
      </c>
      <c r="G1253" s="72">
        <v>2</v>
      </c>
      <c r="H1253" s="47">
        <v>1107.3499999999999</v>
      </c>
      <c r="I1253" s="47">
        <v>85.5</v>
      </c>
      <c r="J1253" s="47">
        <v>1021.85</v>
      </c>
      <c r="K1253" s="37">
        <f t="shared" si="248"/>
        <v>2609644.9999999995</v>
      </c>
      <c r="L1253" s="44">
        <v>0</v>
      </c>
      <c r="M1253" s="44">
        <v>0</v>
      </c>
      <c r="N1253" s="44">
        <v>0</v>
      </c>
      <c r="O1253" s="47">
        <f>'[1]Прод. прилож'!$C$965</f>
        <v>2609644.9999999995</v>
      </c>
      <c r="P1253" s="44">
        <f t="shared" si="249"/>
        <v>2356.6577866076668</v>
      </c>
      <c r="Q1253" s="50">
        <v>9673</v>
      </c>
      <c r="R1253" s="69" t="s">
        <v>95</v>
      </c>
      <c r="S1253" s="57"/>
      <c r="T1253" s="16"/>
      <c r="U1253" s="16"/>
    </row>
    <row r="1254" spans="1:21" s="15" customFormat="1" ht="28.15" customHeight="1" x14ac:dyDescent="0.25">
      <c r="A1254" s="69" t="s">
        <v>1820</v>
      </c>
      <c r="B1254" s="45" t="s">
        <v>944</v>
      </c>
      <c r="C1254" s="72">
        <v>1984</v>
      </c>
      <c r="D1254" s="182" t="s">
        <v>224</v>
      </c>
      <c r="E1254" s="72" t="s">
        <v>20</v>
      </c>
      <c r="F1254" s="72">
        <v>2</v>
      </c>
      <c r="G1254" s="72">
        <v>2</v>
      </c>
      <c r="H1254" s="47">
        <v>947.95</v>
      </c>
      <c r="I1254" s="47">
        <v>94.05</v>
      </c>
      <c r="J1254" s="47">
        <v>853.9</v>
      </c>
      <c r="K1254" s="37">
        <f t="shared" si="248"/>
        <v>4446348.75</v>
      </c>
      <c r="L1254" s="44">
        <v>0</v>
      </c>
      <c r="M1254" s="44">
        <v>0</v>
      </c>
      <c r="N1254" s="44">
        <v>0</v>
      </c>
      <c r="O1254" s="47">
        <f>'[1]Прод. прилож'!$C$966</f>
        <v>4446348.75</v>
      </c>
      <c r="P1254" s="44">
        <f t="shared" si="249"/>
        <v>4690.4886861121367</v>
      </c>
      <c r="Q1254" s="50">
        <v>9673</v>
      </c>
      <c r="R1254" s="69" t="s">
        <v>95</v>
      </c>
      <c r="S1254" s="57"/>
      <c r="T1254" s="16"/>
      <c r="U1254" s="16"/>
    </row>
    <row r="1255" spans="1:21" s="15" customFormat="1" ht="28.15" customHeight="1" x14ac:dyDescent="0.25">
      <c r="A1255" s="69" t="s">
        <v>1821</v>
      </c>
      <c r="B1255" s="45" t="s">
        <v>1731</v>
      </c>
      <c r="C1255" s="72">
        <v>1979</v>
      </c>
      <c r="D1255" s="182" t="s">
        <v>224</v>
      </c>
      <c r="E1255" s="72" t="s">
        <v>22</v>
      </c>
      <c r="F1255" s="72">
        <v>5</v>
      </c>
      <c r="G1255" s="72">
        <v>4</v>
      </c>
      <c r="H1255" s="47">
        <v>3080</v>
      </c>
      <c r="I1255" s="47">
        <v>0</v>
      </c>
      <c r="J1255" s="47">
        <v>2698.1</v>
      </c>
      <c r="K1255" s="37">
        <f>SUM(L1255:O1255)</f>
        <v>24273208.239999998</v>
      </c>
      <c r="L1255" s="44">
        <v>0</v>
      </c>
      <c r="M1255" s="44">
        <v>0</v>
      </c>
      <c r="N1255" s="44">
        <v>0</v>
      </c>
      <c r="O1255" s="47">
        <f>'[1]Прод. прилож'!$C$483</f>
        <v>24273208.239999998</v>
      </c>
      <c r="P1255" s="44">
        <f t="shared" si="249"/>
        <v>7880.9117662337658</v>
      </c>
      <c r="Q1255" s="50">
        <v>9673</v>
      </c>
      <c r="R1255" s="69" t="s">
        <v>94</v>
      </c>
      <c r="S1255" s="57"/>
      <c r="T1255" s="16"/>
      <c r="U1255" s="16"/>
    </row>
    <row r="1256" spans="1:21" s="15" customFormat="1" ht="28.15" customHeight="1" x14ac:dyDescent="0.25">
      <c r="A1256" s="69" t="s">
        <v>1822</v>
      </c>
      <c r="B1256" s="45" t="s">
        <v>932</v>
      </c>
      <c r="C1256" s="72">
        <v>1967</v>
      </c>
      <c r="D1256" s="182" t="s">
        <v>224</v>
      </c>
      <c r="E1256" s="72" t="s">
        <v>20</v>
      </c>
      <c r="F1256" s="72">
        <v>2</v>
      </c>
      <c r="G1256" s="72">
        <v>2</v>
      </c>
      <c r="H1256" s="47">
        <v>935.2</v>
      </c>
      <c r="I1256" s="47">
        <v>434.3</v>
      </c>
      <c r="J1256" s="47">
        <v>500.9</v>
      </c>
      <c r="K1256" s="37">
        <f t="shared" si="248"/>
        <v>42429765.5</v>
      </c>
      <c r="L1256" s="44">
        <v>0</v>
      </c>
      <c r="M1256" s="44">
        <v>0</v>
      </c>
      <c r="N1256" s="44">
        <v>0</v>
      </c>
      <c r="O1256" s="47">
        <f>'[1]Прод. прилож'!$C$1395</f>
        <v>42429765.5</v>
      </c>
      <c r="P1256" s="44">
        <f t="shared" si="249"/>
        <v>45369.723588537207</v>
      </c>
      <c r="Q1256" s="50">
        <v>9673</v>
      </c>
      <c r="R1256" s="69" t="s">
        <v>96</v>
      </c>
      <c r="S1256" s="57"/>
      <c r="T1256" s="16"/>
      <c r="U1256" s="16"/>
    </row>
    <row r="1257" spans="1:21" s="15" customFormat="1" ht="28.15" customHeight="1" x14ac:dyDescent="0.25">
      <c r="A1257" s="69" t="s">
        <v>1823</v>
      </c>
      <c r="B1257" s="45" t="s">
        <v>933</v>
      </c>
      <c r="C1257" s="72">
        <v>1964</v>
      </c>
      <c r="D1257" s="182" t="s">
        <v>224</v>
      </c>
      <c r="E1257" s="72" t="s">
        <v>20</v>
      </c>
      <c r="F1257" s="72">
        <v>2</v>
      </c>
      <c r="G1257" s="72">
        <v>2</v>
      </c>
      <c r="H1257" s="47">
        <v>699.22</v>
      </c>
      <c r="I1257" s="47">
        <v>643.37</v>
      </c>
      <c r="J1257" s="47">
        <v>376.2</v>
      </c>
      <c r="K1257" s="37">
        <f t="shared" si="248"/>
        <v>5375324</v>
      </c>
      <c r="L1257" s="44">
        <v>0</v>
      </c>
      <c r="M1257" s="44">
        <v>0</v>
      </c>
      <c r="N1257" s="44">
        <v>0</v>
      </c>
      <c r="O1257" s="47">
        <f>'[1]Прод. прилож'!$C$1396</f>
        <v>5375324</v>
      </c>
      <c r="P1257" s="44">
        <f t="shared" si="249"/>
        <v>7687.6004690941336</v>
      </c>
      <c r="Q1257" s="50">
        <v>9673</v>
      </c>
      <c r="R1257" s="69" t="s">
        <v>96</v>
      </c>
      <c r="S1257" s="57"/>
      <c r="T1257" s="16"/>
      <c r="U1257" s="16"/>
    </row>
    <row r="1258" spans="1:21" s="15" customFormat="1" ht="28.15" customHeight="1" x14ac:dyDescent="0.25">
      <c r="A1258" s="69" t="s">
        <v>1824</v>
      </c>
      <c r="B1258" s="45" t="s">
        <v>934</v>
      </c>
      <c r="C1258" s="72">
        <v>1967</v>
      </c>
      <c r="D1258" s="182" t="s">
        <v>224</v>
      </c>
      <c r="E1258" s="72" t="s">
        <v>20</v>
      </c>
      <c r="F1258" s="72">
        <v>2</v>
      </c>
      <c r="G1258" s="72">
        <v>2</v>
      </c>
      <c r="H1258" s="47">
        <v>933.6</v>
      </c>
      <c r="I1258" s="47">
        <v>417.7</v>
      </c>
      <c r="J1258" s="47">
        <v>515.9</v>
      </c>
      <c r="K1258" s="37">
        <f t="shared" si="248"/>
        <v>8006818.5</v>
      </c>
      <c r="L1258" s="44">
        <v>0</v>
      </c>
      <c r="M1258" s="44">
        <v>0</v>
      </c>
      <c r="N1258" s="44">
        <v>0</v>
      </c>
      <c r="O1258" s="47">
        <f>'[1]Прод. прилож'!$C$1397</f>
        <v>8006818.5</v>
      </c>
      <c r="P1258" s="44">
        <f t="shared" si="249"/>
        <v>8576.2837403598969</v>
      </c>
      <c r="Q1258" s="50">
        <v>9673</v>
      </c>
      <c r="R1258" s="69" t="s">
        <v>96</v>
      </c>
      <c r="S1258" s="57"/>
      <c r="T1258" s="16"/>
      <c r="U1258" s="16"/>
    </row>
    <row r="1259" spans="1:21" s="15" customFormat="1" ht="28.15" customHeight="1" x14ac:dyDescent="0.25">
      <c r="A1259" s="69" t="s">
        <v>1825</v>
      </c>
      <c r="B1259" s="45" t="s">
        <v>935</v>
      </c>
      <c r="C1259" s="72">
        <v>1962</v>
      </c>
      <c r="D1259" s="182" t="s">
        <v>224</v>
      </c>
      <c r="E1259" s="72" t="s">
        <v>20</v>
      </c>
      <c r="F1259" s="72">
        <v>2</v>
      </c>
      <c r="G1259" s="72">
        <v>2</v>
      </c>
      <c r="H1259" s="47">
        <v>710</v>
      </c>
      <c r="I1259" s="47">
        <v>326.89999999999998</v>
      </c>
      <c r="J1259" s="47">
        <v>383.1</v>
      </c>
      <c r="K1259" s="37">
        <f t="shared" si="248"/>
        <v>4868768</v>
      </c>
      <c r="L1259" s="44">
        <v>0</v>
      </c>
      <c r="M1259" s="44">
        <v>0</v>
      </c>
      <c r="N1259" s="44">
        <v>0</v>
      </c>
      <c r="O1259" s="47">
        <f>'[1]Прод. прилож'!$C$1398</f>
        <v>4868768</v>
      </c>
      <c r="P1259" s="44">
        <f t="shared" si="249"/>
        <v>6857.4197183098595</v>
      </c>
      <c r="Q1259" s="50">
        <v>9673</v>
      </c>
      <c r="R1259" s="69" t="s">
        <v>96</v>
      </c>
      <c r="S1259" s="57"/>
      <c r="T1259" s="16"/>
      <c r="U1259" s="16"/>
    </row>
    <row r="1260" spans="1:21" s="116" customFormat="1" ht="28.15" customHeight="1" x14ac:dyDescent="0.25">
      <c r="A1260" s="69" t="s">
        <v>1826</v>
      </c>
      <c r="B1260" s="163" t="s">
        <v>1949</v>
      </c>
      <c r="C1260" s="166">
        <v>1956</v>
      </c>
      <c r="D1260" s="166" t="s">
        <v>224</v>
      </c>
      <c r="E1260" s="166" t="s">
        <v>20</v>
      </c>
      <c r="F1260" s="179">
        <v>2</v>
      </c>
      <c r="G1260" s="179">
        <v>2</v>
      </c>
      <c r="H1260" s="170">
        <v>511.2</v>
      </c>
      <c r="I1260" s="170">
        <v>0</v>
      </c>
      <c r="J1260" s="170">
        <v>357.4</v>
      </c>
      <c r="K1260" s="37">
        <f t="shared" ref="K1260" si="250">SUM(L1260:O1260)</f>
        <v>1303560</v>
      </c>
      <c r="L1260" s="48">
        <v>0</v>
      </c>
      <c r="M1260" s="48">
        <v>0</v>
      </c>
      <c r="N1260" s="48">
        <v>0</v>
      </c>
      <c r="O1260" s="63">
        <f>'[1]Прод. прилож'!$C$484</f>
        <v>1303560</v>
      </c>
      <c r="P1260" s="50">
        <f>K1260/H1260</f>
        <v>2550</v>
      </c>
      <c r="Q1260" s="37">
        <v>9673</v>
      </c>
      <c r="R1260" s="70" t="s">
        <v>94</v>
      </c>
      <c r="S1260" s="115"/>
      <c r="T1260" s="115"/>
      <c r="U1260" s="115"/>
    </row>
    <row r="1261" spans="1:21" s="15" customFormat="1" ht="28.15" customHeight="1" x14ac:dyDescent="0.25">
      <c r="A1261" s="69" t="s">
        <v>1827</v>
      </c>
      <c r="B1261" s="45" t="s">
        <v>936</v>
      </c>
      <c r="C1261" s="72">
        <v>1963</v>
      </c>
      <c r="D1261" s="182" t="s">
        <v>224</v>
      </c>
      <c r="E1261" s="72" t="s">
        <v>20</v>
      </c>
      <c r="F1261" s="72">
        <v>2</v>
      </c>
      <c r="G1261" s="72">
        <v>2</v>
      </c>
      <c r="H1261" s="47">
        <v>699.45</v>
      </c>
      <c r="I1261" s="47">
        <v>320.35000000000002</v>
      </c>
      <c r="J1261" s="47">
        <v>379.1</v>
      </c>
      <c r="K1261" s="37">
        <f t="shared" si="248"/>
        <v>7949270</v>
      </c>
      <c r="L1261" s="44">
        <v>0</v>
      </c>
      <c r="M1261" s="44">
        <v>0</v>
      </c>
      <c r="N1261" s="44">
        <v>0</v>
      </c>
      <c r="O1261" s="47">
        <f>'[1]Прод. прилож'!$C$1399</f>
        <v>7949270</v>
      </c>
      <c r="P1261" s="44">
        <f t="shared" si="249"/>
        <v>11365.029666166272</v>
      </c>
      <c r="Q1261" s="50">
        <v>9673</v>
      </c>
      <c r="R1261" s="69" t="s">
        <v>96</v>
      </c>
      <c r="S1261" s="65"/>
      <c r="T1261" s="16"/>
      <c r="U1261" s="16"/>
    </row>
    <row r="1262" spans="1:21" s="15" customFormat="1" ht="28.15" customHeight="1" x14ac:dyDescent="0.25">
      <c r="A1262" s="69" t="s">
        <v>2102</v>
      </c>
      <c r="B1262" s="45" t="s">
        <v>937</v>
      </c>
      <c r="C1262" s="72">
        <v>1963</v>
      </c>
      <c r="D1262" s="182" t="s">
        <v>224</v>
      </c>
      <c r="E1262" s="72" t="s">
        <v>20</v>
      </c>
      <c r="F1262" s="72">
        <v>2</v>
      </c>
      <c r="G1262" s="72">
        <v>2</v>
      </c>
      <c r="H1262" s="47">
        <v>686.67</v>
      </c>
      <c r="I1262" s="47">
        <v>303.67</v>
      </c>
      <c r="J1262" s="47">
        <v>383</v>
      </c>
      <c r="K1262" s="37">
        <f t="shared" si="248"/>
        <v>8147325.25</v>
      </c>
      <c r="L1262" s="44">
        <v>0</v>
      </c>
      <c r="M1262" s="44">
        <v>0</v>
      </c>
      <c r="N1262" s="44">
        <v>0</v>
      </c>
      <c r="O1262" s="47">
        <f>'[1]Прод. прилож'!$C$1400</f>
        <v>8147325.25</v>
      </c>
      <c r="P1262" s="44">
        <f t="shared" si="249"/>
        <v>11864.979174858376</v>
      </c>
      <c r="Q1262" s="50">
        <v>9673</v>
      </c>
      <c r="R1262" s="69" t="s">
        <v>96</v>
      </c>
      <c r="S1262" s="57"/>
      <c r="T1262" s="16"/>
      <c r="U1262" s="16"/>
    </row>
    <row r="1263" spans="1:21" s="15" customFormat="1" ht="34.9" customHeight="1" x14ac:dyDescent="0.25">
      <c r="A1263" s="214" t="s">
        <v>2226</v>
      </c>
      <c r="B1263" s="214"/>
      <c r="C1263" s="214"/>
      <c r="D1263" s="214"/>
      <c r="E1263" s="214"/>
      <c r="F1263" s="214"/>
      <c r="G1263" s="214"/>
      <c r="H1263" s="214"/>
      <c r="I1263" s="214"/>
      <c r="J1263" s="214"/>
      <c r="K1263" s="214"/>
      <c r="L1263" s="214"/>
      <c r="M1263" s="214"/>
      <c r="N1263" s="214"/>
      <c r="O1263" s="214"/>
      <c r="P1263" s="214"/>
      <c r="Q1263" s="214"/>
      <c r="R1263" s="214"/>
      <c r="S1263" s="57"/>
      <c r="T1263" s="16"/>
      <c r="U1263" s="16"/>
    </row>
    <row r="1264" spans="1:21" s="15" customFormat="1" ht="34.9" customHeight="1" x14ac:dyDescent="0.25">
      <c r="A1264" s="215" t="s">
        <v>742</v>
      </c>
      <c r="B1264" s="215"/>
      <c r="C1264" s="159" t="s">
        <v>21</v>
      </c>
      <c r="D1264" s="159" t="s">
        <v>21</v>
      </c>
      <c r="E1264" s="159" t="s">
        <v>21</v>
      </c>
      <c r="F1264" s="96" t="s">
        <v>21</v>
      </c>
      <c r="G1264" s="96" t="s">
        <v>21</v>
      </c>
      <c r="H1264" s="97">
        <f t="shared" ref="H1264:N1264" si="251">SUM(H1265:H1270)</f>
        <v>2272.1999999999998</v>
      </c>
      <c r="I1264" s="97">
        <f t="shared" si="251"/>
        <v>0</v>
      </c>
      <c r="J1264" s="97">
        <f t="shared" si="251"/>
        <v>2010.9</v>
      </c>
      <c r="K1264" s="97">
        <f t="shared" si="251"/>
        <v>26751476.039999999</v>
      </c>
      <c r="L1264" s="97">
        <f t="shared" si="251"/>
        <v>0</v>
      </c>
      <c r="M1264" s="97">
        <f t="shared" si="251"/>
        <v>0</v>
      </c>
      <c r="N1264" s="97">
        <f t="shared" si="251"/>
        <v>0</v>
      </c>
      <c r="O1264" s="97">
        <f>SUM(O1265:O1270)</f>
        <v>26751476.039999999</v>
      </c>
      <c r="P1264" s="97">
        <f>K1264/H1264</f>
        <v>11773.380881964616</v>
      </c>
      <c r="Q1264" s="98" t="s">
        <v>21</v>
      </c>
      <c r="R1264" s="99" t="s">
        <v>21</v>
      </c>
      <c r="S1264" s="57"/>
      <c r="T1264" s="16"/>
      <c r="U1264" s="16"/>
    </row>
    <row r="1265" spans="1:21" s="15" customFormat="1" ht="25.15" customHeight="1" x14ac:dyDescent="0.25">
      <c r="A1265" s="208" t="s">
        <v>1828</v>
      </c>
      <c r="B1265" s="210" t="s">
        <v>1730</v>
      </c>
      <c r="C1265" s="232">
        <v>1970</v>
      </c>
      <c r="D1265" s="232" t="s">
        <v>224</v>
      </c>
      <c r="E1265" s="232" t="s">
        <v>20</v>
      </c>
      <c r="F1265" s="239">
        <v>2</v>
      </c>
      <c r="G1265" s="239">
        <v>2</v>
      </c>
      <c r="H1265" s="241">
        <v>575.9</v>
      </c>
      <c r="I1265" s="241">
        <v>0</v>
      </c>
      <c r="J1265" s="241">
        <v>517.9</v>
      </c>
      <c r="K1265" s="46">
        <f t="shared" ref="K1265:K1270" si="252">SUM(L1265:O1265)</f>
        <v>2906250</v>
      </c>
      <c r="L1265" s="46">
        <v>0</v>
      </c>
      <c r="M1265" s="46">
        <v>0</v>
      </c>
      <c r="N1265" s="46">
        <v>0</v>
      </c>
      <c r="O1265" s="46">
        <f>'[1]Прод. прилож'!$C$968</f>
        <v>2906250</v>
      </c>
      <c r="P1265" s="44">
        <f>K1265/H1265</f>
        <v>5046.4490362910228</v>
      </c>
      <c r="Q1265" s="50">
        <v>9673</v>
      </c>
      <c r="R1265" s="69" t="s">
        <v>95</v>
      </c>
      <c r="S1265" s="84"/>
    </row>
    <row r="1266" spans="1:21" s="15" customFormat="1" ht="25.15" customHeight="1" x14ac:dyDescent="0.25">
      <c r="A1266" s="209"/>
      <c r="B1266" s="211"/>
      <c r="C1266" s="233"/>
      <c r="D1266" s="233"/>
      <c r="E1266" s="233"/>
      <c r="F1266" s="240"/>
      <c r="G1266" s="240"/>
      <c r="H1266" s="242"/>
      <c r="I1266" s="242"/>
      <c r="J1266" s="242"/>
      <c r="K1266" s="46">
        <f t="shared" si="252"/>
        <v>3698636.04</v>
      </c>
      <c r="L1266" s="46">
        <v>0</v>
      </c>
      <c r="M1266" s="46">
        <v>0</v>
      </c>
      <c r="N1266" s="46">
        <v>0</v>
      </c>
      <c r="O1266" s="46">
        <f>'[1]Прод. прилож'!$C$1402</f>
        <v>3698636.04</v>
      </c>
      <c r="P1266" s="44">
        <f>K1266/H1265</f>
        <v>6422.3581177287724</v>
      </c>
      <c r="Q1266" s="50">
        <v>9673</v>
      </c>
      <c r="R1266" s="69" t="s">
        <v>96</v>
      </c>
      <c r="S1266" s="84"/>
    </row>
    <row r="1267" spans="1:21" s="15" customFormat="1" ht="25.15" customHeight="1" x14ac:dyDescent="0.25">
      <c r="A1267" s="69" t="s">
        <v>1829</v>
      </c>
      <c r="B1267" s="45" t="s">
        <v>945</v>
      </c>
      <c r="C1267" s="72">
        <v>1964</v>
      </c>
      <c r="D1267" s="182" t="s">
        <v>224</v>
      </c>
      <c r="E1267" s="72" t="s">
        <v>20</v>
      </c>
      <c r="F1267" s="72">
        <v>2</v>
      </c>
      <c r="G1267" s="72">
        <v>2</v>
      </c>
      <c r="H1267" s="47">
        <v>427</v>
      </c>
      <c r="I1267" s="47">
        <v>0</v>
      </c>
      <c r="J1267" s="47">
        <v>377</v>
      </c>
      <c r="K1267" s="37">
        <f t="shared" si="252"/>
        <v>5052147.5</v>
      </c>
      <c r="L1267" s="44">
        <v>0</v>
      </c>
      <c r="M1267" s="44">
        <v>0</v>
      </c>
      <c r="N1267" s="44">
        <v>0</v>
      </c>
      <c r="O1267" s="47">
        <f>'[1]Прод. прилож'!$C$486</f>
        <v>5052147.5</v>
      </c>
      <c r="P1267" s="44">
        <f>K1267/H1267</f>
        <v>11831.727166276347</v>
      </c>
      <c r="Q1267" s="50">
        <v>9673</v>
      </c>
      <c r="R1267" s="69" t="s">
        <v>94</v>
      </c>
      <c r="S1267" s="57"/>
      <c r="T1267" s="16"/>
      <c r="U1267" s="16"/>
    </row>
    <row r="1268" spans="1:21" ht="25.15" customHeight="1" x14ac:dyDescent="0.25">
      <c r="A1268" s="69" t="s">
        <v>1830</v>
      </c>
      <c r="B1268" s="45" t="s">
        <v>946</v>
      </c>
      <c r="C1268" s="72">
        <v>1965</v>
      </c>
      <c r="D1268" s="182" t="s">
        <v>224</v>
      </c>
      <c r="E1268" s="72" t="s">
        <v>20</v>
      </c>
      <c r="F1268" s="72">
        <v>2</v>
      </c>
      <c r="G1268" s="72">
        <v>2</v>
      </c>
      <c r="H1268" s="47">
        <v>422.1</v>
      </c>
      <c r="I1268" s="47">
        <v>0</v>
      </c>
      <c r="J1268" s="47">
        <v>364</v>
      </c>
      <c r="K1268" s="37">
        <f t="shared" si="252"/>
        <v>5021147.5</v>
      </c>
      <c r="L1268" s="44">
        <v>0</v>
      </c>
      <c r="M1268" s="44">
        <v>0</v>
      </c>
      <c r="N1268" s="44">
        <v>0</v>
      </c>
      <c r="O1268" s="47">
        <f>'[1]Прод. прилож'!$C$487</f>
        <v>5021147.5</v>
      </c>
      <c r="P1268" s="44">
        <f>K1268/H1268</f>
        <v>11895.63492063492</v>
      </c>
      <c r="Q1268" s="50">
        <v>9673</v>
      </c>
      <c r="R1268" s="69" t="s">
        <v>94</v>
      </c>
    </row>
    <row r="1269" spans="1:21" ht="25.15" customHeight="1" x14ac:dyDescent="0.25">
      <c r="A1269" s="69" t="s">
        <v>1831</v>
      </c>
      <c r="B1269" s="45" t="s">
        <v>947</v>
      </c>
      <c r="C1269" s="72">
        <v>1965</v>
      </c>
      <c r="D1269" s="182" t="s">
        <v>224</v>
      </c>
      <c r="E1269" s="72" t="s">
        <v>20</v>
      </c>
      <c r="F1269" s="72">
        <v>2</v>
      </c>
      <c r="G1269" s="72">
        <v>2</v>
      </c>
      <c r="H1269" s="47">
        <v>422.3</v>
      </c>
      <c r="I1269" s="47">
        <v>0</v>
      </c>
      <c r="J1269" s="47">
        <v>375</v>
      </c>
      <c r="K1269" s="37">
        <f t="shared" si="252"/>
        <v>5021147.5</v>
      </c>
      <c r="L1269" s="44">
        <v>0</v>
      </c>
      <c r="M1269" s="44">
        <v>0</v>
      </c>
      <c r="N1269" s="44">
        <v>0</v>
      </c>
      <c r="O1269" s="47">
        <f>'[1]Прод. прилож'!$C$488</f>
        <v>5021147.5</v>
      </c>
      <c r="P1269" s="44">
        <f>K1269/H1269</f>
        <v>11890.001183992423</v>
      </c>
      <c r="Q1269" s="50">
        <v>9673</v>
      </c>
      <c r="R1269" s="69" t="s">
        <v>94</v>
      </c>
    </row>
    <row r="1270" spans="1:21" ht="25.15" customHeight="1" x14ac:dyDescent="0.25">
      <c r="A1270" s="69" t="s">
        <v>1832</v>
      </c>
      <c r="B1270" s="45" t="s">
        <v>948</v>
      </c>
      <c r="C1270" s="72">
        <v>1964</v>
      </c>
      <c r="D1270" s="182" t="s">
        <v>224</v>
      </c>
      <c r="E1270" s="72" t="s">
        <v>20</v>
      </c>
      <c r="F1270" s="72">
        <v>2</v>
      </c>
      <c r="G1270" s="72">
        <v>2</v>
      </c>
      <c r="H1270" s="47">
        <v>424.9</v>
      </c>
      <c r="I1270" s="47">
        <v>0</v>
      </c>
      <c r="J1270" s="47">
        <v>377</v>
      </c>
      <c r="K1270" s="37">
        <f t="shared" si="252"/>
        <v>5052147.5</v>
      </c>
      <c r="L1270" s="44">
        <v>0</v>
      </c>
      <c r="M1270" s="44">
        <v>0</v>
      </c>
      <c r="N1270" s="44">
        <v>0</v>
      </c>
      <c r="O1270" s="47">
        <f>'[1]Прод. прилож'!$C$489</f>
        <v>5052147.5</v>
      </c>
      <c r="P1270" s="44">
        <f>K1270/H1270</f>
        <v>11890.20357731231</v>
      </c>
      <c r="Q1270" s="50">
        <v>9673</v>
      </c>
      <c r="R1270" s="69" t="s">
        <v>94</v>
      </c>
    </row>
    <row r="1271" spans="1:21" ht="40.15" customHeight="1" x14ac:dyDescent="0.25">
      <c r="A1271" s="214" t="s">
        <v>2227</v>
      </c>
      <c r="B1271" s="214"/>
      <c r="C1271" s="214"/>
      <c r="D1271" s="214"/>
      <c r="E1271" s="214"/>
      <c r="F1271" s="214"/>
      <c r="G1271" s="214"/>
      <c r="H1271" s="214"/>
      <c r="I1271" s="214"/>
      <c r="J1271" s="214"/>
      <c r="K1271" s="214"/>
      <c r="L1271" s="214"/>
      <c r="M1271" s="214"/>
      <c r="N1271" s="214"/>
      <c r="O1271" s="214"/>
      <c r="P1271" s="214"/>
      <c r="Q1271" s="214"/>
      <c r="R1271" s="214"/>
    </row>
    <row r="1272" spans="1:21" ht="40.15" customHeight="1" x14ac:dyDescent="0.25">
      <c r="A1272" s="215" t="s">
        <v>59</v>
      </c>
      <c r="B1272" s="215"/>
      <c r="C1272" s="159" t="s">
        <v>21</v>
      </c>
      <c r="D1272" s="159" t="s">
        <v>21</v>
      </c>
      <c r="E1272" s="159" t="s">
        <v>21</v>
      </c>
      <c r="F1272" s="96" t="s">
        <v>21</v>
      </c>
      <c r="G1272" s="96" t="s">
        <v>21</v>
      </c>
      <c r="H1272" s="97">
        <f t="shared" ref="H1272:N1272" si="253">SUM(H1273:H1297)</f>
        <v>10740.569999999998</v>
      </c>
      <c r="I1272" s="97">
        <f t="shared" si="253"/>
        <v>54.2</v>
      </c>
      <c r="J1272" s="97">
        <f t="shared" si="253"/>
        <v>9094.66</v>
      </c>
      <c r="K1272" s="97">
        <f t="shared" si="253"/>
        <v>206899067.63999993</v>
      </c>
      <c r="L1272" s="97">
        <f t="shared" si="253"/>
        <v>0</v>
      </c>
      <c r="M1272" s="97">
        <f t="shared" si="253"/>
        <v>0</v>
      </c>
      <c r="N1272" s="97">
        <f t="shared" si="253"/>
        <v>0</v>
      </c>
      <c r="O1272" s="97">
        <f>SUM(O1273:O1297)</f>
        <v>206899067.63999993</v>
      </c>
      <c r="P1272" s="34">
        <f>K1272/H1272</f>
        <v>19263.322862753092</v>
      </c>
      <c r="Q1272" s="98" t="s">
        <v>21</v>
      </c>
      <c r="R1272" s="99" t="s">
        <v>21</v>
      </c>
    </row>
    <row r="1273" spans="1:21" s="15" customFormat="1" ht="28.15" customHeight="1" x14ac:dyDescent="0.25">
      <c r="A1273" s="69" t="s">
        <v>1833</v>
      </c>
      <c r="B1273" s="108" t="s">
        <v>951</v>
      </c>
      <c r="C1273" s="182">
        <v>1961</v>
      </c>
      <c r="D1273" s="182" t="s">
        <v>224</v>
      </c>
      <c r="E1273" s="182" t="s">
        <v>20</v>
      </c>
      <c r="F1273" s="64">
        <v>2</v>
      </c>
      <c r="G1273" s="64">
        <v>1</v>
      </c>
      <c r="H1273" s="75">
        <v>403</v>
      </c>
      <c r="I1273" s="47">
        <v>0</v>
      </c>
      <c r="J1273" s="44">
        <v>299.70999999999998</v>
      </c>
      <c r="K1273" s="37">
        <f t="shared" ref="K1273:K1296" si="254">SUM(L1273:O1273)</f>
        <v>4403668</v>
      </c>
      <c r="L1273" s="44">
        <v>0</v>
      </c>
      <c r="M1273" s="44">
        <v>0</v>
      </c>
      <c r="N1273" s="44">
        <v>0</v>
      </c>
      <c r="O1273" s="47">
        <f>'[1]Прод. прилож'!$C$491</f>
        <v>4403668</v>
      </c>
      <c r="P1273" s="44">
        <f t="shared" ref="P1273:P1296" si="255">K1273/H1273</f>
        <v>10927.2158808933</v>
      </c>
      <c r="Q1273" s="50">
        <v>9673</v>
      </c>
      <c r="R1273" s="69" t="s">
        <v>94</v>
      </c>
      <c r="S1273" s="84"/>
      <c r="T1273" s="19"/>
    </row>
    <row r="1274" spans="1:21" s="15" customFormat="1" ht="28.15" customHeight="1" x14ac:dyDescent="0.25">
      <c r="A1274" s="69" t="s">
        <v>1834</v>
      </c>
      <c r="B1274" s="108" t="s">
        <v>952</v>
      </c>
      <c r="C1274" s="182">
        <v>1963</v>
      </c>
      <c r="D1274" s="182" t="s">
        <v>224</v>
      </c>
      <c r="E1274" s="182" t="s">
        <v>20</v>
      </c>
      <c r="F1274" s="64">
        <v>2</v>
      </c>
      <c r="G1274" s="64">
        <v>2</v>
      </c>
      <c r="H1274" s="75">
        <v>430.9</v>
      </c>
      <c r="I1274" s="47">
        <v>0</v>
      </c>
      <c r="J1274" s="44">
        <v>385.3</v>
      </c>
      <c r="K1274" s="37">
        <f t="shared" si="254"/>
        <v>55705525.179999992</v>
      </c>
      <c r="L1274" s="44">
        <v>0</v>
      </c>
      <c r="M1274" s="44">
        <v>0</v>
      </c>
      <c r="N1274" s="44">
        <v>0</v>
      </c>
      <c r="O1274" s="47">
        <f>'[1]Прод. прилож'!$C$970</f>
        <v>55705525.179999992</v>
      </c>
      <c r="P1274" s="44">
        <f t="shared" si="255"/>
        <v>129277.15288930145</v>
      </c>
      <c r="Q1274" s="50">
        <v>9673</v>
      </c>
      <c r="R1274" s="69" t="s">
        <v>95</v>
      </c>
      <c r="S1274" s="84"/>
      <c r="T1274" s="19"/>
    </row>
    <row r="1275" spans="1:21" s="15" customFormat="1" ht="28.15" customHeight="1" x14ac:dyDescent="0.25">
      <c r="A1275" s="69" t="s">
        <v>1835</v>
      </c>
      <c r="B1275" s="108" t="s">
        <v>953</v>
      </c>
      <c r="C1275" s="182">
        <v>1963</v>
      </c>
      <c r="D1275" s="182" t="s">
        <v>224</v>
      </c>
      <c r="E1275" s="182" t="s">
        <v>20</v>
      </c>
      <c r="F1275" s="64">
        <v>2</v>
      </c>
      <c r="G1275" s="64">
        <v>1</v>
      </c>
      <c r="H1275" s="75">
        <v>228.4</v>
      </c>
      <c r="I1275" s="47">
        <v>0</v>
      </c>
      <c r="J1275" s="44">
        <v>200.6</v>
      </c>
      <c r="K1275" s="37">
        <f t="shared" si="254"/>
        <v>5552224.5</v>
      </c>
      <c r="L1275" s="44">
        <v>0</v>
      </c>
      <c r="M1275" s="44">
        <v>0</v>
      </c>
      <c r="N1275" s="44">
        <v>0</v>
      </c>
      <c r="O1275" s="47">
        <f>'[1]Прод. прилож'!$C$971</f>
        <v>5552224.5</v>
      </c>
      <c r="P1275" s="44">
        <f t="shared" si="255"/>
        <v>24309.214098073553</v>
      </c>
      <c r="Q1275" s="50">
        <v>9673</v>
      </c>
      <c r="R1275" s="69" t="s">
        <v>95</v>
      </c>
      <c r="S1275" s="84"/>
      <c r="T1275" s="19"/>
    </row>
    <row r="1276" spans="1:21" s="15" customFormat="1" ht="28.15" customHeight="1" x14ac:dyDescent="0.25">
      <c r="A1276" s="69" t="s">
        <v>1836</v>
      </c>
      <c r="B1276" s="108" t="s">
        <v>954</v>
      </c>
      <c r="C1276" s="182">
        <v>1962</v>
      </c>
      <c r="D1276" s="182" t="s">
        <v>224</v>
      </c>
      <c r="E1276" s="182" t="s">
        <v>20</v>
      </c>
      <c r="F1276" s="64">
        <v>2</v>
      </c>
      <c r="G1276" s="64">
        <v>1</v>
      </c>
      <c r="H1276" s="75">
        <v>308.10000000000002</v>
      </c>
      <c r="I1276" s="47">
        <v>0</v>
      </c>
      <c r="J1276" s="44">
        <v>281.7</v>
      </c>
      <c r="K1276" s="37">
        <f t="shared" si="254"/>
        <v>4413933.9000000004</v>
      </c>
      <c r="L1276" s="44">
        <v>0</v>
      </c>
      <c r="M1276" s="44">
        <v>0</v>
      </c>
      <c r="N1276" s="44">
        <v>0</v>
      </c>
      <c r="O1276" s="44">
        <f>'[1]Прод. прилож'!$C$492</f>
        <v>4413933.9000000004</v>
      </c>
      <c r="P1276" s="44">
        <f t="shared" si="255"/>
        <v>14326.30282375852</v>
      </c>
      <c r="Q1276" s="50">
        <v>9673</v>
      </c>
      <c r="R1276" s="69" t="s">
        <v>94</v>
      </c>
      <c r="S1276" s="84"/>
      <c r="T1276" s="19"/>
    </row>
    <row r="1277" spans="1:21" s="15" customFormat="1" ht="28.15" customHeight="1" x14ac:dyDescent="0.25">
      <c r="A1277" s="69" t="s">
        <v>1837</v>
      </c>
      <c r="B1277" s="108" t="s">
        <v>955</v>
      </c>
      <c r="C1277" s="182">
        <v>1964</v>
      </c>
      <c r="D1277" s="182" t="s">
        <v>224</v>
      </c>
      <c r="E1277" s="182" t="s">
        <v>20</v>
      </c>
      <c r="F1277" s="64">
        <v>2</v>
      </c>
      <c r="G1277" s="64">
        <v>2</v>
      </c>
      <c r="H1277" s="75">
        <v>426.7</v>
      </c>
      <c r="I1277" s="47">
        <v>0</v>
      </c>
      <c r="J1277" s="44">
        <v>380.4</v>
      </c>
      <c r="K1277" s="37">
        <f t="shared" si="254"/>
        <v>41311448.189999998</v>
      </c>
      <c r="L1277" s="44">
        <v>0</v>
      </c>
      <c r="M1277" s="44">
        <v>0</v>
      </c>
      <c r="N1277" s="44">
        <v>0</v>
      </c>
      <c r="O1277" s="44">
        <f>'[1]Прод. прилож'!$C$1404</f>
        <v>41311448.189999998</v>
      </c>
      <c r="P1277" s="44">
        <f t="shared" si="255"/>
        <v>96816.14293414577</v>
      </c>
      <c r="Q1277" s="50">
        <v>9673</v>
      </c>
      <c r="R1277" s="69" t="s">
        <v>96</v>
      </c>
      <c r="S1277" s="84"/>
      <c r="T1277" s="19"/>
    </row>
    <row r="1278" spans="1:21" s="15" customFormat="1" ht="28.15" customHeight="1" x14ac:dyDescent="0.25">
      <c r="A1278" s="69" t="s">
        <v>1838</v>
      </c>
      <c r="B1278" s="108" t="s">
        <v>956</v>
      </c>
      <c r="C1278" s="182">
        <v>1965</v>
      </c>
      <c r="D1278" s="182" t="s">
        <v>224</v>
      </c>
      <c r="E1278" s="182" t="s">
        <v>20</v>
      </c>
      <c r="F1278" s="64">
        <v>2</v>
      </c>
      <c r="G1278" s="64">
        <v>2</v>
      </c>
      <c r="H1278" s="75">
        <v>423.7</v>
      </c>
      <c r="I1278" s="47">
        <v>0</v>
      </c>
      <c r="J1278" s="44">
        <v>380.3</v>
      </c>
      <c r="K1278" s="37">
        <f t="shared" si="254"/>
        <v>4313464.0999999996</v>
      </c>
      <c r="L1278" s="44">
        <v>0</v>
      </c>
      <c r="M1278" s="44">
        <v>0</v>
      </c>
      <c r="N1278" s="44">
        <v>0</v>
      </c>
      <c r="O1278" s="44">
        <f>'[1]Прод. прилож'!$C$1405</f>
        <v>4313464.0999999996</v>
      </c>
      <c r="P1278" s="44">
        <f t="shared" si="255"/>
        <v>10180.467547793249</v>
      </c>
      <c r="Q1278" s="50">
        <v>9673</v>
      </c>
      <c r="R1278" s="69" t="s">
        <v>96</v>
      </c>
      <c r="S1278" s="84"/>
      <c r="T1278" s="19"/>
    </row>
    <row r="1279" spans="1:21" s="15" customFormat="1" ht="28.15" customHeight="1" x14ac:dyDescent="0.25">
      <c r="A1279" s="69" t="s">
        <v>1839</v>
      </c>
      <c r="B1279" s="108" t="s">
        <v>957</v>
      </c>
      <c r="C1279" s="182">
        <v>1966</v>
      </c>
      <c r="D1279" s="182" t="s">
        <v>224</v>
      </c>
      <c r="E1279" s="182" t="s">
        <v>20</v>
      </c>
      <c r="F1279" s="64">
        <v>2</v>
      </c>
      <c r="G1279" s="64">
        <v>2</v>
      </c>
      <c r="H1279" s="75">
        <v>426.8</v>
      </c>
      <c r="I1279" s="47">
        <v>0</v>
      </c>
      <c r="J1279" s="44">
        <v>383.3</v>
      </c>
      <c r="K1279" s="37">
        <f t="shared" si="254"/>
        <v>4284895.0999999996</v>
      </c>
      <c r="L1279" s="44">
        <v>0</v>
      </c>
      <c r="M1279" s="44">
        <v>0</v>
      </c>
      <c r="N1279" s="44">
        <v>0</v>
      </c>
      <c r="O1279" s="44">
        <f>'[1]Прод. прилож'!$C$1406</f>
        <v>4284895.0999999996</v>
      </c>
      <c r="P1279" s="44">
        <f t="shared" si="255"/>
        <v>10039.585520149953</v>
      </c>
      <c r="Q1279" s="50">
        <v>9673</v>
      </c>
      <c r="R1279" s="69" t="s">
        <v>96</v>
      </c>
      <c r="S1279" s="84"/>
      <c r="T1279" s="19"/>
    </row>
    <row r="1280" spans="1:21" s="15" customFormat="1" ht="28.15" customHeight="1" x14ac:dyDescent="0.25">
      <c r="A1280" s="69" t="s">
        <v>1840</v>
      </c>
      <c r="B1280" s="108" t="s">
        <v>958</v>
      </c>
      <c r="C1280" s="182">
        <v>1965</v>
      </c>
      <c r="D1280" s="182" t="s">
        <v>224</v>
      </c>
      <c r="E1280" s="182" t="s">
        <v>20</v>
      </c>
      <c r="F1280" s="64">
        <v>2</v>
      </c>
      <c r="G1280" s="64">
        <v>2</v>
      </c>
      <c r="H1280" s="75">
        <v>434.3</v>
      </c>
      <c r="I1280" s="47">
        <v>0</v>
      </c>
      <c r="J1280" s="44">
        <v>387.3</v>
      </c>
      <c r="K1280" s="37">
        <f t="shared" si="254"/>
        <v>4314416.4000000004</v>
      </c>
      <c r="L1280" s="44">
        <v>0</v>
      </c>
      <c r="M1280" s="44">
        <v>0</v>
      </c>
      <c r="N1280" s="44">
        <v>0</v>
      </c>
      <c r="O1280" s="44">
        <f>'[1]Прод. прилож'!$C$1407</f>
        <v>4314416.4000000004</v>
      </c>
      <c r="P1280" s="44">
        <f t="shared" si="255"/>
        <v>9934.1846649781255</v>
      </c>
      <c r="Q1280" s="50">
        <v>9673</v>
      </c>
      <c r="R1280" s="69" t="s">
        <v>96</v>
      </c>
      <c r="S1280" s="84"/>
      <c r="T1280" s="19"/>
    </row>
    <row r="1281" spans="1:20" s="15" customFormat="1" ht="28.15" customHeight="1" x14ac:dyDescent="0.25">
      <c r="A1281" s="69" t="s">
        <v>1841</v>
      </c>
      <c r="B1281" s="108" t="s">
        <v>959</v>
      </c>
      <c r="C1281" s="182">
        <v>1966</v>
      </c>
      <c r="D1281" s="182" t="s">
        <v>224</v>
      </c>
      <c r="E1281" s="182" t="s">
        <v>20</v>
      </c>
      <c r="F1281" s="64">
        <v>2</v>
      </c>
      <c r="G1281" s="64">
        <v>3</v>
      </c>
      <c r="H1281" s="75">
        <v>587</v>
      </c>
      <c r="I1281" s="47">
        <v>0</v>
      </c>
      <c r="J1281" s="44">
        <v>516.5</v>
      </c>
      <c r="K1281" s="37">
        <f t="shared" si="254"/>
        <v>4385838.9000000004</v>
      </c>
      <c r="L1281" s="44">
        <v>0</v>
      </c>
      <c r="M1281" s="44">
        <v>0</v>
      </c>
      <c r="N1281" s="44">
        <v>0</v>
      </c>
      <c r="O1281" s="44">
        <f>'[1]Прод. прилож'!$C$1408</f>
        <v>4385838.9000000004</v>
      </c>
      <c r="P1281" s="44">
        <f t="shared" si="255"/>
        <v>7471.6165247018744</v>
      </c>
      <c r="Q1281" s="50">
        <v>9673</v>
      </c>
      <c r="R1281" s="69" t="s">
        <v>96</v>
      </c>
      <c r="S1281" s="84"/>
      <c r="T1281" s="19"/>
    </row>
    <row r="1282" spans="1:20" s="15" customFormat="1" ht="28.15" customHeight="1" x14ac:dyDescent="0.25">
      <c r="A1282" s="69" t="s">
        <v>1842</v>
      </c>
      <c r="B1282" s="108" t="s">
        <v>960</v>
      </c>
      <c r="C1282" s="182">
        <v>1964</v>
      </c>
      <c r="D1282" s="182" t="s">
        <v>224</v>
      </c>
      <c r="E1282" s="182" t="s">
        <v>20</v>
      </c>
      <c r="F1282" s="64">
        <v>2</v>
      </c>
      <c r="G1282" s="64">
        <v>3</v>
      </c>
      <c r="H1282" s="75">
        <v>596.9</v>
      </c>
      <c r="I1282" s="47">
        <v>0</v>
      </c>
      <c r="J1282" s="44">
        <v>527.1</v>
      </c>
      <c r="K1282" s="37">
        <f t="shared" si="254"/>
        <v>5840001</v>
      </c>
      <c r="L1282" s="44">
        <v>0</v>
      </c>
      <c r="M1282" s="44">
        <v>0</v>
      </c>
      <c r="N1282" s="44">
        <v>0</v>
      </c>
      <c r="O1282" s="44">
        <f>'[1]Прод. прилож'!$C$1409</f>
        <v>5840001</v>
      </c>
      <c r="P1282" s="44">
        <f t="shared" si="255"/>
        <v>9783.8850728765283</v>
      </c>
      <c r="Q1282" s="50">
        <v>9673</v>
      </c>
      <c r="R1282" s="69" t="s">
        <v>96</v>
      </c>
      <c r="S1282" s="84"/>
      <c r="T1282" s="19"/>
    </row>
    <row r="1283" spans="1:20" s="15" customFormat="1" ht="28.15" customHeight="1" x14ac:dyDescent="0.25">
      <c r="A1283" s="69" t="s">
        <v>1843</v>
      </c>
      <c r="B1283" s="108" t="s">
        <v>961</v>
      </c>
      <c r="C1283" s="182">
        <v>1961</v>
      </c>
      <c r="D1283" s="182" t="s">
        <v>224</v>
      </c>
      <c r="E1283" s="182" t="s">
        <v>20</v>
      </c>
      <c r="F1283" s="64">
        <v>2</v>
      </c>
      <c r="G1283" s="64">
        <v>1</v>
      </c>
      <c r="H1283" s="75">
        <v>324.5</v>
      </c>
      <c r="I1283" s="47">
        <v>0</v>
      </c>
      <c r="J1283" s="44">
        <v>257.49</v>
      </c>
      <c r="K1283" s="37">
        <f t="shared" si="254"/>
        <v>3689341</v>
      </c>
      <c r="L1283" s="44">
        <v>0</v>
      </c>
      <c r="M1283" s="44">
        <v>0</v>
      </c>
      <c r="N1283" s="44">
        <v>0</v>
      </c>
      <c r="O1283" s="44">
        <f>'[1]Прод. прилож'!$C$493</f>
        <v>3689341</v>
      </c>
      <c r="P1283" s="44">
        <f t="shared" si="255"/>
        <v>11369.309707241911</v>
      </c>
      <c r="Q1283" s="50">
        <v>9673</v>
      </c>
      <c r="R1283" s="69" t="s">
        <v>94</v>
      </c>
      <c r="S1283" s="84"/>
      <c r="T1283" s="19"/>
    </row>
    <row r="1284" spans="1:20" s="15" customFormat="1" ht="28.15" customHeight="1" x14ac:dyDescent="0.25">
      <c r="A1284" s="69" t="s">
        <v>1844</v>
      </c>
      <c r="B1284" s="108" t="s">
        <v>962</v>
      </c>
      <c r="C1284" s="182">
        <v>1964</v>
      </c>
      <c r="D1284" s="182" t="s">
        <v>224</v>
      </c>
      <c r="E1284" s="182" t="s">
        <v>20</v>
      </c>
      <c r="F1284" s="64">
        <v>2</v>
      </c>
      <c r="G1284" s="64">
        <v>1</v>
      </c>
      <c r="H1284" s="75">
        <v>193.5</v>
      </c>
      <c r="I1284" s="47">
        <v>0</v>
      </c>
      <c r="J1284" s="44">
        <v>158.30000000000001</v>
      </c>
      <c r="K1284" s="37">
        <f t="shared" si="254"/>
        <v>5935150.5999999996</v>
      </c>
      <c r="L1284" s="44">
        <v>0</v>
      </c>
      <c r="M1284" s="44">
        <v>0</v>
      </c>
      <c r="N1284" s="44">
        <v>0</v>
      </c>
      <c r="O1284" s="44">
        <f>'[1]Прод. прилож'!$C$1410</f>
        <v>5935150.5999999996</v>
      </c>
      <c r="P1284" s="44">
        <f t="shared" si="255"/>
        <v>30672.612919896637</v>
      </c>
      <c r="Q1284" s="50">
        <v>9673</v>
      </c>
      <c r="R1284" s="69" t="s">
        <v>96</v>
      </c>
      <c r="S1284" s="84"/>
      <c r="T1284" s="19"/>
    </row>
    <row r="1285" spans="1:20" s="15" customFormat="1" ht="28.15" customHeight="1" x14ac:dyDescent="0.25">
      <c r="A1285" s="69" t="s">
        <v>1845</v>
      </c>
      <c r="B1285" s="108" t="s">
        <v>963</v>
      </c>
      <c r="C1285" s="182">
        <v>1963</v>
      </c>
      <c r="D1285" s="182" t="s">
        <v>224</v>
      </c>
      <c r="E1285" s="182" t="s">
        <v>20</v>
      </c>
      <c r="F1285" s="64">
        <v>2</v>
      </c>
      <c r="G1285" s="64">
        <v>2</v>
      </c>
      <c r="H1285" s="75">
        <v>427.54</v>
      </c>
      <c r="I1285" s="47">
        <v>0</v>
      </c>
      <c r="J1285" s="44">
        <v>389.58</v>
      </c>
      <c r="K1285" s="37">
        <f t="shared" si="254"/>
        <v>3060462</v>
      </c>
      <c r="L1285" s="44">
        <v>0</v>
      </c>
      <c r="M1285" s="44">
        <v>0</v>
      </c>
      <c r="N1285" s="44">
        <v>0</v>
      </c>
      <c r="O1285" s="44">
        <f>'[1]Прод. прилож'!$C$972</f>
        <v>3060462</v>
      </c>
      <c r="P1285" s="44">
        <f t="shared" si="255"/>
        <v>7158.3056556111706</v>
      </c>
      <c r="Q1285" s="50">
        <v>9673</v>
      </c>
      <c r="R1285" s="69" t="s">
        <v>95</v>
      </c>
      <c r="S1285" s="84"/>
      <c r="T1285" s="19"/>
    </row>
    <row r="1286" spans="1:20" s="15" customFormat="1" ht="28.15" customHeight="1" x14ac:dyDescent="0.25">
      <c r="A1286" s="69" t="s">
        <v>1846</v>
      </c>
      <c r="B1286" s="108" t="s">
        <v>964</v>
      </c>
      <c r="C1286" s="182">
        <v>1961</v>
      </c>
      <c r="D1286" s="182" t="s">
        <v>224</v>
      </c>
      <c r="E1286" s="182" t="s">
        <v>970</v>
      </c>
      <c r="F1286" s="64">
        <v>2</v>
      </c>
      <c r="G1286" s="64">
        <v>1</v>
      </c>
      <c r="H1286" s="75">
        <v>264</v>
      </c>
      <c r="I1286" s="47">
        <v>0</v>
      </c>
      <c r="J1286" s="44">
        <v>193.18</v>
      </c>
      <c r="K1286" s="37">
        <f t="shared" si="254"/>
        <v>3828668.8</v>
      </c>
      <c r="L1286" s="44">
        <v>0</v>
      </c>
      <c r="M1286" s="44">
        <v>0</v>
      </c>
      <c r="N1286" s="44">
        <v>0</v>
      </c>
      <c r="O1286" s="44">
        <f>'[1]Прод. прилож'!$C$494</f>
        <v>3828668.8</v>
      </c>
      <c r="P1286" s="44">
        <f t="shared" si="255"/>
        <v>14502.533333333333</v>
      </c>
      <c r="Q1286" s="50">
        <v>9673</v>
      </c>
      <c r="R1286" s="69" t="s">
        <v>94</v>
      </c>
      <c r="S1286" s="84"/>
      <c r="T1286" s="19"/>
    </row>
    <row r="1287" spans="1:20" s="15" customFormat="1" ht="28.15" customHeight="1" x14ac:dyDescent="0.25">
      <c r="A1287" s="69" t="s">
        <v>1847</v>
      </c>
      <c r="B1287" s="108" t="s">
        <v>965</v>
      </c>
      <c r="C1287" s="182">
        <v>1963</v>
      </c>
      <c r="D1287" s="182" t="s">
        <v>224</v>
      </c>
      <c r="E1287" s="182" t="s">
        <v>20</v>
      </c>
      <c r="F1287" s="64">
        <v>2</v>
      </c>
      <c r="G1287" s="64">
        <v>1</v>
      </c>
      <c r="H1287" s="75">
        <v>492.4</v>
      </c>
      <c r="I1287" s="47">
        <v>0</v>
      </c>
      <c r="J1287" s="44">
        <v>370.6</v>
      </c>
      <c r="K1287" s="37">
        <f t="shared" si="254"/>
        <v>5510879.7000000002</v>
      </c>
      <c r="L1287" s="44">
        <v>0</v>
      </c>
      <c r="M1287" s="44">
        <v>0</v>
      </c>
      <c r="N1287" s="44">
        <v>0</v>
      </c>
      <c r="O1287" s="44">
        <f>'[1]Прод. прилож'!$C$973</f>
        <v>5510879.7000000002</v>
      </c>
      <c r="P1287" s="44">
        <f t="shared" si="255"/>
        <v>11191.875913891146</v>
      </c>
      <c r="Q1287" s="50">
        <v>9673</v>
      </c>
      <c r="R1287" s="69" t="s">
        <v>95</v>
      </c>
      <c r="S1287" s="84"/>
      <c r="T1287" s="19"/>
    </row>
    <row r="1288" spans="1:20" s="15" customFormat="1" ht="28.15" customHeight="1" x14ac:dyDescent="0.25">
      <c r="A1288" s="69" t="s">
        <v>1848</v>
      </c>
      <c r="B1288" s="108" t="s">
        <v>966</v>
      </c>
      <c r="C1288" s="182">
        <v>1963</v>
      </c>
      <c r="D1288" s="182" t="s">
        <v>224</v>
      </c>
      <c r="E1288" s="182" t="s">
        <v>20</v>
      </c>
      <c r="F1288" s="64">
        <v>2</v>
      </c>
      <c r="G1288" s="64">
        <v>2</v>
      </c>
      <c r="H1288" s="75">
        <v>431.5</v>
      </c>
      <c r="I1288" s="47">
        <v>0</v>
      </c>
      <c r="J1288" s="44">
        <v>385.4</v>
      </c>
      <c r="K1288" s="37">
        <f t="shared" si="254"/>
        <v>5608571.0999999996</v>
      </c>
      <c r="L1288" s="44">
        <v>0</v>
      </c>
      <c r="M1288" s="44">
        <v>0</v>
      </c>
      <c r="N1288" s="44">
        <v>0</v>
      </c>
      <c r="O1288" s="44">
        <f>'[1]Прод. прилож'!$C$974</f>
        <v>5608571.0999999996</v>
      </c>
      <c r="P1288" s="44">
        <f t="shared" si="255"/>
        <v>12997.847276940904</v>
      </c>
      <c r="Q1288" s="50">
        <v>9673</v>
      </c>
      <c r="R1288" s="69" t="s">
        <v>95</v>
      </c>
      <c r="S1288" s="84"/>
      <c r="T1288" s="19"/>
    </row>
    <row r="1289" spans="1:20" s="15" customFormat="1" ht="28.15" customHeight="1" x14ac:dyDescent="0.25">
      <c r="A1289" s="69" t="s">
        <v>1849</v>
      </c>
      <c r="B1289" s="108" t="s">
        <v>967</v>
      </c>
      <c r="C1289" s="182">
        <v>1963</v>
      </c>
      <c r="D1289" s="182" t="s">
        <v>224</v>
      </c>
      <c r="E1289" s="182" t="s">
        <v>20</v>
      </c>
      <c r="F1289" s="64">
        <v>2</v>
      </c>
      <c r="G1289" s="64">
        <v>2</v>
      </c>
      <c r="H1289" s="48">
        <v>581.70000000000005</v>
      </c>
      <c r="I1289" s="47">
        <v>0</v>
      </c>
      <c r="J1289" s="44">
        <v>360.66</v>
      </c>
      <c r="K1289" s="37">
        <f t="shared" si="254"/>
        <v>5559607.5</v>
      </c>
      <c r="L1289" s="44">
        <v>0</v>
      </c>
      <c r="M1289" s="44">
        <v>0</v>
      </c>
      <c r="N1289" s="44">
        <v>0</v>
      </c>
      <c r="O1289" s="44">
        <f>'[1]Прод. прилож'!$C$975</f>
        <v>5559607.5</v>
      </c>
      <c r="P1289" s="44">
        <f t="shared" si="255"/>
        <v>9557.5167612171208</v>
      </c>
      <c r="Q1289" s="50">
        <v>9673</v>
      </c>
      <c r="R1289" s="69" t="s">
        <v>95</v>
      </c>
      <c r="S1289" s="84"/>
      <c r="T1289" s="19"/>
    </row>
    <row r="1290" spans="1:20" s="15" customFormat="1" ht="28.15" customHeight="1" x14ac:dyDescent="0.25">
      <c r="A1290" s="69" t="s">
        <v>1850</v>
      </c>
      <c r="B1290" s="108" t="s">
        <v>968</v>
      </c>
      <c r="C1290" s="182">
        <v>1955</v>
      </c>
      <c r="D1290" s="182" t="s">
        <v>224</v>
      </c>
      <c r="E1290" s="182" t="s">
        <v>20</v>
      </c>
      <c r="F1290" s="64">
        <v>2</v>
      </c>
      <c r="G1290" s="64">
        <v>2</v>
      </c>
      <c r="H1290" s="75">
        <v>398.5</v>
      </c>
      <c r="I1290" s="47">
        <v>0</v>
      </c>
      <c r="J1290" s="44">
        <v>314.2</v>
      </c>
      <c r="K1290" s="37">
        <f t="shared" si="254"/>
        <v>1493718.5</v>
      </c>
      <c r="L1290" s="44">
        <v>0</v>
      </c>
      <c r="M1290" s="44">
        <v>0</v>
      </c>
      <c r="N1290" s="44">
        <v>0</v>
      </c>
      <c r="O1290" s="44">
        <f>'[1]Прод. прилож'!$C$495</f>
        <v>1493718.5</v>
      </c>
      <c r="P1290" s="44">
        <f t="shared" si="255"/>
        <v>3748.3525721455458</v>
      </c>
      <c r="Q1290" s="50">
        <v>9673</v>
      </c>
      <c r="R1290" s="69" t="s">
        <v>94</v>
      </c>
      <c r="S1290" s="84"/>
      <c r="T1290" s="19"/>
    </row>
    <row r="1291" spans="1:20" s="15" customFormat="1" ht="28.15" customHeight="1" x14ac:dyDescent="0.25">
      <c r="A1291" s="69" t="s">
        <v>1851</v>
      </c>
      <c r="B1291" s="108" t="s">
        <v>969</v>
      </c>
      <c r="C1291" s="182">
        <v>1963</v>
      </c>
      <c r="D1291" s="182" t="s">
        <v>224</v>
      </c>
      <c r="E1291" s="182" t="s">
        <v>20</v>
      </c>
      <c r="F1291" s="64">
        <v>2</v>
      </c>
      <c r="G1291" s="64">
        <v>2</v>
      </c>
      <c r="H1291" s="75">
        <v>840.53</v>
      </c>
      <c r="I1291" s="47">
        <v>0</v>
      </c>
      <c r="J1291" s="44">
        <v>616.83000000000004</v>
      </c>
      <c r="K1291" s="37">
        <f t="shared" si="254"/>
        <v>8392291.5700000003</v>
      </c>
      <c r="L1291" s="44">
        <v>0</v>
      </c>
      <c r="M1291" s="44">
        <v>0</v>
      </c>
      <c r="N1291" s="44">
        <v>0</v>
      </c>
      <c r="O1291" s="44">
        <f>'[1]Прод. прилож'!$C$976</f>
        <v>8392291.5700000003</v>
      </c>
      <c r="P1291" s="44">
        <f t="shared" si="255"/>
        <v>9984.523538719619</v>
      </c>
      <c r="Q1291" s="50">
        <v>9673</v>
      </c>
      <c r="R1291" s="69" t="s">
        <v>95</v>
      </c>
      <c r="S1291" s="84"/>
      <c r="T1291" s="19"/>
    </row>
    <row r="1292" spans="1:20" s="15" customFormat="1" ht="28.15" customHeight="1" x14ac:dyDescent="0.25">
      <c r="A1292" s="69" t="s">
        <v>1852</v>
      </c>
      <c r="B1292" s="108" t="s">
        <v>971</v>
      </c>
      <c r="C1292" s="182">
        <v>1962</v>
      </c>
      <c r="D1292" s="182" t="s">
        <v>224</v>
      </c>
      <c r="E1292" s="182" t="s">
        <v>20</v>
      </c>
      <c r="F1292" s="64">
        <v>2</v>
      </c>
      <c r="G1292" s="64">
        <v>1</v>
      </c>
      <c r="H1292" s="75">
        <v>294.89999999999998</v>
      </c>
      <c r="I1292" s="47">
        <v>0</v>
      </c>
      <c r="J1292" s="44">
        <v>274.3</v>
      </c>
      <c r="K1292" s="37">
        <f t="shared" si="254"/>
        <v>337099.6</v>
      </c>
      <c r="L1292" s="44">
        <v>0</v>
      </c>
      <c r="M1292" s="44">
        <v>0</v>
      </c>
      <c r="N1292" s="44">
        <v>0</v>
      </c>
      <c r="O1292" s="44">
        <f>'[1]Прод. прилож'!$C$496</f>
        <v>337099.6</v>
      </c>
      <c r="P1292" s="44">
        <f t="shared" si="255"/>
        <v>1143.0979993218041</v>
      </c>
      <c r="Q1292" s="50">
        <v>9673</v>
      </c>
      <c r="R1292" s="69" t="s">
        <v>94</v>
      </c>
      <c r="S1292" s="84"/>
      <c r="T1292" s="19"/>
    </row>
    <row r="1293" spans="1:20" s="15" customFormat="1" ht="28.15" customHeight="1" x14ac:dyDescent="0.25">
      <c r="A1293" s="69" t="s">
        <v>1853</v>
      </c>
      <c r="B1293" s="108" t="s">
        <v>972</v>
      </c>
      <c r="C1293" s="182">
        <v>1962</v>
      </c>
      <c r="D1293" s="182" t="s">
        <v>224</v>
      </c>
      <c r="E1293" s="182" t="s">
        <v>20</v>
      </c>
      <c r="F1293" s="64">
        <v>2</v>
      </c>
      <c r="G1293" s="64">
        <v>2</v>
      </c>
      <c r="H1293" s="75">
        <v>371.4</v>
      </c>
      <c r="I1293" s="47">
        <v>0</v>
      </c>
      <c r="J1293" s="44">
        <v>369</v>
      </c>
      <c r="K1293" s="37">
        <f t="shared" si="254"/>
        <v>12015738.939999999</v>
      </c>
      <c r="L1293" s="44">
        <v>0</v>
      </c>
      <c r="M1293" s="44">
        <v>0</v>
      </c>
      <c r="N1293" s="44">
        <v>0</v>
      </c>
      <c r="O1293" s="44">
        <f>'[1]Прод. прилож'!$C$977</f>
        <v>12015738.939999999</v>
      </c>
      <c r="P1293" s="44">
        <f t="shared" si="255"/>
        <v>32352.555035002693</v>
      </c>
      <c r="Q1293" s="50">
        <v>9673</v>
      </c>
      <c r="R1293" s="69" t="s">
        <v>95</v>
      </c>
      <c r="S1293" s="84"/>
      <c r="T1293" s="19"/>
    </row>
    <row r="1294" spans="1:20" s="15" customFormat="1" ht="28.15" customHeight="1" x14ac:dyDescent="0.25">
      <c r="A1294" s="69" t="s">
        <v>1854</v>
      </c>
      <c r="B1294" s="108" t="s">
        <v>973</v>
      </c>
      <c r="C1294" s="182">
        <v>1963</v>
      </c>
      <c r="D1294" s="182" t="s">
        <v>224</v>
      </c>
      <c r="E1294" s="182" t="s">
        <v>20</v>
      </c>
      <c r="F1294" s="64">
        <v>2</v>
      </c>
      <c r="G1294" s="64">
        <v>2</v>
      </c>
      <c r="H1294" s="75">
        <v>401.7</v>
      </c>
      <c r="I1294" s="47">
        <v>0</v>
      </c>
      <c r="J1294" s="44">
        <v>356.21</v>
      </c>
      <c r="K1294" s="37">
        <f t="shared" si="254"/>
        <v>4820077</v>
      </c>
      <c r="L1294" s="44">
        <v>0</v>
      </c>
      <c r="M1294" s="44">
        <v>0</v>
      </c>
      <c r="N1294" s="44">
        <v>0</v>
      </c>
      <c r="O1294" s="44">
        <f>'[1]Прод. прилож'!$C$978</f>
        <v>4820077</v>
      </c>
      <c r="P1294" s="44">
        <f t="shared" si="255"/>
        <v>11999.195917351257</v>
      </c>
      <c r="Q1294" s="50">
        <v>9673</v>
      </c>
      <c r="R1294" s="69" t="s">
        <v>95</v>
      </c>
      <c r="S1294" s="84"/>
      <c r="T1294" s="19"/>
    </row>
    <row r="1295" spans="1:20" s="15" customFormat="1" ht="28.15" customHeight="1" x14ac:dyDescent="0.25">
      <c r="A1295" s="69" t="s">
        <v>1855</v>
      </c>
      <c r="B1295" s="108" t="s">
        <v>974</v>
      </c>
      <c r="C1295" s="182">
        <v>1964</v>
      </c>
      <c r="D1295" s="182" t="s">
        <v>224</v>
      </c>
      <c r="E1295" s="182" t="s">
        <v>20</v>
      </c>
      <c r="F1295" s="64">
        <v>2</v>
      </c>
      <c r="G1295" s="64">
        <v>2</v>
      </c>
      <c r="H1295" s="92">
        <v>433.4</v>
      </c>
      <c r="I1295" s="44">
        <v>54.2</v>
      </c>
      <c r="J1295" s="44">
        <v>391.6</v>
      </c>
      <c r="K1295" s="37">
        <f t="shared" si="254"/>
        <v>2092700.5</v>
      </c>
      <c r="L1295" s="44">
        <v>0</v>
      </c>
      <c r="M1295" s="44">
        <v>0</v>
      </c>
      <c r="N1295" s="44">
        <v>0</v>
      </c>
      <c r="O1295" s="44">
        <f>'[1]Прод. прилож'!$C$1411</f>
        <v>2092700.5</v>
      </c>
      <c r="P1295" s="44">
        <f t="shared" si="255"/>
        <v>4828.5659898477161</v>
      </c>
      <c r="Q1295" s="50">
        <v>9673</v>
      </c>
      <c r="R1295" s="69" t="s">
        <v>96</v>
      </c>
      <c r="S1295" s="84"/>
      <c r="T1295" s="19"/>
    </row>
    <row r="1296" spans="1:20" s="15" customFormat="1" ht="28.15" customHeight="1" x14ac:dyDescent="0.25">
      <c r="A1296" s="69" t="s">
        <v>1856</v>
      </c>
      <c r="B1296" s="108" t="s">
        <v>975</v>
      </c>
      <c r="C1296" s="182">
        <v>1964</v>
      </c>
      <c r="D1296" s="182" t="s">
        <v>224</v>
      </c>
      <c r="E1296" s="182" t="s">
        <v>20</v>
      </c>
      <c r="F1296" s="64">
        <v>2</v>
      </c>
      <c r="G1296" s="64">
        <v>3</v>
      </c>
      <c r="H1296" s="92">
        <v>579.4</v>
      </c>
      <c r="I1296" s="47">
        <v>0</v>
      </c>
      <c r="J1296" s="44">
        <v>520.70000000000005</v>
      </c>
      <c r="K1296" s="37">
        <f t="shared" si="254"/>
        <v>4377268.1999999993</v>
      </c>
      <c r="L1296" s="44">
        <v>0</v>
      </c>
      <c r="M1296" s="44">
        <v>0</v>
      </c>
      <c r="N1296" s="44">
        <v>0</v>
      </c>
      <c r="O1296" s="44">
        <f>'[1]Прод. прилож'!$C$1412</f>
        <v>4377268.1999999993</v>
      </c>
      <c r="P1296" s="44">
        <f t="shared" si="255"/>
        <v>7554.829478771142</v>
      </c>
      <c r="Q1296" s="50">
        <v>9673</v>
      </c>
      <c r="R1296" s="69" t="s">
        <v>96</v>
      </c>
      <c r="S1296" s="84"/>
      <c r="T1296" s="19"/>
    </row>
    <row r="1297" spans="1:207" s="116" customFormat="1" ht="28.15" customHeight="1" x14ac:dyDescent="0.25">
      <c r="A1297" s="69" t="s">
        <v>1857</v>
      </c>
      <c r="B1297" s="45" t="s">
        <v>2055</v>
      </c>
      <c r="C1297" s="182">
        <v>1954</v>
      </c>
      <c r="D1297" s="182" t="s">
        <v>224</v>
      </c>
      <c r="E1297" s="182" t="s">
        <v>970</v>
      </c>
      <c r="F1297" s="64">
        <v>2</v>
      </c>
      <c r="G1297" s="64">
        <v>1</v>
      </c>
      <c r="H1297" s="44">
        <v>439.8</v>
      </c>
      <c r="I1297" s="44">
        <v>0</v>
      </c>
      <c r="J1297" s="44">
        <v>394.4</v>
      </c>
      <c r="K1297" s="37">
        <f>SUM(L1297:O1297)</f>
        <v>5652077.3599999994</v>
      </c>
      <c r="L1297" s="44">
        <v>0</v>
      </c>
      <c r="M1297" s="44">
        <v>0</v>
      </c>
      <c r="N1297" s="44">
        <v>0</v>
      </c>
      <c r="O1297" s="44">
        <f>'[1]Прод. прилож'!$C$497</f>
        <v>5652077.3599999994</v>
      </c>
      <c r="P1297" s="50">
        <f>K1297/H1297</f>
        <v>12851.471941791722</v>
      </c>
      <c r="Q1297" s="37">
        <v>9673</v>
      </c>
      <c r="R1297" s="70" t="s">
        <v>94</v>
      </c>
      <c r="S1297" s="115"/>
      <c r="T1297" s="115"/>
      <c r="U1297" s="115"/>
    </row>
    <row r="1298" spans="1:207" ht="40.15" customHeight="1" x14ac:dyDescent="0.25">
      <c r="A1298" s="214" t="s">
        <v>2228</v>
      </c>
      <c r="B1298" s="214"/>
      <c r="C1298" s="214"/>
      <c r="D1298" s="214"/>
      <c r="E1298" s="214"/>
      <c r="F1298" s="214"/>
      <c r="G1298" s="214"/>
      <c r="H1298" s="214"/>
      <c r="I1298" s="214"/>
      <c r="J1298" s="214"/>
      <c r="K1298" s="214"/>
      <c r="L1298" s="214"/>
      <c r="M1298" s="214"/>
      <c r="N1298" s="214"/>
      <c r="O1298" s="214"/>
      <c r="P1298" s="214"/>
      <c r="Q1298" s="214"/>
      <c r="R1298" s="214"/>
    </row>
    <row r="1299" spans="1:207" s="15" customFormat="1" ht="40.15" customHeight="1" x14ac:dyDescent="0.25">
      <c r="A1299" s="215" t="s">
        <v>979</v>
      </c>
      <c r="B1299" s="215"/>
      <c r="C1299" s="159" t="s">
        <v>21</v>
      </c>
      <c r="D1299" s="159" t="s">
        <v>21</v>
      </c>
      <c r="E1299" s="159" t="s">
        <v>21</v>
      </c>
      <c r="F1299" s="96" t="s">
        <v>21</v>
      </c>
      <c r="G1299" s="96" t="s">
        <v>21</v>
      </c>
      <c r="H1299" s="97">
        <f>SUM(H1300)</f>
        <v>421.2</v>
      </c>
      <c r="I1299" s="97">
        <f t="shared" ref="I1299:O1299" si="256">SUM(I1300)</f>
        <v>0</v>
      </c>
      <c r="J1299" s="97">
        <f t="shared" si="256"/>
        <v>421.2</v>
      </c>
      <c r="K1299" s="97">
        <f t="shared" si="256"/>
        <v>5645857.8600000003</v>
      </c>
      <c r="L1299" s="97">
        <f t="shared" si="256"/>
        <v>0</v>
      </c>
      <c r="M1299" s="97">
        <f t="shared" si="256"/>
        <v>0</v>
      </c>
      <c r="N1299" s="97">
        <f t="shared" si="256"/>
        <v>0</v>
      </c>
      <c r="O1299" s="97">
        <f t="shared" si="256"/>
        <v>5645857.8600000003</v>
      </c>
      <c r="P1299" s="34">
        <f>K1299/H1299</f>
        <v>13404.220940170941</v>
      </c>
      <c r="Q1299" s="98" t="s">
        <v>21</v>
      </c>
      <c r="R1299" s="99" t="s">
        <v>21</v>
      </c>
      <c r="S1299" s="65"/>
      <c r="T1299" s="17"/>
      <c r="U1299" s="16"/>
    </row>
    <row r="1300" spans="1:207" s="15" customFormat="1" ht="27" customHeight="1" x14ac:dyDescent="0.25">
      <c r="A1300" s="69" t="s">
        <v>2618</v>
      </c>
      <c r="B1300" s="45" t="s">
        <v>980</v>
      </c>
      <c r="C1300" s="182">
        <v>1964</v>
      </c>
      <c r="D1300" s="182" t="s">
        <v>224</v>
      </c>
      <c r="E1300" s="182" t="s">
        <v>20</v>
      </c>
      <c r="F1300" s="71">
        <v>2</v>
      </c>
      <c r="G1300" s="71">
        <v>2</v>
      </c>
      <c r="H1300" s="44">
        <v>421.2</v>
      </c>
      <c r="I1300" s="44">
        <v>0</v>
      </c>
      <c r="J1300" s="44">
        <v>421.2</v>
      </c>
      <c r="K1300" s="37">
        <f>SUM(L1300:O1300)</f>
        <v>5645857.8600000003</v>
      </c>
      <c r="L1300" s="44">
        <v>0</v>
      </c>
      <c r="M1300" s="44">
        <v>0</v>
      </c>
      <c r="N1300" s="44">
        <v>0</v>
      </c>
      <c r="O1300" s="44">
        <f>'[1]Прод. прилож'!$C$499</f>
        <v>5645857.8600000003</v>
      </c>
      <c r="P1300" s="44">
        <f>K1300/H1300</f>
        <v>13404.220940170941</v>
      </c>
      <c r="Q1300" s="50">
        <v>9673</v>
      </c>
      <c r="R1300" s="69" t="s">
        <v>94</v>
      </c>
      <c r="S1300" s="65"/>
      <c r="T1300" s="17"/>
      <c r="U1300" s="16"/>
    </row>
    <row r="1301" spans="1:207" ht="34.9" customHeight="1" x14ac:dyDescent="0.25">
      <c r="A1301" s="214" t="s">
        <v>2229</v>
      </c>
      <c r="B1301" s="214"/>
      <c r="C1301" s="214"/>
      <c r="D1301" s="214"/>
      <c r="E1301" s="214"/>
      <c r="F1301" s="214"/>
      <c r="G1301" s="214"/>
      <c r="H1301" s="214"/>
      <c r="I1301" s="214"/>
      <c r="J1301" s="214"/>
      <c r="K1301" s="214"/>
      <c r="L1301" s="214"/>
      <c r="M1301" s="214"/>
      <c r="N1301" s="214"/>
      <c r="O1301" s="214"/>
      <c r="P1301" s="214"/>
      <c r="Q1301" s="214"/>
      <c r="R1301" s="214"/>
    </row>
    <row r="1302" spans="1:207" s="15" customFormat="1" ht="34.9" customHeight="1" x14ac:dyDescent="0.25">
      <c r="A1302" s="215" t="s">
        <v>981</v>
      </c>
      <c r="B1302" s="215"/>
      <c r="C1302" s="159" t="s">
        <v>21</v>
      </c>
      <c r="D1302" s="159" t="s">
        <v>21</v>
      </c>
      <c r="E1302" s="159" t="s">
        <v>21</v>
      </c>
      <c r="F1302" s="96" t="s">
        <v>21</v>
      </c>
      <c r="G1302" s="96" t="s">
        <v>21</v>
      </c>
      <c r="H1302" s="97">
        <f>SUM(H1303)</f>
        <v>616.79999999999995</v>
      </c>
      <c r="I1302" s="97">
        <f t="shared" ref="I1302:O1302" si="257">SUM(I1303)</f>
        <v>0</v>
      </c>
      <c r="J1302" s="97">
        <f t="shared" si="257"/>
        <v>616.79999999999995</v>
      </c>
      <c r="K1302" s="97">
        <f t="shared" si="257"/>
        <v>4406108</v>
      </c>
      <c r="L1302" s="97">
        <f t="shared" si="257"/>
        <v>0</v>
      </c>
      <c r="M1302" s="97">
        <f t="shared" si="257"/>
        <v>0</v>
      </c>
      <c r="N1302" s="97">
        <f t="shared" si="257"/>
        <v>0</v>
      </c>
      <c r="O1302" s="97">
        <f t="shared" si="257"/>
        <v>4406108</v>
      </c>
      <c r="P1302" s="34">
        <f>K1302/H1302</f>
        <v>7143.4954604409859</v>
      </c>
      <c r="Q1302" s="98" t="s">
        <v>21</v>
      </c>
      <c r="R1302" s="99" t="s">
        <v>21</v>
      </c>
      <c r="S1302" s="65"/>
      <c r="T1302" s="17"/>
      <c r="U1302" s="16"/>
    </row>
    <row r="1303" spans="1:207" s="15" customFormat="1" ht="27" customHeight="1" x14ac:dyDescent="0.25">
      <c r="A1303" s="69" t="s">
        <v>1858</v>
      </c>
      <c r="B1303" s="109" t="s">
        <v>982</v>
      </c>
      <c r="C1303" s="182">
        <v>1966</v>
      </c>
      <c r="D1303" s="182" t="s">
        <v>224</v>
      </c>
      <c r="E1303" s="182" t="s">
        <v>20</v>
      </c>
      <c r="F1303" s="71">
        <v>2</v>
      </c>
      <c r="G1303" s="71">
        <v>2</v>
      </c>
      <c r="H1303" s="44">
        <v>616.79999999999995</v>
      </c>
      <c r="I1303" s="44">
        <v>0</v>
      </c>
      <c r="J1303" s="44">
        <v>616.79999999999995</v>
      </c>
      <c r="K1303" s="37">
        <f>SUM(L1303:O1303)</f>
        <v>4406108</v>
      </c>
      <c r="L1303" s="44">
        <v>0</v>
      </c>
      <c r="M1303" s="44">
        <v>0</v>
      </c>
      <c r="N1303" s="44">
        <v>0</v>
      </c>
      <c r="O1303" s="44">
        <f>'[1]Прод. прилож'!$C$980</f>
        <v>4406108</v>
      </c>
      <c r="P1303" s="44">
        <f>K1303/H1303</f>
        <v>7143.4954604409859</v>
      </c>
      <c r="Q1303" s="50">
        <v>9673</v>
      </c>
      <c r="R1303" s="69" t="s">
        <v>95</v>
      </c>
      <c r="S1303" s="65"/>
      <c r="T1303" s="17"/>
      <c r="U1303" s="16"/>
    </row>
    <row r="1304" spans="1:207" ht="40.15" customHeight="1" x14ac:dyDescent="0.25">
      <c r="A1304" s="214" t="s">
        <v>2230</v>
      </c>
      <c r="B1304" s="214"/>
      <c r="C1304" s="214"/>
      <c r="D1304" s="214"/>
      <c r="E1304" s="214"/>
      <c r="F1304" s="214"/>
      <c r="G1304" s="214"/>
      <c r="H1304" s="214"/>
      <c r="I1304" s="214"/>
      <c r="J1304" s="214"/>
      <c r="K1304" s="214"/>
      <c r="L1304" s="214"/>
      <c r="M1304" s="214"/>
      <c r="N1304" s="214"/>
      <c r="O1304" s="214"/>
      <c r="P1304" s="214"/>
      <c r="Q1304" s="214"/>
      <c r="R1304" s="214"/>
    </row>
    <row r="1305" spans="1:207" s="15" customFormat="1" ht="40.15" customHeight="1" x14ac:dyDescent="0.25">
      <c r="A1305" s="215" t="s">
        <v>60</v>
      </c>
      <c r="B1305" s="215"/>
      <c r="C1305" s="159" t="s">
        <v>21</v>
      </c>
      <c r="D1305" s="159" t="s">
        <v>21</v>
      </c>
      <c r="E1305" s="159" t="s">
        <v>21</v>
      </c>
      <c r="F1305" s="96" t="s">
        <v>21</v>
      </c>
      <c r="G1305" s="96" t="s">
        <v>21</v>
      </c>
      <c r="H1305" s="97">
        <f>SUM(H1306:H1313)</f>
        <v>2673.5</v>
      </c>
      <c r="I1305" s="97">
        <f t="shared" ref="I1305:P1305" si="258">SUM(I1306:I1313)</f>
        <v>0</v>
      </c>
      <c r="J1305" s="97">
        <f t="shared" si="258"/>
        <v>2008.1</v>
      </c>
      <c r="K1305" s="97">
        <f t="shared" si="258"/>
        <v>29051814.390000001</v>
      </c>
      <c r="L1305" s="97">
        <f t="shared" si="258"/>
        <v>0</v>
      </c>
      <c r="M1305" s="97">
        <f t="shared" si="258"/>
        <v>0</v>
      </c>
      <c r="N1305" s="97">
        <f t="shared" si="258"/>
        <v>0</v>
      </c>
      <c r="O1305" s="97">
        <f t="shared" si="258"/>
        <v>29051814.390000001</v>
      </c>
      <c r="P1305" s="97">
        <f t="shared" si="258"/>
        <v>80823.744123999408</v>
      </c>
      <c r="Q1305" s="98" t="s">
        <v>21</v>
      </c>
      <c r="R1305" s="99" t="s">
        <v>21</v>
      </c>
      <c r="S1305" s="65"/>
      <c r="T1305" s="17"/>
      <c r="U1305" s="16"/>
    </row>
    <row r="1306" spans="1:207" s="116" customFormat="1" ht="25.15" customHeight="1" x14ac:dyDescent="0.25">
      <c r="A1306" s="69" t="s">
        <v>2103</v>
      </c>
      <c r="B1306" s="45" t="s">
        <v>1728</v>
      </c>
      <c r="C1306" s="182">
        <v>1860</v>
      </c>
      <c r="D1306" s="182" t="s">
        <v>224</v>
      </c>
      <c r="E1306" s="182" t="s">
        <v>20</v>
      </c>
      <c r="F1306" s="64">
        <v>2</v>
      </c>
      <c r="G1306" s="64">
        <v>1</v>
      </c>
      <c r="H1306" s="44">
        <v>367.8</v>
      </c>
      <c r="I1306" s="44">
        <v>0</v>
      </c>
      <c r="J1306" s="44">
        <v>337.9</v>
      </c>
      <c r="K1306" s="37">
        <f t="shared" ref="K1306:K1313" si="259">SUM(L1306:O1306)</f>
        <v>472752</v>
      </c>
      <c r="L1306" s="44">
        <v>0</v>
      </c>
      <c r="M1306" s="44">
        <v>0</v>
      </c>
      <c r="N1306" s="44">
        <v>0</v>
      </c>
      <c r="O1306" s="44">
        <f>'[1]Прод. прилож'!$C$501</f>
        <v>472752</v>
      </c>
      <c r="P1306" s="50">
        <f t="shared" ref="P1306:P1313" si="260">K1306/H1306</f>
        <v>1285.3507340946167</v>
      </c>
      <c r="Q1306" s="37">
        <v>9673</v>
      </c>
      <c r="R1306" s="70" t="s">
        <v>94</v>
      </c>
      <c r="S1306" s="115"/>
      <c r="T1306" s="115"/>
      <c r="U1306" s="115"/>
    </row>
    <row r="1307" spans="1:207" s="116" customFormat="1" ht="25.15" customHeight="1" x14ac:dyDescent="0.25">
      <c r="A1307" s="69" t="s">
        <v>2104</v>
      </c>
      <c r="B1307" s="163" t="s">
        <v>976</v>
      </c>
      <c r="C1307" s="166">
        <v>1963</v>
      </c>
      <c r="D1307" s="166">
        <v>1978</v>
      </c>
      <c r="E1307" s="166" t="s">
        <v>20</v>
      </c>
      <c r="F1307" s="176">
        <v>2</v>
      </c>
      <c r="G1307" s="176">
        <v>2</v>
      </c>
      <c r="H1307" s="188">
        <v>500</v>
      </c>
      <c r="I1307" s="188">
        <v>0</v>
      </c>
      <c r="J1307" s="188">
        <v>378.9</v>
      </c>
      <c r="K1307" s="37">
        <f t="shared" si="259"/>
        <v>5617561.0999999996</v>
      </c>
      <c r="L1307" s="44">
        <v>0</v>
      </c>
      <c r="M1307" s="44">
        <v>0</v>
      </c>
      <c r="N1307" s="44">
        <v>0</v>
      </c>
      <c r="O1307" s="44">
        <f>'[1]Прод. прилож'!$C$502</f>
        <v>5617561.0999999996</v>
      </c>
      <c r="P1307" s="44">
        <f t="shared" si="260"/>
        <v>11235.1222</v>
      </c>
      <c r="Q1307" s="50">
        <v>9673</v>
      </c>
      <c r="R1307" s="69" t="s">
        <v>94</v>
      </c>
      <c r="S1307" s="17"/>
      <c r="T1307" s="17"/>
      <c r="U1307" s="16"/>
      <c r="V1307" s="15"/>
      <c r="W1307" s="15"/>
      <c r="X1307" s="15"/>
      <c r="Y1307" s="15"/>
      <c r="Z1307" s="15"/>
      <c r="AA1307" s="15"/>
      <c r="AB1307" s="15"/>
      <c r="AC1307" s="15"/>
      <c r="AD1307" s="15"/>
      <c r="AE1307" s="15"/>
      <c r="AF1307" s="15"/>
      <c r="AG1307" s="15"/>
      <c r="AH1307" s="15"/>
      <c r="AI1307" s="15"/>
      <c r="AJ1307" s="15"/>
      <c r="AK1307" s="15"/>
      <c r="AL1307" s="15"/>
      <c r="AM1307" s="15"/>
      <c r="AN1307" s="15"/>
      <c r="AO1307" s="15"/>
      <c r="AP1307" s="15"/>
      <c r="AQ1307" s="15"/>
      <c r="AR1307" s="15"/>
      <c r="AS1307" s="15"/>
      <c r="AT1307" s="15"/>
      <c r="AU1307" s="15"/>
      <c r="AV1307" s="15"/>
      <c r="AW1307" s="15"/>
      <c r="AX1307" s="15"/>
      <c r="AY1307" s="15"/>
      <c r="AZ1307" s="15"/>
      <c r="BA1307" s="15"/>
      <c r="BB1307" s="15"/>
      <c r="BC1307" s="15"/>
      <c r="BD1307" s="15"/>
      <c r="BE1307" s="15"/>
      <c r="BF1307" s="15"/>
      <c r="BG1307" s="15"/>
      <c r="BH1307" s="15"/>
      <c r="BI1307" s="15"/>
      <c r="BJ1307" s="15"/>
      <c r="BK1307" s="15"/>
      <c r="BL1307" s="15"/>
      <c r="BM1307" s="15"/>
      <c r="BN1307" s="15"/>
      <c r="BO1307" s="15"/>
      <c r="BP1307" s="15"/>
      <c r="BQ1307" s="15"/>
      <c r="BR1307" s="15"/>
      <c r="BS1307" s="15"/>
      <c r="BT1307" s="15"/>
      <c r="BU1307" s="15"/>
      <c r="BV1307" s="15"/>
      <c r="BW1307" s="15"/>
      <c r="BX1307" s="15"/>
      <c r="BY1307" s="15"/>
      <c r="BZ1307" s="15"/>
      <c r="CA1307" s="15"/>
      <c r="CB1307" s="15"/>
      <c r="CC1307" s="15"/>
      <c r="CD1307" s="15"/>
      <c r="CE1307" s="15"/>
      <c r="CF1307" s="15"/>
      <c r="CG1307" s="15"/>
      <c r="CH1307" s="15"/>
      <c r="CI1307" s="15"/>
      <c r="CJ1307" s="15"/>
      <c r="CK1307" s="15"/>
      <c r="CL1307" s="15"/>
      <c r="CM1307" s="15"/>
      <c r="CN1307" s="15"/>
      <c r="CO1307" s="15"/>
      <c r="CP1307" s="15"/>
      <c r="CQ1307" s="15"/>
      <c r="CR1307" s="15"/>
      <c r="CS1307" s="15"/>
      <c r="CT1307" s="15"/>
      <c r="CU1307" s="15"/>
      <c r="CV1307" s="15"/>
      <c r="CW1307" s="15"/>
      <c r="CX1307" s="15"/>
      <c r="CY1307" s="15"/>
      <c r="CZ1307" s="15"/>
      <c r="DA1307" s="15"/>
      <c r="DB1307" s="15"/>
      <c r="DC1307" s="15"/>
      <c r="DD1307" s="15"/>
      <c r="DE1307" s="15"/>
      <c r="DF1307" s="15"/>
      <c r="DG1307" s="15"/>
      <c r="DH1307" s="15"/>
      <c r="DI1307" s="15"/>
      <c r="DJ1307" s="15"/>
      <c r="DK1307" s="15"/>
      <c r="DL1307" s="15"/>
      <c r="DM1307" s="15"/>
      <c r="DN1307" s="15"/>
      <c r="DO1307" s="15"/>
      <c r="DP1307" s="15"/>
      <c r="DQ1307" s="15"/>
      <c r="DR1307" s="15"/>
      <c r="DS1307" s="15"/>
      <c r="DT1307" s="15"/>
      <c r="DU1307" s="15"/>
      <c r="DV1307" s="15"/>
      <c r="DW1307" s="15"/>
      <c r="DX1307" s="15"/>
      <c r="DY1307" s="15"/>
      <c r="DZ1307" s="15"/>
      <c r="EA1307" s="15"/>
      <c r="EB1307" s="15"/>
      <c r="EC1307" s="15"/>
      <c r="ED1307" s="15"/>
      <c r="EE1307" s="15"/>
      <c r="EF1307" s="15"/>
      <c r="EG1307" s="15"/>
      <c r="EH1307" s="15"/>
      <c r="EI1307" s="15"/>
      <c r="EJ1307" s="15"/>
      <c r="EK1307" s="15"/>
      <c r="EL1307" s="15"/>
      <c r="EM1307" s="15"/>
      <c r="EN1307" s="15"/>
      <c r="EO1307" s="15"/>
      <c r="EP1307" s="15"/>
      <c r="EQ1307" s="15"/>
      <c r="ER1307" s="15"/>
      <c r="ES1307" s="15"/>
      <c r="ET1307" s="15"/>
      <c r="EU1307" s="15"/>
      <c r="EV1307" s="15"/>
      <c r="EW1307" s="15"/>
      <c r="EX1307" s="15"/>
      <c r="EY1307" s="15"/>
      <c r="EZ1307" s="15"/>
      <c r="FA1307" s="15"/>
      <c r="FB1307" s="15"/>
      <c r="FC1307" s="15"/>
      <c r="FD1307" s="15"/>
      <c r="FE1307" s="15"/>
      <c r="FF1307" s="15"/>
      <c r="FG1307" s="15"/>
      <c r="FH1307" s="15"/>
      <c r="FI1307" s="15"/>
      <c r="FJ1307" s="15"/>
      <c r="FK1307" s="15"/>
      <c r="FL1307" s="15"/>
      <c r="FM1307" s="15"/>
      <c r="FN1307" s="15"/>
      <c r="FO1307" s="15"/>
      <c r="FP1307" s="15"/>
      <c r="FQ1307" s="15"/>
      <c r="FR1307" s="15"/>
      <c r="FS1307" s="15"/>
      <c r="FT1307" s="15"/>
      <c r="FU1307" s="15"/>
      <c r="FV1307" s="15"/>
      <c r="FW1307" s="15"/>
      <c r="FX1307" s="15"/>
      <c r="FY1307" s="15"/>
      <c r="FZ1307" s="15"/>
      <c r="GA1307" s="15"/>
      <c r="GB1307" s="15"/>
      <c r="GC1307" s="15"/>
      <c r="GD1307" s="15"/>
      <c r="GE1307" s="15"/>
      <c r="GF1307" s="15"/>
      <c r="GG1307" s="15"/>
      <c r="GH1307" s="15"/>
      <c r="GI1307" s="15"/>
      <c r="GJ1307" s="15"/>
      <c r="GK1307" s="15"/>
      <c r="GL1307" s="15"/>
      <c r="GM1307" s="15"/>
      <c r="GN1307" s="15"/>
      <c r="GO1307" s="15"/>
      <c r="GP1307" s="15"/>
      <c r="GQ1307" s="15"/>
      <c r="GR1307" s="15"/>
      <c r="GS1307" s="15"/>
      <c r="GT1307" s="15"/>
      <c r="GU1307" s="15"/>
      <c r="GV1307" s="15"/>
      <c r="GW1307" s="15"/>
      <c r="GX1307" s="15"/>
      <c r="GY1307" s="15"/>
    </row>
    <row r="1308" spans="1:207" s="15" customFormat="1" ht="27" customHeight="1" x14ac:dyDescent="0.25">
      <c r="A1308" s="69" t="s">
        <v>2105</v>
      </c>
      <c r="B1308" s="108" t="s">
        <v>1726</v>
      </c>
      <c r="C1308" s="182">
        <v>1876</v>
      </c>
      <c r="D1308" s="182" t="s">
        <v>224</v>
      </c>
      <c r="E1308" s="182" t="s">
        <v>20</v>
      </c>
      <c r="F1308" s="64">
        <v>2</v>
      </c>
      <c r="G1308" s="64">
        <v>1</v>
      </c>
      <c r="H1308" s="44">
        <v>255</v>
      </c>
      <c r="I1308" s="44">
        <v>0</v>
      </c>
      <c r="J1308" s="44">
        <v>164.6</v>
      </c>
      <c r="K1308" s="37">
        <f t="shared" si="259"/>
        <v>205020</v>
      </c>
      <c r="L1308" s="44">
        <v>0</v>
      </c>
      <c r="M1308" s="44">
        <v>0</v>
      </c>
      <c r="N1308" s="44">
        <v>0</v>
      </c>
      <c r="O1308" s="44">
        <f>'[1]Прод. прилож'!$C$503</f>
        <v>205020</v>
      </c>
      <c r="P1308" s="50">
        <f t="shared" si="260"/>
        <v>804</v>
      </c>
      <c r="Q1308" s="37">
        <v>9673</v>
      </c>
      <c r="R1308" s="69" t="s">
        <v>94</v>
      </c>
      <c r="S1308" s="141"/>
      <c r="T1308" s="115"/>
      <c r="U1308" s="115"/>
      <c r="V1308" s="116"/>
      <c r="W1308" s="116"/>
      <c r="X1308" s="116"/>
      <c r="Y1308" s="116"/>
      <c r="Z1308" s="116"/>
      <c r="AA1308" s="116"/>
      <c r="AB1308" s="116"/>
      <c r="AC1308" s="116"/>
      <c r="AD1308" s="116"/>
      <c r="AE1308" s="116"/>
      <c r="AF1308" s="116"/>
      <c r="AG1308" s="116"/>
      <c r="AH1308" s="116"/>
      <c r="AI1308" s="116"/>
      <c r="AJ1308" s="116"/>
      <c r="AK1308" s="116"/>
      <c r="AL1308" s="116"/>
      <c r="AM1308" s="116"/>
      <c r="AN1308" s="116"/>
      <c r="AO1308" s="116"/>
      <c r="AP1308" s="116"/>
      <c r="AQ1308" s="116"/>
      <c r="AR1308" s="116"/>
      <c r="AS1308" s="116"/>
      <c r="AT1308" s="116"/>
      <c r="AU1308" s="116"/>
      <c r="AV1308" s="116"/>
      <c r="AW1308" s="116"/>
      <c r="AX1308" s="116"/>
      <c r="AY1308" s="116"/>
      <c r="AZ1308" s="116"/>
      <c r="BA1308" s="116"/>
      <c r="BB1308" s="116"/>
      <c r="BC1308" s="116"/>
      <c r="BD1308" s="116"/>
      <c r="BE1308" s="116"/>
      <c r="BF1308" s="116"/>
      <c r="BG1308" s="116"/>
      <c r="BH1308" s="116"/>
      <c r="BI1308" s="116"/>
      <c r="BJ1308" s="116"/>
      <c r="BK1308" s="116"/>
      <c r="BL1308" s="116"/>
      <c r="BM1308" s="116"/>
      <c r="BN1308" s="116"/>
      <c r="BO1308" s="116"/>
      <c r="BP1308" s="116"/>
      <c r="BQ1308" s="116"/>
      <c r="BR1308" s="116"/>
      <c r="BS1308" s="116"/>
      <c r="BT1308" s="116"/>
      <c r="BU1308" s="116"/>
      <c r="BV1308" s="116"/>
      <c r="BW1308" s="116"/>
      <c r="BX1308" s="116"/>
      <c r="BY1308" s="116"/>
      <c r="BZ1308" s="116"/>
      <c r="CA1308" s="116"/>
      <c r="CB1308" s="116"/>
      <c r="CC1308" s="116"/>
      <c r="CD1308" s="116"/>
      <c r="CE1308" s="116"/>
      <c r="CF1308" s="116"/>
      <c r="CG1308" s="116"/>
      <c r="CH1308" s="116"/>
      <c r="CI1308" s="116"/>
      <c r="CJ1308" s="116"/>
      <c r="CK1308" s="116"/>
      <c r="CL1308" s="116"/>
      <c r="CM1308" s="116"/>
      <c r="CN1308" s="116"/>
      <c r="CO1308" s="116"/>
      <c r="CP1308" s="116"/>
      <c r="CQ1308" s="116"/>
      <c r="CR1308" s="116"/>
      <c r="CS1308" s="116"/>
      <c r="CT1308" s="116"/>
      <c r="CU1308" s="116"/>
      <c r="CV1308" s="116"/>
      <c r="CW1308" s="116"/>
      <c r="CX1308" s="116"/>
      <c r="CY1308" s="116"/>
      <c r="CZ1308" s="116"/>
      <c r="DA1308" s="116"/>
      <c r="DB1308" s="116"/>
      <c r="DC1308" s="116"/>
      <c r="DD1308" s="116"/>
      <c r="DE1308" s="116"/>
      <c r="DF1308" s="116"/>
      <c r="DG1308" s="116"/>
      <c r="DH1308" s="116"/>
      <c r="DI1308" s="116"/>
      <c r="DJ1308" s="116"/>
      <c r="DK1308" s="116"/>
      <c r="DL1308" s="116"/>
      <c r="DM1308" s="116"/>
      <c r="DN1308" s="116"/>
      <c r="DO1308" s="116"/>
      <c r="DP1308" s="116"/>
      <c r="DQ1308" s="116"/>
      <c r="DR1308" s="116"/>
      <c r="DS1308" s="116"/>
      <c r="DT1308" s="116"/>
      <c r="DU1308" s="116"/>
      <c r="DV1308" s="116"/>
      <c r="DW1308" s="116"/>
      <c r="DX1308" s="116"/>
      <c r="DY1308" s="116"/>
      <c r="DZ1308" s="116"/>
      <c r="EA1308" s="116"/>
      <c r="EB1308" s="116"/>
      <c r="EC1308" s="116"/>
      <c r="ED1308" s="116"/>
      <c r="EE1308" s="116"/>
      <c r="EF1308" s="116"/>
      <c r="EG1308" s="116"/>
      <c r="EH1308" s="116"/>
      <c r="EI1308" s="116"/>
      <c r="EJ1308" s="116"/>
      <c r="EK1308" s="116"/>
      <c r="EL1308" s="116"/>
      <c r="EM1308" s="116"/>
      <c r="EN1308" s="116"/>
      <c r="EO1308" s="116"/>
      <c r="EP1308" s="116"/>
      <c r="EQ1308" s="116"/>
      <c r="ER1308" s="116"/>
      <c r="ES1308" s="116"/>
      <c r="ET1308" s="116"/>
      <c r="EU1308" s="116"/>
      <c r="EV1308" s="116"/>
      <c r="EW1308" s="116"/>
      <c r="EX1308" s="116"/>
      <c r="EY1308" s="116"/>
      <c r="EZ1308" s="116"/>
      <c r="FA1308" s="116"/>
      <c r="FB1308" s="116"/>
      <c r="FC1308" s="116"/>
      <c r="FD1308" s="116"/>
      <c r="FE1308" s="116"/>
      <c r="FF1308" s="116"/>
      <c r="FG1308" s="116"/>
      <c r="FH1308" s="116"/>
      <c r="FI1308" s="116"/>
      <c r="FJ1308" s="116"/>
      <c r="FK1308" s="116"/>
      <c r="FL1308" s="116"/>
      <c r="FM1308" s="116"/>
      <c r="FN1308" s="116"/>
      <c r="FO1308" s="116"/>
      <c r="FP1308" s="116"/>
      <c r="FQ1308" s="116"/>
      <c r="FR1308" s="116"/>
      <c r="FS1308" s="116"/>
      <c r="FT1308" s="116"/>
      <c r="FU1308" s="116"/>
      <c r="FV1308" s="116"/>
      <c r="FW1308" s="116"/>
      <c r="FX1308" s="116"/>
      <c r="FY1308" s="116"/>
      <c r="FZ1308" s="116"/>
      <c r="GA1308" s="116"/>
      <c r="GB1308" s="116"/>
      <c r="GC1308" s="116"/>
      <c r="GD1308" s="116"/>
      <c r="GE1308" s="116"/>
      <c r="GF1308" s="116"/>
      <c r="GG1308" s="116"/>
      <c r="GH1308" s="116"/>
      <c r="GI1308" s="116"/>
      <c r="GJ1308" s="116"/>
      <c r="GK1308" s="116"/>
      <c r="GL1308" s="116"/>
      <c r="GM1308" s="116"/>
      <c r="GN1308" s="116"/>
      <c r="GO1308" s="116"/>
      <c r="GP1308" s="116"/>
      <c r="GQ1308" s="116"/>
      <c r="GR1308" s="116"/>
      <c r="GS1308" s="116"/>
      <c r="GT1308" s="116"/>
      <c r="GU1308" s="116"/>
      <c r="GV1308" s="116"/>
      <c r="GW1308" s="116"/>
      <c r="GX1308" s="116"/>
      <c r="GY1308" s="116"/>
    </row>
    <row r="1309" spans="1:207" s="15" customFormat="1" ht="27" customHeight="1" x14ac:dyDescent="0.25">
      <c r="A1309" s="224" t="s">
        <v>2106</v>
      </c>
      <c r="B1309" s="210" t="s">
        <v>1937</v>
      </c>
      <c r="C1309" s="212">
        <v>1875</v>
      </c>
      <c r="D1309" s="212" t="s">
        <v>224</v>
      </c>
      <c r="E1309" s="212" t="s">
        <v>970</v>
      </c>
      <c r="F1309" s="226">
        <v>2</v>
      </c>
      <c r="G1309" s="226">
        <v>1</v>
      </c>
      <c r="H1309" s="222">
        <v>228.8</v>
      </c>
      <c r="I1309" s="222">
        <v>0</v>
      </c>
      <c r="J1309" s="222">
        <v>196.6</v>
      </c>
      <c r="K1309" s="37">
        <f t="shared" si="259"/>
        <v>300000</v>
      </c>
      <c r="L1309" s="48">
        <v>0</v>
      </c>
      <c r="M1309" s="48">
        <v>0</v>
      </c>
      <c r="N1309" s="48">
        <v>0</v>
      </c>
      <c r="O1309" s="48">
        <f>'[1]Прод. прилож'!$C$504</f>
        <v>300000</v>
      </c>
      <c r="P1309" s="50">
        <f t="shared" si="260"/>
        <v>1311.1888111888111</v>
      </c>
      <c r="Q1309" s="37">
        <v>9673</v>
      </c>
      <c r="R1309" s="69" t="s">
        <v>94</v>
      </c>
      <c r="S1309" s="16"/>
      <c r="T1309" s="16"/>
      <c r="U1309" s="16"/>
    </row>
    <row r="1310" spans="1:207" s="15" customFormat="1" ht="27" customHeight="1" x14ac:dyDescent="0.25">
      <c r="A1310" s="225"/>
      <c r="B1310" s="211"/>
      <c r="C1310" s="213"/>
      <c r="D1310" s="213"/>
      <c r="E1310" s="213"/>
      <c r="F1310" s="227"/>
      <c r="G1310" s="227"/>
      <c r="H1310" s="223"/>
      <c r="I1310" s="223"/>
      <c r="J1310" s="223"/>
      <c r="K1310" s="37">
        <f t="shared" ref="K1310" si="261">SUM(L1310:O1310)</f>
        <v>7893850</v>
      </c>
      <c r="L1310" s="48">
        <v>0</v>
      </c>
      <c r="M1310" s="48">
        <v>0</v>
      </c>
      <c r="N1310" s="48">
        <v>0</v>
      </c>
      <c r="O1310" s="48">
        <f>'[1]Прод. прилож'!$C$982</f>
        <v>7893850</v>
      </c>
      <c r="P1310" s="50">
        <f>K1310/H1309</f>
        <v>34501.092657342655</v>
      </c>
      <c r="Q1310" s="37">
        <v>9673</v>
      </c>
      <c r="R1310" s="69" t="s">
        <v>95</v>
      </c>
      <c r="S1310" s="57"/>
      <c r="T1310" s="16"/>
      <c r="U1310" s="16"/>
    </row>
    <row r="1311" spans="1:207" s="15" customFormat="1" ht="27" customHeight="1" x14ac:dyDescent="0.25">
      <c r="A1311" s="69" t="s">
        <v>2107</v>
      </c>
      <c r="B1311" s="108" t="s">
        <v>977</v>
      </c>
      <c r="C1311" s="182">
        <v>1966</v>
      </c>
      <c r="D1311" s="182">
        <v>2008</v>
      </c>
      <c r="E1311" s="182" t="s">
        <v>20</v>
      </c>
      <c r="F1311" s="71">
        <v>2</v>
      </c>
      <c r="G1311" s="71">
        <v>2</v>
      </c>
      <c r="H1311" s="44">
        <v>402</v>
      </c>
      <c r="I1311" s="44">
        <v>0</v>
      </c>
      <c r="J1311" s="44">
        <v>352.5</v>
      </c>
      <c r="K1311" s="37">
        <f t="shared" si="259"/>
        <v>3175942</v>
      </c>
      <c r="L1311" s="44">
        <v>0</v>
      </c>
      <c r="M1311" s="44">
        <v>0</v>
      </c>
      <c r="N1311" s="44">
        <v>0</v>
      </c>
      <c r="O1311" s="44">
        <f>'[1]Прод. прилож'!$C$983</f>
        <v>3175942</v>
      </c>
      <c r="P1311" s="44">
        <f t="shared" si="260"/>
        <v>7900.353233830846</v>
      </c>
      <c r="Q1311" s="50">
        <v>9673</v>
      </c>
      <c r="R1311" s="69" t="s">
        <v>95</v>
      </c>
      <c r="S1311" s="65"/>
      <c r="T1311" s="17"/>
      <c r="U1311" s="16"/>
    </row>
    <row r="1312" spans="1:207" s="15" customFormat="1" ht="27" customHeight="1" x14ac:dyDescent="0.25">
      <c r="A1312" s="69" t="s">
        <v>2108</v>
      </c>
      <c r="B1312" s="45" t="s">
        <v>2056</v>
      </c>
      <c r="C1312" s="182">
        <v>1959</v>
      </c>
      <c r="D1312" s="182" t="s">
        <v>224</v>
      </c>
      <c r="E1312" s="182" t="s">
        <v>20</v>
      </c>
      <c r="F1312" s="51">
        <v>2</v>
      </c>
      <c r="G1312" s="51">
        <v>2</v>
      </c>
      <c r="H1312" s="48">
        <v>600.4</v>
      </c>
      <c r="I1312" s="48">
        <v>0</v>
      </c>
      <c r="J1312" s="48">
        <v>348.5</v>
      </c>
      <c r="K1312" s="37">
        <f>SUM(L1312:O1312)</f>
        <v>8094090.79</v>
      </c>
      <c r="L1312" s="48">
        <v>0</v>
      </c>
      <c r="M1312" s="48">
        <v>0</v>
      </c>
      <c r="N1312" s="48">
        <v>0</v>
      </c>
      <c r="O1312" s="48">
        <f>'[1]Прод. прилож'!$C$505</f>
        <v>8094090.79</v>
      </c>
      <c r="P1312" s="50">
        <f>K1312/H1312</f>
        <v>13481.163874083944</v>
      </c>
      <c r="Q1312" s="37">
        <v>9673</v>
      </c>
      <c r="R1312" s="70" t="s">
        <v>94</v>
      </c>
      <c r="S1312" s="17">
        <f>O1312</f>
        <v>8094090.79</v>
      </c>
      <c r="T1312" s="17"/>
      <c r="U1312" s="16"/>
    </row>
    <row r="1313" spans="1:21" s="15" customFormat="1" ht="27" customHeight="1" x14ac:dyDescent="0.25">
      <c r="A1313" s="69" t="s">
        <v>2109</v>
      </c>
      <c r="B1313" s="108" t="s">
        <v>978</v>
      </c>
      <c r="C1313" s="72">
        <v>1857</v>
      </c>
      <c r="D1313" s="182" t="s">
        <v>224</v>
      </c>
      <c r="E1313" s="182" t="s">
        <v>20</v>
      </c>
      <c r="F1313" s="72">
        <v>2</v>
      </c>
      <c r="G1313" s="72">
        <v>2</v>
      </c>
      <c r="H1313" s="47">
        <v>319.5</v>
      </c>
      <c r="I1313" s="47">
        <v>0</v>
      </c>
      <c r="J1313" s="47">
        <v>229.1</v>
      </c>
      <c r="K1313" s="37">
        <f t="shared" si="259"/>
        <v>3292598.5</v>
      </c>
      <c r="L1313" s="44">
        <v>0</v>
      </c>
      <c r="M1313" s="44">
        <v>0</v>
      </c>
      <c r="N1313" s="44">
        <v>0</v>
      </c>
      <c r="O1313" s="44">
        <f>'[1]Прод. прилож'!$C$1414</f>
        <v>3292598.5</v>
      </c>
      <c r="P1313" s="44">
        <f t="shared" si="260"/>
        <v>10305.472613458529</v>
      </c>
      <c r="Q1313" s="50">
        <v>9673</v>
      </c>
      <c r="R1313" s="69" t="s">
        <v>96</v>
      </c>
      <c r="S1313" s="65"/>
      <c r="T1313" s="17"/>
      <c r="U1313" s="16"/>
    </row>
    <row r="1314" spans="1:21" s="15" customFormat="1" ht="40.15" customHeight="1" x14ac:dyDescent="0.25">
      <c r="A1314" s="214" t="s">
        <v>2231</v>
      </c>
      <c r="B1314" s="214"/>
      <c r="C1314" s="214"/>
      <c r="D1314" s="214"/>
      <c r="E1314" s="214"/>
      <c r="F1314" s="214"/>
      <c r="G1314" s="214"/>
      <c r="H1314" s="214"/>
      <c r="I1314" s="214"/>
      <c r="J1314" s="214"/>
      <c r="K1314" s="214"/>
      <c r="L1314" s="214"/>
      <c r="M1314" s="214"/>
      <c r="N1314" s="214"/>
      <c r="O1314" s="214"/>
      <c r="P1314" s="214"/>
      <c r="Q1314" s="214"/>
      <c r="R1314" s="214"/>
      <c r="S1314" s="57"/>
      <c r="T1314" s="16"/>
      <c r="U1314" s="16"/>
    </row>
    <row r="1315" spans="1:21" ht="40.15" customHeight="1" x14ac:dyDescent="0.25">
      <c r="A1315" s="215" t="s">
        <v>61</v>
      </c>
      <c r="B1315" s="215"/>
      <c r="C1315" s="159" t="s">
        <v>21</v>
      </c>
      <c r="D1315" s="159" t="s">
        <v>21</v>
      </c>
      <c r="E1315" s="159" t="s">
        <v>21</v>
      </c>
      <c r="F1315" s="96" t="s">
        <v>21</v>
      </c>
      <c r="G1315" s="96" t="s">
        <v>21</v>
      </c>
      <c r="H1315" s="97">
        <f>SUM(H1316:H1317)</f>
        <v>604.4</v>
      </c>
      <c r="I1315" s="97">
        <f t="shared" ref="I1315:O1315" si="262">SUM(I1316:I1317)</f>
        <v>0</v>
      </c>
      <c r="J1315" s="97">
        <f t="shared" si="262"/>
        <v>543.29999999999995</v>
      </c>
      <c r="K1315" s="97">
        <f t="shared" si="262"/>
        <v>8018934</v>
      </c>
      <c r="L1315" s="97">
        <f t="shared" si="262"/>
        <v>0</v>
      </c>
      <c r="M1315" s="97">
        <f t="shared" si="262"/>
        <v>0</v>
      </c>
      <c r="N1315" s="97">
        <f t="shared" si="262"/>
        <v>0</v>
      </c>
      <c r="O1315" s="97">
        <f t="shared" si="262"/>
        <v>8018934</v>
      </c>
      <c r="P1315" s="34">
        <f>K1315/H1315</f>
        <v>13267.59430840503</v>
      </c>
      <c r="Q1315" s="98" t="s">
        <v>21</v>
      </c>
      <c r="R1315" s="99" t="s">
        <v>21</v>
      </c>
    </row>
    <row r="1316" spans="1:21" ht="27" customHeight="1" x14ac:dyDescent="0.25">
      <c r="A1316" s="70" t="s">
        <v>2110</v>
      </c>
      <c r="B1316" s="45" t="s">
        <v>983</v>
      </c>
      <c r="C1316" s="182">
        <v>1966</v>
      </c>
      <c r="D1316" s="182">
        <v>2010</v>
      </c>
      <c r="E1316" s="182" t="s">
        <v>20</v>
      </c>
      <c r="F1316" s="182">
        <v>2</v>
      </c>
      <c r="G1316" s="182">
        <v>1</v>
      </c>
      <c r="H1316" s="48">
        <v>312.39999999999998</v>
      </c>
      <c r="I1316" s="48">
        <v>0</v>
      </c>
      <c r="J1316" s="48">
        <v>271.5</v>
      </c>
      <c r="K1316" s="37">
        <f>SUM(L1316:O1316)</f>
        <v>5413845.5</v>
      </c>
      <c r="L1316" s="44">
        <v>0</v>
      </c>
      <c r="M1316" s="44">
        <v>0</v>
      </c>
      <c r="N1316" s="44">
        <v>0</v>
      </c>
      <c r="O1316" s="44">
        <f>'[1]Прод. прилож'!$C$1416</f>
        <v>5413845.5</v>
      </c>
      <c r="P1316" s="44">
        <f>K1316/H1316</f>
        <v>17329.851152368759</v>
      </c>
      <c r="Q1316" s="50">
        <v>9673</v>
      </c>
      <c r="R1316" s="69" t="s">
        <v>96</v>
      </c>
    </row>
    <row r="1317" spans="1:21" ht="27" customHeight="1" x14ac:dyDescent="0.25">
      <c r="A1317" s="70" t="s">
        <v>2111</v>
      </c>
      <c r="B1317" s="45" t="s">
        <v>984</v>
      </c>
      <c r="C1317" s="182">
        <v>1964</v>
      </c>
      <c r="D1317" s="182">
        <v>2009</v>
      </c>
      <c r="E1317" s="182" t="s">
        <v>20</v>
      </c>
      <c r="F1317" s="182">
        <v>2</v>
      </c>
      <c r="G1317" s="182">
        <v>1</v>
      </c>
      <c r="H1317" s="48">
        <v>292</v>
      </c>
      <c r="I1317" s="48">
        <v>0</v>
      </c>
      <c r="J1317" s="48">
        <v>271.8</v>
      </c>
      <c r="K1317" s="37">
        <f>SUM(L1317:O1317)</f>
        <v>2605088.5</v>
      </c>
      <c r="L1317" s="44">
        <v>0</v>
      </c>
      <c r="M1317" s="44">
        <v>0</v>
      </c>
      <c r="N1317" s="44">
        <v>0</v>
      </c>
      <c r="O1317" s="44">
        <f>'[1]Прод. прилож'!$C$1417</f>
        <v>2605088.5</v>
      </c>
      <c r="P1317" s="44">
        <f>K1317/H1317</f>
        <v>8921.5359589041091</v>
      </c>
      <c r="Q1317" s="50">
        <v>9673</v>
      </c>
      <c r="R1317" s="69" t="s">
        <v>96</v>
      </c>
    </row>
    <row r="1318" spans="1:21" s="15" customFormat="1" ht="40.15" customHeight="1" x14ac:dyDescent="0.25">
      <c r="A1318" s="214" t="s">
        <v>2232</v>
      </c>
      <c r="B1318" s="214"/>
      <c r="C1318" s="214"/>
      <c r="D1318" s="214"/>
      <c r="E1318" s="214"/>
      <c r="F1318" s="214"/>
      <c r="G1318" s="214"/>
      <c r="H1318" s="214"/>
      <c r="I1318" s="214"/>
      <c r="J1318" s="214"/>
      <c r="K1318" s="214"/>
      <c r="L1318" s="214"/>
      <c r="M1318" s="214"/>
      <c r="N1318" s="214"/>
      <c r="O1318" s="214"/>
      <c r="P1318" s="214"/>
      <c r="Q1318" s="214"/>
      <c r="R1318" s="214"/>
      <c r="S1318" s="57"/>
      <c r="T1318" s="16"/>
      <c r="U1318" s="16"/>
    </row>
    <row r="1319" spans="1:21" ht="40.15" customHeight="1" x14ac:dyDescent="0.25">
      <c r="A1319" s="215" t="s">
        <v>735</v>
      </c>
      <c r="B1319" s="215"/>
      <c r="C1319" s="159" t="s">
        <v>21</v>
      </c>
      <c r="D1319" s="159" t="s">
        <v>21</v>
      </c>
      <c r="E1319" s="159" t="s">
        <v>21</v>
      </c>
      <c r="F1319" s="96" t="s">
        <v>21</v>
      </c>
      <c r="G1319" s="96" t="s">
        <v>21</v>
      </c>
      <c r="H1319" s="97">
        <f>SUM(H1320:H1321)</f>
        <v>883.8</v>
      </c>
      <c r="I1319" s="97">
        <f t="shared" ref="I1319:O1319" si="263">SUM(I1320:I1321)</f>
        <v>0</v>
      </c>
      <c r="J1319" s="97">
        <f t="shared" si="263"/>
        <v>779.8</v>
      </c>
      <c r="K1319" s="97">
        <f t="shared" si="263"/>
        <v>13900296.82</v>
      </c>
      <c r="L1319" s="97">
        <f t="shared" si="263"/>
        <v>0</v>
      </c>
      <c r="M1319" s="97">
        <f t="shared" si="263"/>
        <v>0</v>
      </c>
      <c r="N1319" s="97">
        <f t="shared" si="263"/>
        <v>0</v>
      </c>
      <c r="O1319" s="97">
        <f t="shared" si="263"/>
        <v>13900296.82</v>
      </c>
      <c r="P1319" s="34">
        <f>K1319/H1319</f>
        <v>15727.876012672552</v>
      </c>
      <c r="Q1319" s="98" t="s">
        <v>21</v>
      </c>
      <c r="R1319" s="99" t="s">
        <v>21</v>
      </c>
    </row>
    <row r="1320" spans="1:21" ht="27" customHeight="1" x14ac:dyDescent="0.25">
      <c r="A1320" s="70" t="s">
        <v>2112</v>
      </c>
      <c r="B1320" s="45" t="s">
        <v>985</v>
      </c>
      <c r="C1320" s="182">
        <v>1964</v>
      </c>
      <c r="D1320" s="182">
        <v>2011</v>
      </c>
      <c r="E1320" s="182" t="s">
        <v>20</v>
      </c>
      <c r="F1320" s="182">
        <v>2</v>
      </c>
      <c r="G1320" s="182">
        <v>2</v>
      </c>
      <c r="H1320" s="48">
        <v>453.2</v>
      </c>
      <c r="I1320" s="48">
        <v>0</v>
      </c>
      <c r="J1320" s="48">
        <v>400.7</v>
      </c>
      <c r="K1320" s="37">
        <f>SUM(L1320:O1320)</f>
        <v>9210975.3499999996</v>
      </c>
      <c r="L1320" s="44">
        <v>0</v>
      </c>
      <c r="M1320" s="44">
        <v>0</v>
      </c>
      <c r="N1320" s="44">
        <v>0</v>
      </c>
      <c r="O1320" s="44">
        <f>'[1]Прод. прилож'!$C$985</f>
        <v>9210975.3499999996</v>
      </c>
      <c r="P1320" s="44">
        <f>K1320/H1320</f>
        <v>20324.30571491615</v>
      </c>
      <c r="Q1320" s="50">
        <v>9673</v>
      </c>
      <c r="R1320" s="69" t="s">
        <v>95</v>
      </c>
    </row>
    <row r="1321" spans="1:21" ht="27" customHeight="1" x14ac:dyDescent="0.25">
      <c r="A1321" s="70" t="s">
        <v>2113</v>
      </c>
      <c r="B1321" s="45" t="s">
        <v>986</v>
      </c>
      <c r="C1321" s="182">
        <v>1964</v>
      </c>
      <c r="D1321" s="182">
        <v>2011</v>
      </c>
      <c r="E1321" s="182" t="s">
        <v>20</v>
      </c>
      <c r="F1321" s="182">
        <v>2</v>
      </c>
      <c r="G1321" s="182">
        <v>2</v>
      </c>
      <c r="H1321" s="48">
        <v>430.6</v>
      </c>
      <c r="I1321" s="48">
        <v>0</v>
      </c>
      <c r="J1321" s="48">
        <v>379.1</v>
      </c>
      <c r="K1321" s="37">
        <f>SUM(L1321:O1321)</f>
        <v>4689321.47</v>
      </c>
      <c r="L1321" s="44">
        <v>0</v>
      </c>
      <c r="M1321" s="44">
        <v>0</v>
      </c>
      <c r="N1321" s="44">
        <v>0</v>
      </c>
      <c r="O1321" s="44">
        <f>'[1]Прод. прилож'!$C$986</f>
        <v>4689321.47</v>
      </c>
      <c r="P1321" s="44">
        <f>K1321/H1321</f>
        <v>10890.20313516024</v>
      </c>
      <c r="Q1321" s="50">
        <v>9673</v>
      </c>
      <c r="R1321" s="69" t="s">
        <v>95</v>
      </c>
    </row>
    <row r="1322" spans="1:21" ht="40.15" customHeight="1" x14ac:dyDescent="0.25">
      <c r="A1322" s="214" t="s">
        <v>2233</v>
      </c>
      <c r="B1322" s="214"/>
      <c r="C1322" s="214"/>
      <c r="D1322" s="214"/>
      <c r="E1322" s="214"/>
      <c r="F1322" s="214"/>
      <c r="G1322" s="214"/>
      <c r="H1322" s="214"/>
      <c r="I1322" s="214"/>
      <c r="J1322" s="214"/>
      <c r="K1322" s="214"/>
      <c r="L1322" s="214"/>
      <c r="M1322" s="214"/>
      <c r="N1322" s="214"/>
      <c r="O1322" s="214"/>
      <c r="P1322" s="214"/>
      <c r="Q1322" s="214"/>
      <c r="R1322" s="214"/>
    </row>
    <row r="1323" spans="1:21" ht="40.15" customHeight="1" x14ac:dyDescent="0.25">
      <c r="A1323" s="215" t="s">
        <v>75</v>
      </c>
      <c r="B1323" s="215"/>
      <c r="C1323" s="159" t="s">
        <v>21</v>
      </c>
      <c r="D1323" s="159" t="s">
        <v>21</v>
      </c>
      <c r="E1323" s="159" t="s">
        <v>21</v>
      </c>
      <c r="F1323" s="96" t="s">
        <v>21</v>
      </c>
      <c r="G1323" s="96" t="s">
        <v>21</v>
      </c>
      <c r="H1323" s="97">
        <f>SUM(H1324:H1330)</f>
        <v>4080.2799999999997</v>
      </c>
      <c r="I1323" s="97">
        <f t="shared" ref="I1323:O1323" si="264">SUM(I1324:I1330)</f>
        <v>367.17</v>
      </c>
      <c r="J1323" s="97">
        <f t="shared" si="264"/>
        <v>3713.11</v>
      </c>
      <c r="K1323" s="97">
        <f t="shared" si="264"/>
        <v>58958573.470999993</v>
      </c>
      <c r="L1323" s="97">
        <f t="shared" si="264"/>
        <v>0</v>
      </c>
      <c r="M1323" s="97">
        <f t="shared" si="264"/>
        <v>0</v>
      </c>
      <c r="N1323" s="97">
        <f t="shared" si="264"/>
        <v>0</v>
      </c>
      <c r="O1323" s="97">
        <f t="shared" si="264"/>
        <v>58958573.470999993</v>
      </c>
      <c r="P1323" s="34">
        <f>K1323/H1323</f>
        <v>14449.639110796317</v>
      </c>
      <c r="Q1323" s="98" t="s">
        <v>21</v>
      </c>
      <c r="R1323" s="99" t="s">
        <v>21</v>
      </c>
    </row>
    <row r="1324" spans="1:21" ht="27" customHeight="1" x14ac:dyDescent="0.25">
      <c r="A1324" s="70" t="s">
        <v>2114</v>
      </c>
      <c r="B1324" s="45" t="s">
        <v>987</v>
      </c>
      <c r="C1324" s="182">
        <v>1963</v>
      </c>
      <c r="D1324" s="182" t="s">
        <v>224</v>
      </c>
      <c r="E1324" s="72" t="s">
        <v>20</v>
      </c>
      <c r="F1324" s="71">
        <v>2</v>
      </c>
      <c r="G1324" s="71">
        <v>2</v>
      </c>
      <c r="H1324" s="44">
        <v>402.45</v>
      </c>
      <c r="I1324" s="44">
        <v>50.2</v>
      </c>
      <c r="J1324" s="127">
        <v>352.25</v>
      </c>
      <c r="K1324" s="37">
        <f t="shared" ref="K1324:K1330" si="265">SUM(L1324:O1324)</f>
        <v>17281443.164000001</v>
      </c>
      <c r="L1324" s="44">
        <v>0</v>
      </c>
      <c r="M1324" s="44">
        <v>0</v>
      </c>
      <c r="N1324" s="44">
        <v>0</v>
      </c>
      <c r="O1324" s="44">
        <f>'[1]Прод. прилож'!$C$988</f>
        <v>17281443.164000001</v>
      </c>
      <c r="P1324" s="44">
        <f t="shared" ref="P1324:P1330" si="266">K1324/H1324</f>
        <v>42940.596754876387</v>
      </c>
      <c r="Q1324" s="50">
        <v>9673</v>
      </c>
      <c r="R1324" s="69" t="s">
        <v>95</v>
      </c>
    </row>
    <row r="1325" spans="1:21" ht="27" customHeight="1" x14ac:dyDescent="0.25">
      <c r="A1325" s="70" t="s">
        <v>2115</v>
      </c>
      <c r="B1325" s="45" t="s">
        <v>988</v>
      </c>
      <c r="C1325" s="182">
        <v>1969</v>
      </c>
      <c r="D1325" s="182" t="s">
        <v>224</v>
      </c>
      <c r="E1325" s="72" t="s">
        <v>20</v>
      </c>
      <c r="F1325" s="71">
        <v>2</v>
      </c>
      <c r="G1325" s="71">
        <v>2</v>
      </c>
      <c r="H1325" s="44">
        <v>555.87</v>
      </c>
      <c r="I1325" s="44">
        <v>48.59</v>
      </c>
      <c r="J1325" s="44">
        <v>507.28</v>
      </c>
      <c r="K1325" s="37">
        <f t="shared" si="265"/>
        <v>12974483.358000001</v>
      </c>
      <c r="L1325" s="44">
        <v>0</v>
      </c>
      <c r="M1325" s="44">
        <v>0</v>
      </c>
      <c r="N1325" s="44">
        <v>0</v>
      </c>
      <c r="O1325" s="44">
        <f>'[1]Прод. прилож'!$C$1419</f>
        <v>12974483.358000001</v>
      </c>
      <c r="P1325" s="44">
        <f t="shared" si="266"/>
        <v>23340.859118139135</v>
      </c>
      <c r="Q1325" s="50">
        <v>9673</v>
      </c>
      <c r="R1325" s="69" t="s">
        <v>96</v>
      </c>
    </row>
    <row r="1326" spans="1:21" ht="27" customHeight="1" x14ac:dyDescent="0.25">
      <c r="A1326" s="70" t="s">
        <v>2116</v>
      </c>
      <c r="B1326" s="45" t="s">
        <v>989</v>
      </c>
      <c r="C1326" s="182">
        <v>1966</v>
      </c>
      <c r="D1326" s="182" t="s">
        <v>224</v>
      </c>
      <c r="E1326" s="72" t="s">
        <v>20</v>
      </c>
      <c r="F1326" s="71">
        <v>2</v>
      </c>
      <c r="G1326" s="71">
        <v>2</v>
      </c>
      <c r="H1326" s="44">
        <v>555.87</v>
      </c>
      <c r="I1326" s="44">
        <v>48.59</v>
      </c>
      <c r="J1326" s="44">
        <v>507.28</v>
      </c>
      <c r="K1326" s="37">
        <f t="shared" si="265"/>
        <v>6487241.6790000005</v>
      </c>
      <c r="L1326" s="44">
        <v>0</v>
      </c>
      <c r="M1326" s="44">
        <v>0</v>
      </c>
      <c r="N1326" s="44">
        <v>0</v>
      </c>
      <c r="O1326" s="44">
        <f>'[1]Прод. прилож'!$C$1420</f>
        <v>6487241.6790000005</v>
      </c>
      <c r="P1326" s="44">
        <f t="shared" si="266"/>
        <v>11670.429559069567</v>
      </c>
      <c r="Q1326" s="50">
        <v>9673</v>
      </c>
      <c r="R1326" s="69" t="s">
        <v>96</v>
      </c>
    </row>
    <row r="1327" spans="1:21" ht="27" customHeight="1" x14ac:dyDescent="0.25">
      <c r="A1327" s="70" t="s">
        <v>2117</v>
      </c>
      <c r="B1327" s="45" t="s">
        <v>990</v>
      </c>
      <c r="C1327" s="182">
        <v>1961</v>
      </c>
      <c r="D1327" s="182" t="s">
        <v>224</v>
      </c>
      <c r="E1327" s="72" t="s">
        <v>20</v>
      </c>
      <c r="F1327" s="71">
        <v>2</v>
      </c>
      <c r="G1327" s="71">
        <v>2</v>
      </c>
      <c r="H1327" s="44">
        <v>562.1</v>
      </c>
      <c r="I1327" s="44">
        <v>46.2</v>
      </c>
      <c r="J1327" s="44">
        <v>515.9</v>
      </c>
      <c r="K1327" s="37">
        <f t="shared" si="265"/>
        <v>4895273.32</v>
      </c>
      <c r="L1327" s="44">
        <v>0</v>
      </c>
      <c r="M1327" s="44">
        <v>0</v>
      </c>
      <c r="N1327" s="44">
        <v>0</v>
      </c>
      <c r="O1327" s="44">
        <f>'[1]Прод. прилож'!$C$989</f>
        <v>4895273.32</v>
      </c>
      <c r="P1327" s="44">
        <f t="shared" si="266"/>
        <v>8708.9011207970107</v>
      </c>
      <c r="Q1327" s="50">
        <v>9673</v>
      </c>
      <c r="R1327" s="69" t="s">
        <v>95</v>
      </c>
    </row>
    <row r="1328" spans="1:21" ht="27" customHeight="1" x14ac:dyDescent="0.25">
      <c r="A1328" s="70" t="s">
        <v>2619</v>
      </c>
      <c r="B1328" s="45" t="s">
        <v>991</v>
      </c>
      <c r="C1328" s="182">
        <v>1967</v>
      </c>
      <c r="D1328" s="182" t="s">
        <v>224</v>
      </c>
      <c r="E1328" s="72" t="s">
        <v>20</v>
      </c>
      <c r="F1328" s="71">
        <v>2</v>
      </c>
      <c r="G1328" s="71">
        <v>2</v>
      </c>
      <c r="H1328" s="44">
        <v>799.61</v>
      </c>
      <c r="I1328" s="44">
        <v>62.4</v>
      </c>
      <c r="J1328" s="44">
        <v>737.21</v>
      </c>
      <c r="K1328" s="37">
        <f t="shared" si="265"/>
        <v>3884227.1500000004</v>
      </c>
      <c r="L1328" s="44">
        <v>0</v>
      </c>
      <c r="M1328" s="44">
        <v>0</v>
      </c>
      <c r="N1328" s="44">
        <v>0</v>
      </c>
      <c r="O1328" s="44">
        <f>'[1]Прод. прилож'!$C$990</f>
        <v>3884227.1500000004</v>
      </c>
      <c r="P1328" s="44">
        <f t="shared" si="266"/>
        <v>4857.6520428709</v>
      </c>
      <c r="Q1328" s="50">
        <v>9673</v>
      </c>
      <c r="R1328" s="69" t="s">
        <v>95</v>
      </c>
    </row>
    <row r="1329" spans="1:21" ht="27" customHeight="1" x14ac:dyDescent="0.25">
      <c r="A1329" s="70" t="s">
        <v>2118</v>
      </c>
      <c r="B1329" s="45" t="s">
        <v>992</v>
      </c>
      <c r="C1329" s="182">
        <v>1965</v>
      </c>
      <c r="D1329" s="182" t="s">
        <v>224</v>
      </c>
      <c r="E1329" s="72" t="s">
        <v>20</v>
      </c>
      <c r="F1329" s="71">
        <v>2</v>
      </c>
      <c r="G1329" s="71">
        <v>2</v>
      </c>
      <c r="H1329" s="44">
        <v>425.68</v>
      </c>
      <c r="I1329" s="44">
        <v>38.89</v>
      </c>
      <c r="J1329" s="44">
        <v>386.79</v>
      </c>
      <c r="K1329" s="37">
        <f t="shared" si="265"/>
        <v>6147254</v>
      </c>
      <c r="L1329" s="44">
        <v>0</v>
      </c>
      <c r="M1329" s="44">
        <v>0</v>
      </c>
      <c r="N1329" s="44">
        <v>0</v>
      </c>
      <c r="O1329" s="44">
        <f>'[1]Прод. прилож'!$C$507</f>
        <v>6147254</v>
      </c>
      <c r="P1329" s="44">
        <f t="shared" si="266"/>
        <v>14441.021424544258</v>
      </c>
      <c r="Q1329" s="50">
        <v>9673</v>
      </c>
      <c r="R1329" s="69" t="s">
        <v>94</v>
      </c>
    </row>
    <row r="1330" spans="1:21" ht="27" customHeight="1" x14ac:dyDescent="0.25">
      <c r="A1330" s="70" t="s">
        <v>2119</v>
      </c>
      <c r="B1330" s="45" t="s">
        <v>993</v>
      </c>
      <c r="C1330" s="182">
        <v>1970</v>
      </c>
      <c r="D1330" s="182" t="s">
        <v>224</v>
      </c>
      <c r="E1330" s="72" t="s">
        <v>22</v>
      </c>
      <c r="F1330" s="71">
        <v>2</v>
      </c>
      <c r="G1330" s="71">
        <v>2</v>
      </c>
      <c r="H1330" s="44">
        <v>778.7</v>
      </c>
      <c r="I1330" s="44">
        <v>72.3</v>
      </c>
      <c r="J1330" s="44">
        <v>706.4</v>
      </c>
      <c r="K1330" s="37">
        <f t="shared" si="265"/>
        <v>7288650.7999999998</v>
      </c>
      <c r="L1330" s="44">
        <v>0</v>
      </c>
      <c r="M1330" s="44">
        <v>0</v>
      </c>
      <c r="N1330" s="44">
        <v>0</v>
      </c>
      <c r="O1330" s="44">
        <f>'[1]Прод. прилож'!$C$508</f>
        <v>7288650.7999999998</v>
      </c>
      <c r="P1330" s="44">
        <f t="shared" si="266"/>
        <v>9360.0241428021054</v>
      </c>
      <c r="Q1330" s="50">
        <v>9673</v>
      </c>
      <c r="R1330" s="69" t="s">
        <v>94</v>
      </c>
    </row>
    <row r="1331" spans="1:21" ht="40.15" customHeight="1" x14ac:dyDescent="0.25">
      <c r="A1331" s="214" t="s">
        <v>2234</v>
      </c>
      <c r="B1331" s="214"/>
      <c r="C1331" s="214"/>
      <c r="D1331" s="214"/>
      <c r="E1331" s="214"/>
      <c r="F1331" s="214"/>
      <c r="G1331" s="214"/>
      <c r="H1331" s="214"/>
      <c r="I1331" s="214"/>
      <c r="J1331" s="214"/>
      <c r="K1331" s="214"/>
      <c r="L1331" s="214"/>
      <c r="M1331" s="214"/>
      <c r="N1331" s="214"/>
      <c r="O1331" s="214"/>
      <c r="P1331" s="214"/>
      <c r="Q1331" s="214"/>
      <c r="R1331" s="214"/>
    </row>
    <row r="1332" spans="1:21" ht="40.15" customHeight="1" x14ac:dyDescent="0.25">
      <c r="A1332" s="215" t="s">
        <v>736</v>
      </c>
      <c r="B1332" s="215"/>
      <c r="C1332" s="159" t="s">
        <v>21</v>
      </c>
      <c r="D1332" s="159" t="s">
        <v>21</v>
      </c>
      <c r="E1332" s="159" t="s">
        <v>21</v>
      </c>
      <c r="F1332" s="96" t="s">
        <v>21</v>
      </c>
      <c r="G1332" s="96" t="s">
        <v>21</v>
      </c>
      <c r="H1332" s="97">
        <f>SUM(H1333:H1335)</f>
        <v>1100</v>
      </c>
      <c r="I1332" s="97">
        <f t="shared" ref="I1332:O1332" si="267">SUM(I1333:I1335)</f>
        <v>555</v>
      </c>
      <c r="J1332" s="97">
        <f t="shared" si="267"/>
        <v>545</v>
      </c>
      <c r="K1332" s="97">
        <f t="shared" si="267"/>
        <v>22045395</v>
      </c>
      <c r="L1332" s="97">
        <f t="shared" si="267"/>
        <v>0</v>
      </c>
      <c r="M1332" s="97">
        <f t="shared" si="267"/>
        <v>0</v>
      </c>
      <c r="N1332" s="97">
        <f t="shared" si="267"/>
        <v>0</v>
      </c>
      <c r="O1332" s="97">
        <f t="shared" si="267"/>
        <v>22045395</v>
      </c>
      <c r="P1332" s="34">
        <f>K1332/H1332</f>
        <v>20041.268181818181</v>
      </c>
      <c r="Q1332" s="98" t="s">
        <v>21</v>
      </c>
      <c r="R1332" s="99" t="s">
        <v>21</v>
      </c>
    </row>
    <row r="1333" spans="1:21" ht="25.9" customHeight="1" x14ac:dyDescent="0.25">
      <c r="A1333" s="70" t="s">
        <v>2120</v>
      </c>
      <c r="B1333" s="105" t="s">
        <v>994</v>
      </c>
      <c r="C1333" s="182">
        <v>1963</v>
      </c>
      <c r="D1333" s="182" t="s">
        <v>224</v>
      </c>
      <c r="E1333" s="72" t="s">
        <v>20</v>
      </c>
      <c r="F1333" s="71">
        <v>2</v>
      </c>
      <c r="G1333" s="71">
        <v>2</v>
      </c>
      <c r="H1333" s="44">
        <v>380</v>
      </c>
      <c r="I1333" s="44">
        <v>380</v>
      </c>
      <c r="J1333" s="44">
        <v>0</v>
      </c>
      <c r="K1333" s="37">
        <f>SUM(L1333:O1333)</f>
        <v>13006620</v>
      </c>
      <c r="L1333" s="44">
        <v>0</v>
      </c>
      <c r="M1333" s="44">
        <v>0</v>
      </c>
      <c r="N1333" s="44">
        <v>0</v>
      </c>
      <c r="O1333" s="44">
        <f>'[1]Прод. прилож'!$C$992</f>
        <v>13006620</v>
      </c>
      <c r="P1333" s="44">
        <f>K1333/H1333</f>
        <v>34227.947368421053</v>
      </c>
      <c r="Q1333" s="50">
        <v>9673</v>
      </c>
      <c r="R1333" s="69" t="s">
        <v>95</v>
      </c>
    </row>
    <row r="1334" spans="1:21" s="15" customFormat="1" ht="25.9" customHeight="1" x14ac:dyDescent="0.25">
      <c r="A1334" s="70" t="s">
        <v>2121</v>
      </c>
      <c r="B1334" s="105" t="s">
        <v>995</v>
      </c>
      <c r="C1334" s="72">
        <v>1961</v>
      </c>
      <c r="D1334" s="182" t="s">
        <v>224</v>
      </c>
      <c r="E1334" s="72" t="s">
        <v>20</v>
      </c>
      <c r="F1334" s="71">
        <v>2</v>
      </c>
      <c r="G1334" s="71">
        <v>2</v>
      </c>
      <c r="H1334" s="37">
        <v>375</v>
      </c>
      <c r="I1334" s="37">
        <v>175</v>
      </c>
      <c r="J1334" s="37">
        <v>200</v>
      </c>
      <c r="K1334" s="37">
        <f>SUM(L1334:O1334)</f>
        <v>4725900</v>
      </c>
      <c r="L1334" s="44">
        <v>0</v>
      </c>
      <c r="M1334" s="44">
        <v>0</v>
      </c>
      <c r="N1334" s="44">
        <v>0</v>
      </c>
      <c r="O1334" s="44">
        <f>'[1]Прод. прилож'!$C$993</f>
        <v>4725900</v>
      </c>
      <c r="P1334" s="44">
        <f>K1334/H1334</f>
        <v>12602.4</v>
      </c>
      <c r="Q1334" s="50">
        <v>9673</v>
      </c>
      <c r="R1334" s="69" t="s">
        <v>95</v>
      </c>
      <c r="S1334" s="65"/>
      <c r="T1334" s="16"/>
      <c r="U1334" s="16"/>
    </row>
    <row r="1335" spans="1:21" ht="25.9" customHeight="1" x14ac:dyDescent="0.25">
      <c r="A1335" s="70" t="s">
        <v>2122</v>
      </c>
      <c r="B1335" s="105" t="s">
        <v>996</v>
      </c>
      <c r="C1335" s="182">
        <v>1964</v>
      </c>
      <c r="D1335" s="182" t="s">
        <v>224</v>
      </c>
      <c r="E1335" s="72" t="s">
        <v>20</v>
      </c>
      <c r="F1335" s="71">
        <v>2</v>
      </c>
      <c r="G1335" s="71">
        <v>2</v>
      </c>
      <c r="H1335" s="44">
        <v>345</v>
      </c>
      <c r="I1335" s="44">
        <v>0</v>
      </c>
      <c r="J1335" s="44">
        <v>345</v>
      </c>
      <c r="K1335" s="37">
        <f>SUM(L1335:O1335)</f>
        <v>4312875</v>
      </c>
      <c r="L1335" s="44">
        <v>0</v>
      </c>
      <c r="M1335" s="44">
        <v>0</v>
      </c>
      <c r="N1335" s="44">
        <v>0</v>
      </c>
      <c r="O1335" s="44">
        <f>'[1]Прод. прилож'!$C$994</f>
        <v>4312875</v>
      </c>
      <c r="P1335" s="44">
        <f>K1335/H1335</f>
        <v>12501.08695652174</v>
      </c>
      <c r="Q1335" s="50">
        <v>9673</v>
      </c>
      <c r="R1335" s="69" t="s">
        <v>95</v>
      </c>
    </row>
    <row r="1336" spans="1:21" ht="34.9" customHeight="1" x14ac:dyDescent="0.25">
      <c r="A1336" s="214" t="s">
        <v>2235</v>
      </c>
      <c r="B1336" s="214"/>
      <c r="C1336" s="214"/>
      <c r="D1336" s="214"/>
      <c r="E1336" s="214"/>
      <c r="F1336" s="214"/>
      <c r="G1336" s="214"/>
      <c r="H1336" s="214"/>
      <c r="I1336" s="214"/>
      <c r="J1336" s="214"/>
      <c r="K1336" s="214"/>
      <c r="L1336" s="214"/>
      <c r="M1336" s="214"/>
      <c r="N1336" s="214"/>
      <c r="O1336" s="214"/>
      <c r="P1336" s="214"/>
      <c r="Q1336" s="214"/>
      <c r="R1336" s="214"/>
    </row>
    <row r="1337" spans="1:21" ht="34.9" customHeight="1" x14ac:dyDescent="0.25">
      <c r="A1337" s="215" t="s">
        <v>1789</v>
      </c>
      <c r="B1337" s="215"/>
      <c r="C1337" s="159" t="s">
        <v>21</v>
      </c>
      <c r="D1337" s="159" t="s">
        <v>21</v>
      </c>
      <c r="E1337" s="159" t="s">
        <v>21</v>
      </c>
      <c r="F1337" s="96" t="s">
        <v>21</v>
      </c>
      <c r="G1337" s="96" t="s">
        <v>21</v>
      </c>
      <c r="H1337" s="97">
        <f t="shared" ref="H1337:N1337" si="268">SUM(H1338:H1340)</f>
        <v>697.4</v>
      </c>
      <c r="I1337" s="97">
        <f t="shared" si="268"/>
        <v>0</v>
      </c>
      <c r="J1337" s="97">
        <f t="shared" si="268"/>
        <v>473.9</v>
      </c>
      <c r="K1337" s="97">
        <f t="shared" si="268"/>
        <v>3911354.4000000004</v>
      </c>
      <c r="L1337" s="97">
        <f t="shared" si="268"/>
        <v>0</v>
      </c>
      <c r="M1337" s="97">
        <f t="shared" si="268"/>
        <v>0</v>
      </c>
      <c r="N1337" s="97">
        <f t="shared" si="268"/>
        <v>0</v>
      </c>
      <c r="O1337" s="97">
        <f>SUM(O1338:O1340)</f>
        <v>3911354.4000000004</v>
      </c>
      <c r="P1337" s="34">
        <f>K1337/H1337</f>
        <v>5608.4806423860055</v>
      </c>
      <c r="Q1337" s="98" t="s">
        <v>21</v>
      </c>
      <c r="R1337" s="99" t="s">
        <v>21</v>
      </c>
    </row>
    <row r="1338" spans="1:21" s="15" customFormat="1" ht="22.9" customHeight="1" x14ac:dyDescent="0.25">
      <c r="A1338" s="220" t="s">
        <v>2123</v>
      </c>
      <c r="B1338" s="210" t="s">
        <v>1892</v>
      </c>
      <c r="C1338" s="212">
        <v>1964</v>
      </c>
      <c r="D1338" s="212" t="s">
        <v>224</v>
      </c>
      <c r="E1338" s="212" t="s">
        <v>20</v>
      </c>
      <c r="F1338" s="226">
        <v>2</v>
      </c>
      <c r="G1338" s="226">
        <v>2</v>
      </c>
      <c r="H1338" s="222">
        <v>347.4</v>
      </c>
      <c r="I1338" s="222">
        <v>0</v>
      </c>
      <c r="J1338" s="222">
        <v>233.9</v>
      </c>
      <c r="K1338" s="37">
        <f>SUM(L1338:O1338)</f>
        <v>300000</v>
      </c>
      <c r="L1338" s="48">
        <v>0</v>
      </c>
      <c r="M1338" s="48">
        <v>0</v>
      </c>
      <c r="N1338" s="48">
        <v>0</v>
      </c>
      <c r="O1338" s="48">
        <f>'[1]Прод. прилож'!$C$510</f>
        <v>300000</v>
      </c>
      <c r="P1338" s="50">
        <f>K1338/H1338</f>
        <v>863.55785837651126</v>
      </c>
      <c r="Q1338" s="37">
        <v>9673</v>
      </c>
      <c r="R1338" s="70" t="s">
        <v>94</v>
      </c>
      <c r="S1338" s="16"/>
      <c r="T1338" s="17"/>
      <c r="U1338" s="16"/>
    </row>
    <row r="1339" spans="1:21" s="15" customFormat="1" ht="22.9" customHeight="1" x14ac:dyDescent="0.25">
      <c r="A1339" s="221"/>
      <c r="B1339" s="211"/>
      <c r="C1339" s="213"/>
      <c r="D1339" s="213"/>
      <c r="E1339" s="213"/>
      <c r="F1339" s="227"/>
      <c r="G1339" s="227"/>
      <c r="H1339" s="223"/>
      <c r="I1339" s="223"/>
      <c r="J1339" s="223"/>
      <c r="K1339" s="37">
        <f>SUM(L1339:O1339)</f>
        <v>3018804.4000000004</v>
      </c>
      <c r="L1339" s="48">
        <v>0</v>
      </c>
      <c r="M1339" s="48">
        <v>0</v>
      </c>
      <c r="N1339" s="48">
        <v>0</v>
      </c>
      <c r="O1339" s="48">
        <f>'[1]Прод. прилож'!$C$996</f>
        <v>3018804.4000000004</v>
      </c>
      <c r="P1339" s="50">
        <f>O1339/H1338</f>
        <v>8689.7075417386313</v>
      </c>
      <c r="Q1339" s="37">
        <v>9673</v>
      </c>
      <c r="R1339" s="70" t="s">
        <v>95</v>
      </c>
      <c r="S1339" s="16"/>
      <c r="T1339" s="17"/>
      <c r="U1339" s="16"/>
    </row>
    <row r="1340" spans="1:21" s="15" customFormat="1" ht="22.9" customHeight="1" x14ac:dyDescent="0.25">
      <c r="A1340" s="69" t="s">
        <v>2124</v>
      </c>
      <c r="B1340" s="163" t="s">
        <v>1788</v>
      </c>
      <c r="C1340" s="166">
        <v>1962</v>
      </c>
      <c r="D1340" s="166" t="s">
        <v>224</v>
      </c>
      <c r="E1340" s="166" t="s">
        <v>20</v>
      </c>
      <c r="F1340" s="185">
        <v>2</v>
      </c>
      <c r="G1340" s="185">
        <v>2</v>
      </c>
      <c r="H1340" s="170">
        <v>350</v>
      </c>
      <c r="I1340" s="170">
        <v>0</v>
      </c>
      <c r="J1340" s="170">
        <v>240</v>
      </c>
      <c r="K1340" s="37">
        <f>SUM(L1340:O1340)</f>
        <v>592550</v>
      </c>
      <c r="L1340" s="48">
        <v>0</v>
      </c>
      <c r="M1340" s="48">
        <v>0</v>
      </c>
      <c r="N1340" s="48">
        <v>0</v>
      </c>
      <c r="O1340" s="48">
        <f>'[1]Прод. прилож'!$C$1422</f>
        <v>592550</v>
      </c>
      <c r="P1340" s="50">
        <f>K1340/H1340</f>
        <v>1693</v>
      </c>
      <c r="Q1340" s="37">
        <v>9673</v>
      </c>
      <c r="R1340" s="69" t="s">
        <v>96</v>
      </c>
      <c r="S1340" s="16"/>
      <c r="T1340" s="16"/>
      <c r="U1340" s="16"/>
    </row>
    <row r="1341" spans="1:21" s="15" customFormat="1" ht="34.9" customHeight="1" x14ac:dyDescent="0.25">
      <c r="A1341" s="214" t="s">
        <v>2236</v>
      </c>
      <c r="B1341" s="214"/>
      <c r="C1341" s="214"/>
      <c r="D1341" s="214"/>
      <c r="E1341" s="214"/>
      <c r="F1341" s="214"/>
      <c r="G1341" s="214"/>
      <c r="H1341" s="214"/>
      <c r="I1341" s="214"/>
      <c r="J1341" s="214"/>
      <c r="K1341" s="214"/>
      <c r="L1341" s="214"/>
      <c r="M1341" s="214"/>
      <c r="N1341" s="214"/>
      <c r="O1341" s="214"/>
      <c r="P1341" s="214"/>
      <c r="Q1341" s="214"/>
      <c r="R1341" s="214"/>
      <c r="S1341" s="57"/>
      <c r="T1341" s="16"/>
      <c r="U1341" s="16"/>
    </row>
    <row r="1342" spans="1:21" s="15" customFormat="1" ht="34.9" customHeight="1" x14ac:dyDescent="0.25">
      <c r="A1342" s="215" t="s">
        <v>737</v>
      </c>
      <c r="B1342" s="215"/>
      <c r="C1342" s="159" t="s">
        <v>21</v>
      </c>
      <c r="D1342" s="159" t="s">
        <v>21</v>
      </c>
      <c r="E1342" s="159" t="s">
        <v>21</v>
      </c>
      <c r="F1342" s="96" t="s">
        <v>21</v>
      </c>
      <c r="G1342" s="96" t="s">
        <v>21</v>
      </c>
      <c r="H1342" s="97">
        <f>SUM(H1343:H1344)</f>
        <v>722.3</v>
      </c>
      <c r="I1342" s="97">
        <f t="shared" ref="I1342:O1342" si="269">SUM(I1343:I1344)</f>
        <v>0</v>
      </c>
      <c r="J1342" s="97">
        <f t="shared" si="269"/>
        <v>722.3</v>
      </c>
      <c r="K1342" s="97">
        <f t="shared" si="269"/>
        <v>10572754.5</v>
      </c>
      <c r="L1342" s="97">
        <f t="shared" si="269"/>
        <v>0</v>
      </c>
      <c r="M1342" s="97">
        <f t="shared" si="269"/>
        <v>0</v>
      </c>
      <c r="N1342" s="97">
        <f t="shared" si="269"/>
        <v>0</v>
      </c>
      <c r="O1342" s="97">
        <f t="shared" si="269"/>
        <v>10572754.5</v>
      </c>
      <c r="P1342" s="34">
        <f>K1342/H1342</f>
        <v>14637.622179149939</v>
      </c>
      <c r="Q1342" s="98" t="s">
        <v>21</v>
      </c>
      <c r="R1342" s="99" t="s">
        <v>21</v>
      </c>
      <c r="S1342" s="57"/>
      <c r="T1342" s="16"/>
      <c r="U1342" s="16"/>
    </row>
    <row r="1343" spans="1:21" ht="25.15" customHeight="1" x14ac:dyDescent="0.25">
      <c r="A1343" s="69" t="s">
        <v>2125</v>
      </c>
      <c r="B1343" s="45" t="s">
        <v>997</v>
      </c>
      <c r="C1343" s="72">
        <v>1962</v>
      </c>
      <c r="D1343" s="182" t="s">
        <v>224</v>
      </c>
      <c r="E1343" s="72" t="s">
        <v>20</v>
      </c>
      <c r="F1343" s="71">
        <v>2</v>
      </c>
      <c r="G1343" s="71">
        <v>2</v>
      </c>
      <c r="H1343" s="37">
        <v>377.3</v>
      </c>
      <c r="I1343" s="37">
        <v>0</v>
      </c>
      <c r="J1343" s="37">
        <v>377.3</v>
      </c>
      <c r="K1343" s="37">
        <f>SUM(L1343:O1343)</f>
        <v>4692676.5</v>
      </c>
      <c r="L1343" s="44">
        <v>0</v>
      </c>
      <c r="M1343" s="44">
        <v>0</v>
      </c>
      <c r="N1343" s="44">
        <v>0</v>
      </c>
      <c r="O1343" s="44">
        <f>'[1]Прод. прилож'!$C$512</f>
        <v>4692676.5</v>
      </c>
      <c r="P1343" s="44">
        <f>K1343/H1343</f>
        <v>12437.520540683805</v>
      </c>
      <c r="Q1343" s="50">
        <v>9673</v>
      </c>
      <c r="R1343" s="69" t="s">
        <v>94</v>
      </c>
      <c r="S1343" s="18"/>
    </row>
    <row r="1344" spans="1:21" ht="25.15" customHeight="1" x14ac:dyDescent="0.25">
      <c r="A1344" s="69" t="s">
        <v>2126</v>
      </c>
      <c r="B1344" s="45" t="s">
        <v>998</v>
      </c>
      <c r="C1344" s="72">
        <v>1963</v>
      </c>
      <c r="D1344" s="182" t="s">
        <v>224</v>
      </c>
      <c r="E1344" s="72" t="s">
        <v>20</v>
      </c>
      <c r="F1344" s="71">
        <v>2</v>
      </c>
      <c r="G1344" s="71">
        <v>2</v>
      </c>
      <c r="H1344" s="37">
        <v>345</v>
      </c>
      <c r="I1344" s="37">
        <v>0</v>
      </c>
      <c r="J1344" s="37">
        <v>345</v>
      </c>
      <c r="K1344" s="37">
        <f>SUM(L1344:O1344)</f>
        <v>5880078</v>
      </c>
      <c r="L1344" s="44">
        <v>0</v>
      </c>
      <c r="M1344" s="44">
        <v>0</v>
      </c>
      <c r="N1344" s="44">
        <v>0</v>
      </c>
      <c r="O1344" s="44">
        <f>'[1]Прод. прилож'!$C$513</f>
        <v>5880078</v>
      </c>
      <c r="P1344" s="44">
        <f>K1344/H1344</f>
        <v>17043.704347826086</v>
      </c>
      <c r="Q1344" s="50">
        <v>9673</v>
      </c>
      <c r="R1344" s="69" t="s">
        <v>94</v>
      </c>
      <c r="S1344" s="18"/>
    </row>
    <row r="1345" spans="1:21" ht="34.9" customHeight="1" x14ac:dyDescent="0.25">
      <c r="A1345" s="214" t="s">
        <v>2237</v>
      </c>
      <c r="B1345" s="214"/>
      <c r="C1345" s="214"/>
      <c r="D1345" s="214"/>
      <c r="E1345" s="214"/>
      <c r="F1345" s="214"/>
      <c r="G1345" s="214"/>
      <c r="H1345" s="214"/>
      <c r="I1345" s="214"/>
      <c r="J1345" s="214"/>
      <c r="K1345" s="214"/>
      <c r="L1345" s="214"/>
      <c r="M1345" s="214"/>
      <c r="N1345" s="214"/>
      <c r="O1345" s="214"/>
      <c r="P1345" s="214"/>
      <c r="Q1345" s="214"/>
      <c r="R1345" s="214"/>
      <c r="S1345" s="2"/>
      <c r="T1345" s="2"/>
      <c r="U1345" s="2"/>
    </row>
    <row r="1346" spans="1:21" ht="34.9" customHeight="1" x14ac:dyDescent="0.25">
      <c r="A1346" s="215" t="s">
        <v>62</v>
      </c>
      <c r="B1346" s="215"/>
      <c r="C1346" s="159" t="s">
        <v>21</v>
      </c>
      <c r="D1346" s="159" t="s">
        <v>21</v>
      </c>
      <c r="E1346" s="159" t="s">
        <v>21</v>
      </c>
      <c r="F1346" s="96" t="s">
        <v>21</v>
      </c>
      <c r="G1346" s="96" t="s">
        <v>21</v>
      </c>
      <c r="H1346" s="97">
        <f t="shared" ref="H1346:N1346" si="270">SUM(H1347:H1350)</f>
        <v>5783.5000000000009</v>
      </c>
      <c r="I1346" s="97">
        <f t="shared" si="270"/>
        <v>0</v>
      </c>
      <c r="J1346" s="97">
        <f t="shared" si="270"/>
        <v>1799.5</v>
      </c>
      <c r="K1346" s="97">
        <f t="shared" si="270"/>
        <v>40706298.640000001</v>
      </c>
      <c r="L1346" s="97">
        <f t="shared" si="270"/>
        <v>0</v>
      </c>
      <c r="M1346" s="97">
        <f t="shared" si="270"/>
        <v>0</v>
      </c>
      <c r="N1346" s="97">
        <f t="shared" si="270"/>
        <v>0</v>
      </c>
      <c r="O1346" s="97">
        <f>SUM(O1347:O1350)</f>
        <v>40706298.640000001</v>
      </c>
      <c r="P1346" s="34">
        <f>K1346/H1346</f>
        <v>7038.3502446615357</v>
      </c>
      <c r="Q1346" s="98" t="s">
        <v>21</v>
      </c>
      <c r="R1346" s="99" t="s">
        <v>21</v>
      </c>
      <c r="S1346" s="2"/>
      <c r="T1346" s="2"/>
      <c r="U1346" s="2"/>
    </row>
    <row r="1347" spans="1:21" s="116" customFormat="1" ht="22.9" customHeight="1" x14ac:dyDescent="0.25">
      <c r="A1347" s="70" t="s">
        <v>2127</v>
      </c>
      <c r="B1347" s="45" t="s">
        <v>2030</v>
      </c>
      <c r="C1347" s="182">
        <v>1985</v>
      </c>
      <c r="D1347" s="182" t="s">
        <v>224</v>
      </c>
      <c r="E1347" s="182" t="s">
        <v>22</v>
      </c>
      <c r="F1347" s="64">
        <v>4</v>
      </c>
      <c r="G1347" s="64">
        <v>4</v>
      </c>
      <c r="H1347" s="48">
        <v>2419.6</v>
      </c>
      <c r="I1347" s="48">
        <v>0</v>
      </c>
      <c r="J1347" s="48">
        <v>428.1</v>
      </c>
      <c r="K1347" s="37">
        <f>SUM(L1347:O1347)</f>
        <v>19570151.599999998</v>
      </c>
      <c r="L1347" s="48">
        <v>0</v>
      </c>
      <c r="M1347" s="48">
        <v>0</v>
      </c>
      <c r="N1347" s="48">
        <v>0</v>
      </c>
      <c r="O1347" s="48">
        <f>'[1]Прод. прилож'!$C$998</f>
        <v>19570151.599999998</v>
      </c>
      <c r="P1347" s="50">
        <f>K1347/H1347</f>
        <v>8088.1763927921966</v>
      </c>
      <c r="Q1347" s="37">
        <v>9673</v>
      </c>
      <c r="R1347" s="69" t="s">
        <v>95</v>
      </c>
      <c r="S1347" s="117"/>
      <c r="T1347" s="117"/>
      <c r="U1347" s="115"/>
    </row>
    <row r="1348" spans="1:21" ht="29.45" customHeight="1" x14ac:dyDescent="0.25">
      <c r="A1348" s="70" t="s">
        <v>2128</v>
      </c>
      <c r="B1348" s="45" t="s">
        <v>2031</v>
      </c>
      <c r="C1348" s="72">
        <v>1990</v>
      </c>
      <c r="D1348" s="72" t="s">
        <v>224</v>
      </c>
      <c r="E1348" s="72" t="s">
        <v>22</v>
      </c>
      <c r="F1348" s="71">
        <v>3</v>
      </c>
      <c r="G1348" s="71">
        <v>2</v>
      </c>
      <c r="H1348" s="46">
        <v>982.2</v>
      </c>
      <c r="I1348" s="46">
        <v>0</v>
      </c>
      <c r="J1348" s="46">
        <v>322.5</v>
      </c>
      <c r="K1348" s="46">
        <f>SUM(L1348:O1348)</f>
        <v>6721147.04</v>
      </c>
      <c r="L1348" s="46">
        <v>0</v>
      </c>
      <c r="M1348" s="46">
        <v>0</v>
      </c>
      <c r="N1348" s="46">
        <v>0</v>
      </c>
      <c r="O1348" s="44">
        <f>'[1]Прод. прилож'!$C$515</f>
        <v>6721147.04</v>
      </c>
      <c r="P1348" s="44">
        <f>K1348/H1348</f>
        <v>6842.9515780900019</v>
      </c>
      <c r="Q1348" s="50">
        <v>9673</v>
      </c>
      <c r="R1348" s="69" t="s">
        <v>94</v>
      </c>
      <c r="S1348" s="2"/>
      <c r="T1348" s="2"/>
      <c r="U1348" s="2"/>
    </row>
    <row r="1349" spans="1:21" ht="25.15" customHeight="1" x14ac:dyDescent="0.25">
      <c r="A1349" s="70" t="s">
        <v>2129</v>
      </c>
      <c r="B1349" s="45" t="s">
        <v>2032</v>
      </c>
      <c r="C1349" s="182">
        <v>1962</v>
      </c>
      <c r="D1349" s="182" t="s">
        <v>224</v>
      </c>
      <c r="E1349" s="182" t="s">
        <v>20</v>
      </c>
      <c r="F1349" s="182">
        <v>2</v>
      </c>
      <c r="G1349" s="182">
        <v>2</v>
      </c>
      <c r="H1349" s="48">
        <v>1189.9000000000001</v>
      </c>
      <c r="I1349" s="48">
        <v>0</v>
      </c>
      <c r="J1349" s="48">
        <v>523.5</v>
      </c>
      <c r="K1349" s="37">
        <f>SUM(L1349:O1349)</f>
        <v>9610000</v>
      </c>
      <c r="L1349" s="44">
        <v>0</v>
      </c>
      <c r="M1349" s="44">
        <v>0</v>
      </c>
      <c r="N1349" s="44">
        <v>0</v>
      </c>
      <c r="O1349" s="44">
        <f>'[1]Прод. прилож'!$C$1424</f>
        <v>9610000</v>
      </c>
      <c r="P1349" s="44">
        <f>K1349/H1349</f>
        <v>8076.3089335238246</v>
      </c>
      <c r="Q1349" s="50">
        <v>9673</v>
      </c>
      <c r="R1349" s="69" t="s">
        <v>96</v>
      </c>
    </row>
    <row r="1350" spans="1:21" ht="25.15" customHeight="1" x14ac:dyDescent="0.25">
      <c r="A1350" s="70" t="s">
        <v>2130</v>
      </c>
      <c r="B1350" s="45" t="s">
        <v>2033</v>
      </c>
      <c r="C1350" s="182">
        <v>1968</v>
      </c>
      <c r="D1350" s="182" t="s">
        <v>224</v>
      </c>
      <c r="E1350" s="182" t="s">
        <v>20</v>
      </c>
      <c r="F1350" s="182">
        <v>2</v>
      </c>
      <c r="G1350" s="182">
        <v>2</v>
      </c>
      <c r="H1350" s="48">
        <v>1191.8</v>
      </c>
      <c r="I1350" s="48">
        <v>0</v>
      </c>
      <c r="J1350" s="48">
        <v>525.4</v>
      </c>
      <c r="K1350" s="37">
        <f>SUM(L1350:O1350)</f>
        <v>4805000</v>
      </c>
      <c r="L1350" s="44">
        <v>0</v>
      </c>
      <c r="M1350" s="44">
        <v>0</v>
      </c>
      <c r="N1350" s="44">
        <v>0</v>
      </c>
      <c r="O1350" s="44">
        <f>'[1]Прод. прилож'!$C$1425</f>
        <v>4805000</v>
      </c>
      <c r="P1350" s="44">
        <f>K1350/H1350</f>
        <v>4031.7167309951337</v>
      </c>
      <c r="Q1350" s="50">
        <v>9673</v>
      </c>
      <c r="R1350" s="69" t="s">
        <v>96</v>
      </c>
    </row>
    <row r="1351" spans="1:21" ht="40.15" customHeight="1" x14ac:dyDescent="0.25">
      <c r="A1351" s="214" t="s">
        <v>2238</v>
      </c>
      <c r="B1351" s="214"/>
      <c r="C1351" s="214"/>
      <c r="D1351" s="214"/>
      <c r="E1351" s="214"/>
      <c r="F1351" s="214"/>
      <c r="G1351" s="214"/>
      <c r="H1351" s="214"/>
      <c r="I1351" s="214"/>
      <c r="J1351" s="214"/>
      <c r="K1351" s="214"/>
      <c r="L1351" s="214"/>
      <c r="M1351" s="214"/>
      <c r="N1351" s="214"/>
      <c r="O1351" s="214"/>
      <c r="P1351" s="214"/>
      <c r="Q1351" s="214"/>
      <c r="R1351" s="214"/>
    </row>
    <row r="1352" spans="1:21" s="15" customFormat="1" ht="40.15" customHeight="1" x14ac:dyDescent="0.25">
      <c r="A1352" s="215" t="s">
        <v>63</v>
      </c>
      <c r="B1352" s="215"/>
      <c r="C1352" s="159" t="s">
        <v>21</v>
      </c>
      <c r="D1352" s="159" t="s">
        <v>21</v>
      </c>
      <c r="E1352" s="159" t="s">
        <v>21</v>
      </c>
      <c r="F1352" s="96" t="s">
        <v>21</v>
      </c>
      <c r="G1352" s="96" t="s">
        <v>21</v>
      </c>
      <c r="H1352" s="97">
        <f>SUM(H1353:H1355)</f>
        <v>2079.5</v>
      </c>
      <c r="I1352" s="97">
        <f t="shared" ref="I1352:O1352" si="271">SUM(I1353:I1355)</f>
        <v>0</v>
      </c>
      <c r="J1352" s="97">
        <f t="shared" si="271"/>
        <v>1834.3999999999999</v>
      </c>
      <c r="K1352" s="97">
        <f t="shared" si="271"/>
        <v>7655161.5999999996</v>
      </c>
      <c r="L1352" s="97">
        <f t="shared" si="271"/>
        <v>0</v>
      </c>
      <c r="M1352" s="97">
        <f t="shared" si="271"/>
        <v>0</v>
      </c>
      <c r="N1352" s="97">
        <f t="shared" si="271"/>
        <v>0</v>
      </c>
      <c r="O1352" s="97">
        <f t="shared" si="271"/>
        <v>7655161.5999999996</v>
      </c>
      <c r="P1352" s="34">
        <f>K1352/H1352</f>
        <v>3681.2510699687423</v>
      </c>
      <c r="Q1352" s="98" t="s">
        <v>21</v>
      </c>
      <c r="R1352" s="99" t="s">
        <v>21</v>
      </c>
      <c r="S1352" s="65"/>
      <c r="T1352" s="16"/>
      <c r="U1352" s="16"/>
    </row>
    <row r="1353" spans="1:21" s="15" customFormat="1" ht="25.15" customHeight="1" x14ac:dyDescent="0.25">
      <c r="A1353" s="70" t="s">
        <v>2131</v>
      </c>
      <c r="B1353" s="108" t="s">
        <v>2034</v>
      </c>
      <c r="C1353" s="182">
        <v>1967</v>
      </c>
      <c r="D1353" s="182" t="s">
        <v>224</v>
      </c>
      <c r="E1353" s="72" t="s">
        <v>20</v>
      </c>
      <c r="F1353" s="71">
        <v>2</v>
      </c>
      <c r="G1353" s="71">
        <v>2</v>
      </c>
      <c r="H1353" s="50">
        <v>485.8</v>
      </c>
      <c r="I1353" s="44">
        <v>0</v>
      </c>
      <c r="J1353" s="44">
        <v>380.4</v>
      </c>
      <c r="K1353" s="37">
        <f>SUM(L1353:O1353)</f>
        <v>1313042.6000000001</v>
      </c>
      <c r="L1353" s="44">
        <v>0</v>
      </c>
      <c r="M1353" s="44">
        <v>0</v>
      </c>
      <c r="N1353" s="44">
        <v>0</v>
      </c>
      <c r="O1353" s="44">
        <f>'[1]Прод. прилож'!$C$517</f>
        <v>1313042.6000000001</v>
      </c>
      <c r="P1353" s="44">
        <f>K1353/H1353</f>
        <v>2702.8460271716758</v>
      </c>
      <c r="Q1353" s="50">
        <v>9673</v>
      </c>
      <c r="R1353" s="69" t="s">
        <v>94</v>
      </c>
      <c r="S1353" s="57"/>
      <c r="T1353" s="16"/>
      <c r="U1353" s="16"/>
    </row>
    <row r="1354" spans="1:21" s="15" customFormat="1" ht="25.15" customHeight="1" x14ac:dyDescent="0.25">
      <c r="A1354" s="70" t="s">
        <v>2132</v>
      </c>
      <c r="B1354" s="108" t="s">
        <v>2035</v>
      </c>
      <c r="C1354" s="182">
        <v>1968</v>
      </c>
      <c r="D1354" s="182" t="s">
        <v>224</v>
      </c>
      <c r="E1354" s="72" t="s">
        <v>20</v>
      </c>
      <c r="F1354" s="71">
        <v>2</v>
      </c>
      <c r="G1354" s="71">
        <v>2</v>
      </c>
      <c r="H1354" s="50">
        <v>422.4</v>
      </c>
      <c r="I1354" s="44">
        <v>0</v>
      </c>
      <c r="J1354" s="44">
        <v>375.2</v>
      </c>
      <c r="K1354" s="37">
        <f>SUM(L1354:O1354)</f>
        <v>3733919</v>
      </c>
      <c r="L1354" s="44">
        <v>0</v>
      </c>
      <c r="M1354" s="44">
        <v>0</v>
      </c>
      <c r="N1354" s="44">
        <v>0</v>
      </c>
      <c r="O1354" s="44">
        <f>'[1]Прод. прилож'!$C$1000</f>
        <v>3733919</v>
      </c>
      <c r="P1354" s="44">
        <f>K1354/H1354</f>
        <v>8839.7703598484859</v>
      </c>
      <c r="Q1354" s="50">
        <v>9673</v>
      </c>
      <c r="R1354" s="69" t="s">
        <v>95</v>
      </c>
      <c r="S1354" s="57"/>
      <c r="T1354" s="16"/>
      <c r="U1354" s="17"/>
    </row>
    <row r="1355" spans="1:21" s="15" customFormat="1" ht="25.15" customHeight="1" x14ac:dyDescent="0.25">
      <c r="A1355" s="70" t="s">
        <v>2133</v>
      </c>
      <c r="B1355" s="108" t="s">
        <v>2036</v>
      </c>
      <c r="C1355" s="182">
        <v>1995</v>
      </c>
      <c r="D1355" s="182" t="s">
        <v>224</v>
      </c>
      <c r="E1355" s="72" t="s">
        <v>20</v>
      </c>
      <c r="F1355" s="71">
        <v>3</v>
      </c>
      <c r="G1355" s="71">
        <v>2</v>
      </c>
      <c r="H1355" s="44">
        <v>1171.3</v>
      </c>
      <c r="I1355" s="44">
        <v>0</v>
      </c>
      <c r="J1355" s="44">
        <v>1078.8</v>
      </c>
      <c r="K1355" s="37">
        <f>SUM(L1355:O1355)</f>
        <v>2608200</v>
      </c>
      <c r="L1355" s="44">
        <v>0</v>
      </c>
      <c r="M1355" s="44">
        <v>0</v>
      </c>
      <c r="N1355" s="44">
        <v>0</v>
      </c>
      <c r="O1355" s="44">
        <f>'[1]Прод. прилож'!$C$1427</f>
        <v>2608200</v>
      </c>
      <c r="P1355" s="44">
        <f>K1355/H1355</f>
        <v>2226.7565952360624</v>
      </c>
      <c r="Q1355" s="50">
        <v>9673</v>
      </c>
      <c r="R1355" s="69" t="s">
        <v>96</v>
      </c>
      <c r="S1355" s="57"/>
      <c r="T1355" s="16"/>
      <c r="U1355" s="16"/>
    </row>
    <row r="1356" spans="1:21" s="112" customFormat="1" ht="42" customHeight="1" x14ac:dyDescent="0.25">
      <c r="A1356" s="214" t="s">
        <v>2239</v>
      </c>
      <c r="B1356" s="214"/>
      <c r="C1356" s="214"/>
      <c r="D1356" s="214"/>
      <c r="E1356" s="214"/>
      <c r="F1356" s="214"/>
      <c r="G1356" s="214"/>
      <c r="H1356" s="214"/>
      <c r="I1356" s="214"/>
      <c r="J1356" s="214"/>
      <c r="K1356" s="214"/>
      <c r="L1356" s="214"/>
      <c r="M1356" s="214"/>
      <c r="N1356" s="214"/>
      <c r="O1356" s="214"/>
      <c r="P1356" s="214"/>
      <c r="Q1356" s="214"/>
      <c r="R1356" s="214"/>
      <c r="S1356" s="111"/>
      <c r="T1356" s="111"/>
      <c r="U1356" s="111"/>
    </row>
    <row r="1357" spans="1:21" s="112" customFormat="1" ht="42" customHeight="1" x14ac:dyDescent="0.25">
      <c r="A1357" s="215" t="s">
        <v>1756</v>
      </c>
      <c r="B1357" s="215"/>
      <c r="C1357" s="159" t="s">
        <v>21</v>
      </c>
      <c r="D1357" s="159" t="s">
        <v>21</v>
      </c>
      <c r="E1357" s="159" t="s">
        <v>21</v>
      </c>
      <c r="F1357" s="96" t="s">
        <v>21</v>
      </c>
      <c r="G1357" s="96" t="s">
        <v>21</v>
      </c>
      <c r="H1357" s="124">
        <f>SUM(H1358)</f>
        <v>375.7</v>
      </c>
      <c r="I1357" s="124">
        <f t="shared" ref="I1357:O1357" si="272">SUM(I1358)</f>
        <v>0</v>
      </c>
      <c r="J1357" s="124">
        <f t="shared" si="272"/>
        <v>255.6</v>
      </c>
      <c r="K1357" s="124">
        <f t="shared" si="272"/>
        <v>2488273.08</v>
      </c>
      <c r="L1357" s="124">
        <f t="shared" si="272"/>
        <v>0</v>
      </c>
      <c r="M1357" s="124">
        <f t="shared" si="272"/>
        <v>0</v>
      </c>
      <c r="N1357" s="124">
        <f t="shared" si="272"/>
        <v>0</v>
      </c>
      <c r="O1357" s="124">
        <f t="shared" si="272"/>
        <v>2488273.08</v>
      </c>
      <c r="P1357" s="34">
        <f>K1358/H1358</f>
        <v>6623.0318871439986</v>
      </c>
      <c r="Q1357" s="125" t="s">
        <v>21</v>
      </c>
      <c r="R1357" s="126" t="s">
        <v>21</v>
      </c>
      <c r="S1357" s="111"/>
      <c r="T1357" s="111"/>
      <c r="U1357" s="111"/>
    </row>
    <row r="1358" spans="1:21" s="112" customFormat="1" ht="27" customHeight="1" x14ac:dyDescent="0.25">
      <c r="A1358" s="70" t="s">
        <v>2134</v>
      </c>
      <c r="B1358" s="108" t="s">
        <v>2037</v>
      </c>
      <c r="C1358" s="182">
        <v>1964</v>
      </c>
      <c r="D1358" s="182" t="s">
        <v>224</v>
      </c>
      <c r="E1358" s="72" t="s">
        <v>20</v>
      </c>
      <c r="F1358" s="71">
        <v>2</v>
      </c>
      <c r="G1358" s="71">
        <v>1</v>
      </c>
      <c r="H1358" s="197">
        <v>375.7</v>
      </c>
      <c r="I1358" s="197">
        <v>0</v>
      </c>
      <c r="J1358" s="197">
        <v>255.6</v>
      </c>
      <c r="K1358" s="37">
        <f>SUM(L1358:O1358)</f>
        <v>2488273.08</v>
      </c>
      <c r="L1358" s="37">
        <v>0</v>
      </c>
      <c r="M1358" s="37">
        <v>0</v>
      </c>
      <c r="N1358" s="37">
        <v>0</v>
      </c>
      <c r="O1358" s="37">
        <f>'[1]Прод. прилож'!$C$521</f>
        <v>2488273.08</v>
      </c>
      <c r="P1358" s="50">
        <f>K1358/H1358</f>
        <v>6623.0318871439986</v>
      </c>
      <c r="Q1358" s="37">
        <v>9673</v>
      </c>
      <c r="R1358" s="70" t="s">
        <v>94</v>
      </c>
      <c r="S1358" s="198">
        <f>O1358</f>
        <v>2488273.08</v>
      </c>
    </row>
    <row r="1359" spans="1:21" s="112" customFormat="1" ht="42" customHeight="1" x14ac:dyDescent="0.25">
      <c r="A1359" s="214" t="s">
        <v>2240</v>
      </c>
      <c r="B1359" s="214"/>
      <c r="C1359" s="214"/>
      <c r="D1359" s="214"/>
      <c r="E1359" s="214"/>
      <c r="F1359" s="214"/>
      <c r="G1359" s="214"/>
      <c r="H1359" s="214"/>
      <c r="I1359" s="214"/>
      <c r="J1359" s="214"/>
      <c r="K1359" s="214"/>
      <c r="L1359" s="214"/>
      <c r="M1359" s="214"/>
      <c r="N1359" s="214"/>
      <c r="O1359" s="214"/>
      <c r="P1359" s="214"/>
      <c r="Q1359" s="214"/>
      <c r="R1359" s="214"/>
      <c r="S1359" s="111"/>
      <c r="T1359" s="111"/>
      <c r="U1359" s="111"/>
    </row>
    <row r="1360" spans="1:21" s="112" customFormat="1" ht="42" customHeight="1" x14ac:dyDescent="0.25">
      <c r="A1360" s="215" t="s">
        <v>2628</v>
      </c>
      <c r="B1360" s="215"/>
      <c r="C1360" s="203" t="s">
        <v>21</v>
      </c>
      <c r="D1360" s="203" t="s">
        <v>21</v>
      </c>
      <c r="E1360" s="203" t="s">
        <v>21</v>
      </c>
      <c r="F1360" s="96" t="s">
        <v>21</v>
      </c>
      <c r="G1360" s="96" t="s">
        <v>21</v>
      </c>
      <c r="H1360" s="124">
        <f>SUM(H1361)</f>
        <v>1083.7</v>
      </c>
      <c r="I1360" s="124">
        <f t="shared" ref="I1360:O1360" si="273">SUM(I1361)</f>
        <v>0</v>
      </c>
      <c r="J1360" s="124">
        <f t="shared" si="273"/>
        <v>427.8</v>
      </c>
      <c r="K1360" s="124">
        <f t="shared" si="273"/>
        <v>9304912.8000000007</v>
      </c>
      <c r="L1360" s="124">
        <f t="shared" si="273"/>
        <v>0</v>
      </c>
      <c r="M1360" s="124">
        <f t="shared" si="273"/>
        <v>0</v>
      </c>
      <c r="N1360" s="124">
        <f t="shared" si="273"/>
        <v>0</v>
      </c>
      <c r="O1360" s="124">
        <f t="shared" si="273"/>
        <v>9304912.8000000007</v>
      </c>
      <c r="P1360" s="34">
        <f>K1361/H1361</f>
        <v>8586.2441635138875</v>
      </c>
      <c r="Q1360" s="125" t="s">
        <v>21</v>
      </c>
      <c r="R1360" s="126" t="s">
        <v>21</v>
      </c>
      <c r="S1360" s="111"/>
      <c r="T1360" s="111"/>
      <c r="U1360" s="111"/>
    </row>
    <row r="1361" spans="1:21" s="112" customFormat="1" ht="25.15" customHeight="1" x14ac:dyDescent="0.25">
      <c r="A1361" s="45" t="s">
        <v>2135</v>
      </c>
      <c r="B1361" s="108" t="s">
        <v>2015</v>
      </c>
      <c r="C1361" s="72">
        <v>1983</v>
      </c>
      <c r="D1361" s="72" t="s">
        <v>224</v>
      </c>
      <c r="E1361" s="72" t="s">
        <v>22</v>
      </c>
      <c r="F1361" s="71">
        <v>3</v>
      </c>
      <c r="G1361" s="71">
        <v>2</v>
      </c>
      <c r="H1361" s="37">
        <v>1083.7</v>
      </c>
      <c r="I1361" s="37">
        <v>0</v>
      </c>
      <c r="J1361" s="37">
        <v>427.8</v>
      </c>
      <c r="K1361" s="37">
        <f>SUM(L1361:O1361)</f>
        <v>9304912.8000000007</v>
      </c>
      <c r="L1361" s="37">
        <v>0</v>
      </c>
      <c r="M1361" s="37">
        <v>0</v>
      </c>
      <c r="N1361" s="37">
        <v>0</v>
      </c>
      <c r="O1361" s="37">
        <f>'[1]Прод. прилож'!$C$1429</f>
        <v>9304912.8000000007</v>
      </c>
      <c r="P1361" s="50">
        <f>K1361/H1361</f>
        <v>8586.2441635138875</v>
      </c>
      <c r="Q1361" s="155">
        <v>9673</v>
      </c>
      <c r="R1361" s="56" t="s">
        <v>96</v>
      </c>
    </row>
    <row r="1362" spans="1:21" s="112" customFormat="1" ht="30" customHeight="1" x14ac:dyDescent="0.25">
      <c r="A1362" s="214" t="s">
        <v>2241</v>
      </c>
      <c r="B1362" s="214"/>
      <c r="C1362" s="214"/>
      <c r="D1362" s="214"/>
      <c r="E1362" s="214"/>
      <c r="F1362" s="214"/>
      <c r="G1362" s="214"/>
      <c r="H1362" s="214"/>
      <c r="I1362" s="214"/>
      <c r="J1362" s="214"/>
      <c r="K1362" s="214"/>
      <c r="L1362" s="214"/>
      <c r="M1362" s="214"/>
      <c r="N1362" s="214"/>
      <c r="O1362" s="214"/>
      <c r="P1362" s="214"/>
      <c r="Q1362" s="214"/>
      <c r="R1362" s="214"/>
      <c r="S1362" s="111"/>
      <c r="T1362" s="111"/>
      <c r="U1362" s="111"/>
    </row>
    <row r="1363" spans="1:21" s="112" customFormat="1" ht="30" customHeight="1" x14ac:dyDescent="0.25">
      <c r="A1363" s="215" t="s">
        <v>1893</v>
      </c>
      <c r="B1363" s="215"/>
      <c r="C1363" s="159" t="s">
        <v>21</v>
      </c>
      <c r="D1363" s="159" t="s">
        <v>21</v>
      </c>
      <c r="E1363" s="159" t="s">
        <v>21</v>
      </c>
      <c r="F1363" s="96" t="s">
        <v>21</v>
      </c>
      <c r="G1363" s="96" t="s">
        <v>21</v>
      </c>
      <c r="H1363" s="124">
        <f t="shared" ref="H1363:N1363" si="274">SUM(H1364)</f>
        <v>6078.06</v>
      </c>
      <c r="I1363" s="124">
        <f t="shared" si="274"/>
        <v>0</v>
      </c>
      <c r="J1363" s="124">
        <f t="shared" si="274"/>
        <v>4419.3999999999996</v>
      </c>
      <c r="K1363" s="124">
        <f t="shared" si="274"/>
        <v>10390172.51</v>
      </c>
      <c r="L1363" s="124">
        <f t="shared" si="274"/>
        <v>0</v>
      </c>
      <c r="M1363" s="124">
        <f t="shared" si="274"/>
        <v>0</v>
      </c>
      <c r="N1363" s="124">
        <f t="shared" si="274"/>
        <v>0</v>
      </c>
      <c r="O1363" s="124">
        <f>SUM(O1364)</f>
        <v>10390172.51</v>
      </c>
      <c r="P1363" s="34">
        <f>K1363/H1363</f>
        <v>1709.455403533364</v>
      </c>
      <c r="Q1363" s="125" t="s">
        <v>21</v>
      </c>
      <c r="R1363" s="126" t="s">
        <v>21</v>
      </c>
      <c r="S1363" s="111"/>
      <c r="T1363" s="111"/>
      <c r="U1363" s="111"/>
    </row>
    <row r="1364" spans="1:21" s="116" customFormat="1" ht="25.15" customHeight="1" x14ac:dyDescent="0.25">
      <c r="A1364" s="70" t="s">
        <v>2136</v>
      </c>
      <c r="B1364" s="54" t="s">
        <v>1894</v>
      </c>
      <c r="C1364" s="182">
        <v>1980</v>
      </c>
      <c r="D1364" s="182">
        <v>2015</v>
      </c>
      <c r="E1364" s="182" t="s">
        <v>22</v>
      </c>
      <c r="F1364" s="71">
        <v>5</v>
      </c>
      <c r="G1364" s="71">
        <v>6</v>
      </c>
      <c r="H1364" s="47">
        <v>6078.06</v>
      </c>
      <c r="I1364" s="47">
        <v>0</v>
      </c>
      <c r="J1364" s="47">
        <v>4419.3999999999996</v>
      </c>
      <c r="K1364" s="37">
        <f>SUM(L1364:O1364)</f>
        <v>10390172.51</v>
      </c>
      <c r="L1364" s="47">
        <v>0</v>
      </c>
      <c r="M1364" s="47">
        <v>0</v>
      </c>
      <c r="N1364" s="47">
        <v>0</v>
      </c>
      <c r="O1364" s="48">
        <f>'[1]Прод. прилож'!$C$519</f>
        <v>10390172.51</v>
      </c>
      <c r="P1364" s="50">
        <f>K1364/H1364</f>
        <v>1709.455403533364</v>
      </c>
      <c r="Q1364" s="37">
        <v>9673</v>
      </c>
      <c r="R1364" s="70" t="s">
        <v>94</v>
      </c>
      <c r="S1364" s="117">
        <f>O1364</f>
        <v>10390172.51</v>
      </c>
      <c r="T1364" s="115"/>
      <c r="U1364" s="115"/>
    </row>
    <row r="1365" spans="1:21" s="15" customFormat="1" ht="40.15" customHeight="1" x14ac:dyDescent="0.25">
      <c r="A1365" s="214" t="s">
        <v>2242</v>
      </c>
      <c r="B1365" s="214"/>
      <c r="C1365" s="214"/>
      <c r="D1365" s="214"/>
      <c r="E1365" s="214"/>
      <c r="F1365" s="214"/>
      <c r="G1365" s="214"/>
      <c r="H1365" s="214"/>
      <c r="I1365" s="214"/>
      <c r="J1365" s="214"/>
      <c r="K1365" s="214"/>
      <c r="L1365" s="214"/>
      <c r="M1365" s="214"/>
      <c r="N1365" s="214"/>
      <c r="O1365" s="214"/>
      <c r="P1365" s="214"/>
      <c r="Q1365" s="214"/>
      <c r="R1365" s="214"/>
      <c r="S1365" s="57"/>
      <c r="T1365" s="16"/>
      <c r="U1365" s="16"/>
    </row>
    <row r="1366" spans="1:21" s="15" customFormat="1" ht="40.15" customHeight="1" x14ac:dyDescent="0.25">
      <c r="A1366" s="215" t="s">
        <v>64</v>
      </c>
      <c r="B1366" s="215"/>
      <c r="C1366" s="159" t="s">
        <v>21</v>
      </c>
      <c r="D1366" s="159" t="s">
        <v>21</v>
      </c>
      <c r="E1366" s="159" t="s">
        <v>21</v>
      </c>
      <c r="F1366" s="96" t="s">
        <v>21</v>
      </c>
      <c r="G1366" s="96" t="s">
        <v>21</v>
      </c>
      <c r="H1366" s="97">
        <f>SUM(H1367)</f>
        <v>475</v>
      </c>
      <c r="I1366" s="97">
        <f t="shared" ref="I1366:O1366" si="275">SUM(I1367)</f>
        <v>0</v>
      </c>
      <c r="J1366" s="97">
        <f t="shared" si="275"/>
        <v>372.9</v>
      </c>
      <c r="K1366" s="97">
        <f t="shared" si="275"/>
        <v>1286075</v>
      </c>
      <c r="L1366" s="97">
        <f t="shared" si="275"/>
        <v>0</v>
      </c>
      <c r="M1366" s="97">
        <f t="shared" si="275"/>
        <v>0</v>
      </c>
      <c r="N1366" s="97">
        <f t="shared" si="275"/>
        <v>0</v>
      </c>
      <c r="O1366" s="97">
        <f t="shared" si="275"/>
        <v>1286075</v>
      </c>
      <c r="P1366" s="34">
        <f>K1366/H1366</f>
        <v>2707.5263157894738</v>
      </c>
      <c r="Q1366" s="98" t="s">
        <v>21</v>
      </c>
      <c r="R1366" s="99" t="s">
        <v>21</v>
      </c>
      <c r="S1366" s="57"/>
      <c r="T1366" s="16"/>
      <c r="U1366" s="16"/>
    </row>
    <row r="1367" spans="1:21" s="15" customFormat="1" ht="25.15" customHeight="1" x14ac:dyDescent="0.25">
      <c r="A1367" s="70" t="s">
        <v>2137</v>
      </c>
      <c r="B1367" s="45" t="s">
        <v>999</v>
      </c>
      <c r="C1367" s="182">
        <v>1964</v>
      </c>
      <c r="D1367" s="182" t="s">
        <v>224</v>
      </c>
      <c r="E1367" s="182" t="s">
        <v>20</v>
      </c>
      <c r="F1367" s="182">
        <v>2</v>
      </c>
      <c r="G1367" s="182">
        <v>2</v>
      </c>
      <c r="H1367" s="48">
        <v>475</v>
      </c>
      <c r="I1367" s="48">
        <v>0</v>
      </c>
      <c r="J1367" s="48">
        <v>372.9</v>
      </c>
      <c r="K1367" s="37">
        <f>SUM(L1367:O1367)</f>
        <v>1286075</v>
      </c>
      <c r="L1367" s="44">
        <v>0</v>
      </c>
      <c r="M1367" s="44">
        <v>0</v>
      </c>
      <c r="N1367" s="44">
        <v>0</v>
      </c>
      <c r="O1367" s="44">
        <f>'[1]Прод. прилож'!$C$523</f>
        <v>1286075</v>
      </c>
      <c r="P1367" s="44">
        <f>K1367/H1367</f>
        <v>2707.5263157894738</v>
      </c>
      <c r="Q1367" s="50">
        <v>9673</v>
      </c>
      <c r="R1367" s="69" t="s">
        <v>94</v>
      </c>
      <c r="S1367" s="57"/>
      <c r="T1367" s="16"/>
      <c r="U1367" s="16"/>
    </row>
    <row r="1368" spans="1:21" s="15" customFormat="1" ht="34.9" customHeight="1" x14ac:dyDescent="0.25">
      <c r="A1368" s="214" t="s">
        <v>2243</v>
      </c>
      <c r="B1368" s="214"/>
      <c r="C1368" s="214"/>
      <c r="D1368" s="214"/>
      <c r="E1368" s="214"/>
      <c r="F1368" s="214"/>
      <c r="G1368" s="214"/>
      <c r="H1368" s="214"/>
      <c r="I1368" s="214"/>
      <c r="J1368" s="214"/>
      <c r="K1368" s="214"/>
      <c r="L1368" s="214"/>
      <c r="M1368" s="214"/>
      <c r="N1368" s="214"/>
      <c r="O1368" s="214"/>
      <c r="P1368" s="214"/>
      <c r="Q1368" s="214"/>
      <c r="R1368" s="214"/>
      <c r="S1368" s="65"/>
      <c r="T1368" s="17"/>
      <c r="U1368" s="16"/>
    </row>
    <row r="1369" spans="1:21" s="15" customFormat="1" ht="34.9" customHeight="1" x14ac:dyDescent="0.25">
      <c r="A1369" s="215" t="s">
        <v>88</v>
      </c>
      <c r="B1369" s="215"/>
      <c r="C1369" s="159" t="s">
        <v>21</v>
      </c>
      <c r="D1369" s="159" t="s">
        <v>21</v>
      </c>
      <c r="E1369" s="159" t="s">
        <v>21</v>
      </c>
      <c r="F1369" s="96" t="s">
        <v>21</v>
      </c>
      <c r="G1369" s="96" t="s">
        <v>21</v>
      </c>
      <c r="H1369" s="97">
        <f t="shared" ref="H1369:O1369" si="276">SUM(H1370:H1415)</f>
        <v>107824.89999999998</v>
      </c>
      <c r="I1369" s="97">
        <f t="shared" si="276"/>
        <v>24153.3</v>
      </c>
      <c r="J1369" s="97">
        <f t="shared" si="276"/>
        <v>86138.50999999998</v>
      </c>
      <c r="K1369" s="97">
        <f t="shared" si="276"/>
        <v>732688845.42999995</v>
      </c>
      <c r="L1369" s="97">
        <f t="shared" si="276"/>
        <v>0</v>
      </c>
      <c r="M1369" s="97">
        <f t="shared" si="276"/>
        <v>0</v>
      </c>
      <c r="N1369" s="97">
        <f t="shared" si="276"/>
        <v>0</v>
      </c>
      <c r="O1369" s="97">
        <f t="shared" si="276"/>
        <v>732688845.42999995</v>
      </c>
      <c r="P1369" s="97">
        <f>SUM(P1371:P1415)</f>
        <v>378974.83997488662</v>
      </c>
      <c r="Q1369" s="98" t="s">
        <v>21</v>
      </c>
      <c r="R1369" s="99" t="s">
        <v>21</v>
      </c>
      <c r="S1369" s="57"/>
      <c r="T1369" s="16"/>
      <c r="U1369" s="16"/>
    </row>
    <row r="1370" spans="1:21" s="116" customFormat="1" ht="25.15" customHeight="1" x14ac:dyDescent="0.25">
      <c r="A1370" s="69" t="s">
        <v>2138</v>
      </c>
      <c r="B1370" s="45" t="s">
        <v>1763</v>
      </c>
      <c r="C1370" s="72">
        <v>1985</v>
      </c>
      <c r="D1370" s="70" t="s">
        <v>224</v>
      </c>
      <c r="E1370" s="70" t="s">
        <v>22</v>
      </c>
      <c r="F1370" s="71">
        <v>9</v>
      </c>
      <c r="G1370" s="71">
        <v>4</v>
      </c>
      <c r="H1370" s="55">
        <v>9875.7000000000007</v>
      </c>
      <c r="I1370" s="55">
        <v>2297.9</v>
      </c>
      <c r="J1370" s="55">
        <v>7577.8</v>
      </c>
      <c r="K1370" s="37">
        <f t="shared" ref="K1370:K1415" si="277">SUM(L1370:O1370)</f>
        <v>192391727.99999997</v>
      </c>
      <c r="L1370" s="55">
        <v>0</v>
      </c>
      <c r="M1370" s="55">
        <v>0</v>
      </c>
      <c r="N1370" s="55">
        <v>0</v>
      </c>
      <c r="O1370" s="89">
        <f>'[1]Прод. прилож'!$C$1431</f>
        <v>192391727.99999997</v>
      </c>
      <c r="P1370" s="50">
        <f t="shared" ref="P1370:P1415" si="278">K1370/H1370</f>
        <v>19481.325678179772</v>
      </c>
      <c r="Q1370" s="37">
        <v>9673</v>
      </c>
      <c r="R1370" s="69" t="s">
        <v>96</v>
      </c>
      <c r="S1370" s="115"/>
      <c r="T1370" s="115"/>
      <c r="U1370" s="115"/>
    </row>
    <row r="1371" spans="1:21" s="15" customFormat="1" ht="25.15" customHeight="1" x14ac:dyDescent="0.25">
      <c r="A1371" s="69" t="s">
        <v>2139</v>
      </c>
      <c r="B1371" s="108" t="s">
        <v>1004</v>
      </c>
      <c r="C1371" s="182">
        <v>1978</v>
      </c>
      <c r="D1371" s="72" t="s">
        <v>224</v>
      </c>
      <c r="E1371" s="72" t="s">
        <v>20</v>
      </c>
      <c r="F1371" s="71">
        <v>5</v>
      </c>
      <c r="G1371" s="71">
        <v>6</v>
      </c>
      <c r="H1371" s="44">
        <v>6490.5</v>
      </c>
      <c r="I1371" s="44">
        <v>1149.7</v>
      </c>
      <c r="J1371" s="44">
        <v>5340.8</v>
      </c>
      <c r="K1371" s="37">
        <f t="shared" si="277"/>
        <v>38962122.5</v>
      </c>
      <c r="L1371" s="44">
        <v>0</v>
      </c>
      <c r="M1371" s="44">
        <v>0</v>
      </c>
      <c r="N1371" s="44">
        <v>0</v>
      </c>
      <c r="O1371" s="44">
        <f>'[1]Прод. прилож'!$C$1432</f>
        <v>38962122.5</v>
      </c>
      <c r="P1371" s="44">
        <f t="shared" si="278"/>
        <v>6002.9462291040754</v>
      </c>
      <c r="Q1371" s="50">
        <v>9673</v>
      </c>
      <c r="R1371" s="69" t="s">
        <v>96</v>
      </c>
      <c r="S1371" s="57"/>
      <c r="T1371" s="16"/>
      <c r="U1371" s="16"/>
    </row>
    <row r="1372" spans="1:21" ht="25.15" customHeight="1" x14ac:dyDescent="0.25">
      <c r="A1372" s="69" t="s">
        <v>2140</v>
      </c>
      <c r="B1372" s="108" t="s">
        <v>1008</v>
      </c>
      <c r="C1372" s="72">
        <v>1960</v>
      </c>
      <c r="D1372" s="72" t="s">
        <v>224</v>
      </c>
      <c r="E1372" s="72" t="s">
        <v>20</v>
      </c>
      <c r="F1372" s="71">
        <v>2</v>
      </c>
      <c r="G1372" s="71">
        <v>2</v>
      </c>
      <c r="H1372" s="37">
        <v>574.6</v>
      </c>
      <c r="I1372" s="44">
        <f>M1372</f>
        <v>0</v>
      </c>
      <c r="J1372" s="37">
        <v>574.6</v>
      </c>
      <c r="K1372" s="37">
        <f t="shared" si="277"/>
        <v>2975682</v>
      </c>
      <c r="L1372" s="44">
        <v>0</v>
      </c>
      <c r="M1372" s="44">
        <v>0</v>
      </c>
      <c r="N1372" s="44">
        <v>0</v>
      </c>
      <c r="O1372" s="44">
        <f>'[1]Прод. прилож'!$C$525</f>
        <v>2975682</v>
      </c>
      <c r="P1372" s="44">
        <f t="shared" si="278"/>
        <v>5178.7017055342849</v>
      </c>
      <c r="Q1372" s="50">
        <v>9673</v>
      </c>
      <c r="R1372" s="69" t="s">
        <v>94</v>
      </c>
    </row>
    <row r="1373" spans="1:21" ht="25.15" customHeight="1" x14ac:dyDescent="0.25">
      <c r="A1373" s="69" t="s">
        <v>2141</v>
      </c>
      <c r="B1373" s="108" t="s">
        <v>1005</v>
      </c>
      <c r="C1373" s="72">
        <v>1964</v>
      </c>
      <c r="D1373" s="72" t="s">
        <v>224</v>
      </c>
      <c r="E1373" s="72" t="s">
        <v>20</v>
      </c>
      <c r="F1373" s="71">
        <v>4</v>
      </c>
      <c r="G1373" s="71">
        <v>4</v>
      </c>
      <c r="H1373" s="44">
        <v>2525</v>
      </c>
      <c r="I1373" s="37">
        <v>72</v>
      </c>
      <c r="J1373" s="37">
        <v>2453</v>
      </c>
      <c r="K1373" s="37">
        <f t="shared" si="277"/>
        <v>7788600</v>
      </c>
      <c r="L1373" s="44">
        <v>0</v>
      </c>
      <c r="M1373" s="44">
        <v>0</v>
      </c>
      <c r="N1373" s="44">
        <v>0</v>
      </c>
      <c r="O1373" s="44">
        <f>'[1]Прод. прилож'!$C$1433</f>
        <v>7788600</v>
      </c>
      <c r="P1373" s="44">
        <f t="shared" si="278"/>
        <v>3084.5940594059407</v>
      </c>
      <c r="Q1373" s="50">
        <v>9673</v>
      </c>
      <c r="R1373" s="69" t="s">
        <v>96</v>
      </c>
      <c r="U1373" s="18"/>
    </row>
    <row r="1374" spans="1:21" s="116" customFormat="1" ht="25.15" customHeight="1" x14ac:dyDescent="0.25">
      <c r="A1374" s="69" t="s">
        <v>2142</v>
      </c>
      <c r="B1374" s="45" t="s">
        <v>1776</v>
      </c>
      <c r="C1374" s="182">
        <v>1983</v>
      </c>
      <c r="D1374" s="70" t="s">
        <v>224</v>
      </c>
      <c r="E1374" s="70" t="s">
        <v>20</v>
      </c>
      <c r="F1374" s="71">
        <v>5</v>
      </c>
      <c r="G1374" s="71">
        <v>12</v>
      </c>
      <c r="H1374" s="47">
        <v>10445</v>
      </c>
      <c r="I1374" s="47">
        <v>701.6</v>
      </c>
      <c r="J1374" s="47">
        <v>7281.8</v>
      </c>
      <c r="K1374" s="37">
        <f>SUM(L1374:O1374)</f>
        <v>41404014.439999998</v>
      </c>
      <c r="L1374" s="47">
        <v>0</v>
      </c>
      <c r="M1374" s="47">
        <v>0</v>
      </c>
      <c r="N1374" s="47">
        <v>0</v>
      </c>
      <c r="O1374" s="85">
        <f>'[1]Прод. прилож'!$C$526</f>
        <v>41404014.439999998</v>
      </c>
      <c r="P1374" s="50">
        <f>K1374/H1374</f>
        <v>3964.0032972714216</v>
      </c>
      <c r="Q1374" s="37">
        <v>9673</v>
      </c>
      <c r="R1374" s="69" t="s">
        <v>94</v>
      </c>
      <c r="S1374" s="115"/>
      <c r="T1374" s="115"/>
      <c r="U1374" s="117"/>
    </row>
    <row r="1375" spans="1:21" s="116" customFormat="1" ht="27" customHeight="1" x14ac:dyDescent="0.25">
      <c r="A1375" s="69" t="s">
        <v>2143</v>
      </c>
      <c r="B1375" s="45" t="s">
        <v>2057</v>
      </c>
      <c r="C1375" s="182">
        <v>1978</v>
      </c>
      <c r="D1375" s="72">
        <v>2019</v>
      </c>
      <c r="E1375" s="72" t="s">
        <v>22</v>
      </c>
      <c r="F1375" s="71">
        <v>5</v>
      </c>
      <c r="G1375" s="71">
        <v>8</v>
      </c>
      <c r="H1375" s="47">
        <v>4555.8999999999996</v>
      </c>
      <c r="I1375" s="47">
        <v>3964.6</v>
      </c>
      <c r="J1375" s="47">
        <v>3806</v>
      </c>
      <c r="K1375" s="37">
        <f t="shared" ref="K1375" si="279">SUM(L1375:O1375)</f>
        <v>403168.8</v>
      </c>
      <c r="L1375" s="47">
        <v>0</v>
      </c>
      <c r="M1375" s="47">
        <v>0</v>
      </c>
      <c r="N1375" s="47">
        <v>0</v>
      </c>
      <c r="O1375" s="85">
        <f>'[1]Прод. прилож'!$C$527</f>
        <v>403168.8</v>
      </c>
      <c r="P1375" s="50">
        <f t="shared" ref="P1375" si="280">K1375/H1375</f>
        <v>88.493777299765142</v>
      </c>
      <c r="Q1375" s="37">
        <v>9673</v>
      </c>
      <c r="R1375" s="69" t="s">
        <v>94</v>
      </c>
      <c r="S1375" s="115"/>
      <c r="T1375" s="115"/>
      <c r="U1375" s="115"/>
    </row>
    <row r="1376" spans="1:21" s="15" customFormat="1" ht="25.15" customHeight="1" x14ac:dyDescent="0.25">
      <c r="A1376" s="69" t="s">
        <v>2144</v>
      </c>
      <c r="B1376" s="108" t="s">
        <v>1006</v>
      </c>
      <c r="C1376" s="72">
        <v>1954</v>
      </c>
      <c r="D1376" s="72" t="s">
        <v>224</v>
      </c>
      <c r="E1376" s="72" t="s">
        <v>20</v>
      </c>
      <c r="F1376" s="71">
        <v>2</v>
      </c>
      <c r="G1376" s="71">
        <v>1</v>
      </c>
      <c r="H1376" s="37">
        <v>361.9</v>
      </c>
      <c r="I1376" s="44">
        <f>M1376</f>
        <v>0</v>
      </c>
      <c r="J1376" s="37">
        <v>361.9</v>
      </c>
      <c r="K1376" s="37">
        <f t="shared" si="277"/>
        <v>1920512</v>
      </c>
      <c r="L1376" s="44">
        <v>0</v>
      </c>
      <c r="M1376" s="44">
        <v>0</v>
      </c>
      <c r="N1376" s="44">
        <v>0</v>
      </c>
      <c r="O1376" s="44">
        <f>'[1]Прод. прилож'!$C$528</f>
        <v>1920512</v>
      </c>
      <c r="P1376" s="44">
        <f t="shared" si="278"/>
        <v>5306.7477203647422</v>
      </c>
      <c r="Q1376" s="50">
        <v>9673</v>
      </c>
      <c r="R1376" s="69" t="s">
        <v>94</v>
      </c>
      <c r="S1376" s="65"/>
      <c r="T1376" s="17"/>
      <c r="U1376" s="16"/>
    </row>
    <row r="1377" spans="1:21" s="15" customFormat="1" ht="25.15" customHeight="1" x14ac:dyDescent="0.25">
      <c r="A1377" s="69" t="s">
        <v>2145</v>
      </c>
      <c r="B1377" s="108" t="s">
        <v>1007</v>
      </c>
      <c r="C1377" s="72">
        <v>1953</v>
      </c>
      <c r="D1377" s="72" t="s">
        <v>224</v>
      </c>
      <c r="E1377" s="72" t="s">
        <v>20</v>
      </c>
      <c r="F1377" s="71">
        <v>2</v>
      </c>
      <c r="G1377" s="71">
        <v>2</v>
      </c>
      <c r="H1377" s="37">
        <v>832</v>
      </c>
      <c r="I1377" s="44">
        <f>M1377</f>
        <v>0</v>
      </c>
      <c r="J1377" s="37">
        <v>832</v>
      </c>
      <c r="K1377" s="37">
        <f t="shared" si="277"/>
        <v>4172886.46</v>
      </c>
      <c r="L1377" s="44">
        <v>0</v>
      </c>
      <c r="M1377" s="44">
        <v>0</v>
      </c>
      <c r="N1377" s="44">
        <v>0</v>
      </c>
      <c r="O1377" s="44">
        <f>'[1]Прод. прилож'!$C$529</f>
        <v>4172886.46</v>
      </c>
      <c r="P1377" s="44">
        <f t="shared" si="278"/>
        <v>5015.4885336538464</v>
      </c>
      <c r="Q1377" s="50">
        <v>9673</v>
      </c>
      <c r="R1377" s="69" t="s">
        <v>94</v>
      </c>
      <c r="S1377" s="57"/>
      <c r="T1377" s="16"/>
      <c r="U1377" s="16"/>
    </row>
    <row r="1378" spans="1:21" s="15" customFormat="1" ht="25.15" customHeight="1" x14ac:dyDescent="0.25">
      <c r="A1378" s="69" t="s">
        <v>2146</v>
      </c>
      <c r="B1378" s="108" t="s">
        <v>1009</v>
      </c>
      <c r="C1378" s="72">
        <v>1964</v>
      </c>
      <c r="D1378" s="72" t="s">
        <v>224</v>
      </c>
      <c r="E1378" s="72" t="s">
        <v>20</v>
      </c>
      <c r="F1378" s="71">
        <v>4</v>
      </c>
      <c r="G1378" s="71">
        <v>3</v>
      </c>
      <c r="H1378" s="37">
        <v>1960.1</v>
      </c>
      <c r="I1378" s="37">
        <v>498.9</v>
      </c>
      <c r="J1378" s="37">
        <v>1461.2</v>
      </c>
      <c r="K1378" s="37">
        <f t="shared" si="277"/>
        <v>28663325</v>
      </c>
      <c r="L1378" s="44">
        <v>0</v>
      </c>
      <c r="M1378" s="44">
        <v>0</v>
      </c>
      <c r="N1378" s="44">
        <v>0</v>
      </c>
      <c r="O1378" s="44">
        <f>'[1]Прод. прилож'!$C$1434</f>
        <v>28663325</v>
      </c>
      <c r="P1378" s="44">
        <f t="shared" si="278"/>
        <v>14623.39931636141</v>
      </c>
      <c r="Q1378" s="50">
        <v>9673</v>
      </c>
      <c r="R1378" s="69" t="s">
        <v>96</v>
      </c>
      <c r="S1378" s="57"/>
      <c r="T1378" s="16"/>
      <c r="U1378" s="16"/>
    </row>
    <row r="1379" spans="1:21" s="15" customFormat="1" ht="25.15" customHeight="1" x14ac:dyDescent="0.25">
      <c r="A1379" s="69" t="s">
        <v>2147</v>
      </c>
      <c r="B1379" s="108" t="s">
        <v>1010</v>
      </c>
      <c r="C1379" s="72">
        <v>1960</v>
      </c>
      <c r="D1379" s="72" t="s">
        <v>224</v>
      </c>
      <c r="E1379" s="72" t="s">
        <v>20</v>
      </c>
      <c r="F1379" s="71">
        <v>2</v>
      </c>
      <c r="G1379" s="71">
        <v>2</v>
      </c>
      <c r="H1379" s="37">
        <v>786.4</v>
      </c>
      <c r="I1379" s="44">
        <f>M1379</f>
        <v>0</v>
      </c>
      <c r="J1379" s="44">
        <f>N1379</f>
        <v>0</v>
      </c>
      <c r="K1379" s="37">
        <f t="shared" si="277"/>
        <v>77340128.100000024</v>
      </c>
      <c r="L1379" s="44">
        <v>0</v>
      </c>
      <c r="M1379" s="44">
        <v>0</v>
      </c>
      <c r="N1379" s="44">
        <v>0</v>
      </c>
      <c r="O1379" s="44">
        <f>'[1]Прод. прилож'!$C$1002</f>
        <v>77340128.100000024</v>
      </c>
      <c r="P1379" s="44">
        <f t="shared" si="278"/>
        <v>98347.060147507669</v>
      </c>
      <c r="Q1379" s="50">
        <v>9673</v>
      </c>
      <c r="R1379" s="69" t="s">
        <v>95</v>
      </c>
      <c r="S1379" s="57"/>
      <c r="T1379" s="16"/>
      <c r="U1379" s="16"/>
    </row>
    <row r="1380" spans="1:21" s="15" customFormat="1" ht="25.15" customHeight="1" x14ac:dyDescent="0.25">
      <c r="A1380" s="69" t="s">
        <v>2148</v>
      </c>
      <c r="B1380" s="108" t="s">
        <v>1011</v>
      </c>
      <c r="C1380" s="72">
        <v>1963</v>
      </c>
      <c r="D1380" s="72" t="s">
        <v>224</v>
      </c>
      <c r="E1380" s="72" t="s">
        <v>20</v>
      </c>
      <c r="F1380" s="71">
        <v>2</v>
      </c>
      <c r="G1380" s="71">
        <v>2</v>
      </c>
      <c r="H1380" s="37">
        <v>408.8</v>
      </c>
      <c r="I1380" s="44">
        <f>M1380</f>
        <v>0</v>
      </c>
      <c r="J1380" s="37">
        <v>408.8</v>
      </c>
      <c r="K1380" s="37">
        <f t="shared" si="277"/>
        <v>2737585.5999999996</v>
      </c>
      <c r="L1380" s="44">
        <v>0</v>
      </c>
      <c r="M1380" s="44">
        <v>0</v>
      </c>
      <c r="N1380" s="44">
        <v>0</v>
      </c>
      <c r="O1380" s="44">
        <f>'[1]Прод. прилож'!$C$1003</f>
        <v>2737585.5999999996</v>
      </c>
      <c r="P1380" s="44">
        <f t="shared" si="278"/>
        <v>6696.63796477495</v>
      </c>
      <c r="Q1380" s="50">
        <v>9673</v>
      </c>
      <c r="R1380" s="69" t="s">
        <v>95</v>
      </c>
      <c r="S1380" s="57"/>
      <c r="T1380" s="16"/>
      <c r="U1380" s="16"/>
    </row>
    <row r="1381" spans="1:21" s="116" customFormat="1" ht="22.9" customHeight="1" x14ac:dyDescent="0.25">
      <c r="A1381" s="69" t="s">
        <v>2149</v>
      </c>
      <c r="B1381" s="163" t="s">
        <v>2058</v>
      </c>
      <c r="C1381" s="166">
        <v>1960</v>
      </c>
      <c r="D1381" s="172" t="s">
        <v>224</v>
      </c>
      <c r="E1381" s="172" t="s">
        <v>20</v>
      </c>
      <c r="F1381" s="179">
        <v>2</v>
      </c>
      <c r="G1381" s="179">
        <v>2</v>
      </c>
      <c r="H1381" s="170">
        <v>788</v>
      </c>
      <c r="I1381" s="170">
        <v>49.8</v>
      </c>
      <c r="J1381" s="170">
        <v>579.70000000000005</v>
      </c>
      <c r="K1381" s="37">
        <f>SUM(L1381:O1381)</f>
        <v>2009400</v>
      </c>
      <c r="L1381" s="48">
        <v>0</v>
      </c>
      <c r="M1381" s="48">
        <v>0</v>
      </c>
      <c r="N1381" s="48">
        <v>0</v>
      </c>
      <c r="O1381" s="63">
        <f>'[1]Прод. прилож'!$C$530</f>
        <v>2009400</v>
      </c>
      <c r="P1381" s="50">
        <f>K1381/H1381</f>
        <v>2550</v>
      </c>
      <c r="Q1381" s="37">
        <v>9673</v>
      </c>
      <c r="R1381" s="69" t="s">
        <v>94</v>
      </c>
      <c r="S1381" s="115"/>
      <c r="T1381" s="115"/>
      <c r="U1381" s="115"/>
    </row>
    <row r="1382" spans="1:21" s="15" customFormat="1" ht="25.15" customHeight="1" x14ac:dyDescent="0.25">
      <c r="A1382" s="69" t="s">
        <v>2150</v>
      </c>
      <c r="B1382" s="108" t="s">
        <v>1012</v>
      </c>
      <c r="C1382" s="72">
        <v>1960</v>
      </c>
      <c r="D1382" s="72" t="s">
        <v>224</v>
      </c>
      <c r="E1382" s="72" t="s">
        <v>20</v>
      </c>
      <c r="F1382" s="71">
        <v>2</v>
      </c>
      <c r="G1382" s="71">
        <v>2</v>
      </c>
      <c r="H1382" s="37">
        <v>725.6</v>
      </c>
      <c r="I1382" s="44">
        <f>M1382</f>
        <v>0</v>
      </c>
      <c r="J1382" s="44">
        <f>N1382</f>
        <v>0</v>
      </c>
      <c r="K1382" s="37">
        <f t="shared" si="277"/>
        <v>6172724</v>
      </c>
      <c r="L1382" s="44">
        <v>0</v>
      </c>
      <c r="M1382" s="44">
        <v>0</v>
      </c>
      <c r="N1382" s="44">
        <v>0</v>
      </c>
      <c r="O1382" s="44">
        <f>'[1]Прод. прилож'!$C$1004</f>
        <v>6172724</v>
      </c>
      <c r="P1382" s="44">
        <f t="shared" si="278"/>
        <v>8507.0617420066155</v>
      </c>
      <c r="Q1382" s="50">
        <v>9673</v>
      </c>
      <c r="R1382" s="69" t="s">
        <v>95</v>
      </c>
      <c r="S1382" s="57"/>
      <c r="T1382" s="16"/>
      <c r="U1382" s="16"/>
    </row>
    <row r="1383" spans="1:21" s="15" customFormat="1" ht="25.15" customHeight="1" x14ac:dyDescent="0.25">
      <c r="A1383" s="69" t="s">
        <v>2151</v>
      </c>
      <c r="B1383" s="108" t="s">
        <v>1013</v>
      </c>
      <c r="C1383" s="182">
        <v>1961</v>
      </c>
      <c r="D1383" s="182" t="s">
        <v>224</v>
      </c>
      <c r="E1383" s="72" t="s">
        <v>20</v>
      </c>
      <c r="F1383" s="71">
        <v>2</v>
      </c>
      <c r="G1383" s="71">
        <v>1</v>
      </c>
      <c r="H1383" s="44">
        <v>300.10000000000002</v>
      </c>
      <c r="I1383" s="44">
        <v>24</v>
      </c>
      <c r="J1383" s="44">
        <v>275</v>
      </c>
      <c r="K1383" s="37">
        <f t="shared" si="277"/>
        <v>683382.4</v>
      </c>
      <c r="L1383" s="44">
        <v>0</v>
      </c>
      <c r="M1383" s="44">
        <v>0</v>
      </c>
      <c r="N1383" s="44">
        <v>0</v>
      </c>
      <c r="O1383" s="44">
        <f>'[1]Прод. прилож'!$C$1005</f>
        <v>683382.4</v>
      </c>
      <c r="P1383" s="44">
        <f t="shared" si="278"/>
        <v>2277.1822725758079</v>
      </c>
      <c r="Q1383" s="50">
        <v>9673</v>
      </c>
      <c r="R1383" s="69" t="s">
        <v>95</v>
      </c>
      <c r="S1383" s="57"/>
      <c r="T1383" s="16"/>
      <c r="U1383" s="16"/>
    </row>
    <row r="1384" spans="1:21" s="15" customFormat="1" ht="25.15" customHeight="1" x14ac:dyDescent="0.25">
      <c r="A1384" s="69" t="s">
        <v>2152</v>
      </c>
      <c r="B1384" s="108" t="s">
        <v>1014</v>
      </c>
      <c r="C1384" s="182">
        <v>1959</v>
      </c>
      <c r="D1384" s="72" t="s">
        <v>224</v>
      </c>
      <c r="E1384" s="72" t="s">
        <v>20</v>
      </c>
      <c r="F1384" s="64">
        <v>2</v>
      </c>
      <c r="G1384" s="64">
        <v>2</v>
      </c>
      <c r="H1384" s="44">
        <v>1032.4000000000001</v>
      </c>
      <c r="I1384" s="44">
        <v>237.8</v>
      </c>
      <c r="J1384" s="44">
        <v>794.6</v>
      </c>
      <c r="K1384" s="37">
        <f t="shared" si="277"/>
        <v>930049.60000000009</v>
      </c>
      <c r="L1384" s="44">
        <v>0</v>
      </c>
      <c r="M1384" s="44">
        <v>0</v>
      </c>
      <c r="N1384" s="44">
        <v>0</v>
      </c>
      <c r="O1384" s="44">
        <f>'[1]Прод. прилож'!$C$531</f>
        <v>930049.60000000009</v>
      </c>
      <c r="P1384" s="44">
        <f t="shared" si="278"/>
        <v>900.86168151879122</v>
      </c>
      <c r="Q1384" s="50">
        <v>9673</v>
      </c>
      <c r="R1384" s="69" t="s">
        <v>94</v>
      </c>
      <c r="S1384" s="57"/>
      <c r="T1384" s="16"/>
      <c r="U1384" s="16"/>
    </row>
    <row r="1385" spans="1:21" s="15" customFormat="1" ht="25.15" customHeight="1" x14ac:dyDescent="0.25">
      <c r="A1385" s="69" t="s">
        <v>2153</v>
      </c>
      <c r="B1385" s="108" t="s">
        <v>1015</v>
      </c>
      <c r="C1385" s="72">
        <v>1966</v>
      </c>
      <c r="D1385" s="72" t="s">
        <v>224</v>
      </c>
      <c r="E1385" s="72" t="s">
        <v>20</v>
      </c>
      <c r="F1385" s="71">
        <v>4</v>
      </c>
      <c r="G1385" s="71">
        <v>4</v>
      </c>
      <c r="H1385" s="37">
        <v>2514.5</v>
      </c>
      <c r="I1385" s="44">
        <v>0</v>
      </c>
      <c r="J1385" s="37">
        <v>2514.5</v>
      </c>
      <c r="K1385" s="37">
        <f t="shared" si="277"/>
        <v>16419142.5</v>
      </c>
      <c r="L1385" s="44">
        <v>0</v>
      </c>
      <c r="M1385" s="44">
        <v>0</v>
      </c>
      <c r="N1385" s="44">
        <v>0</v>
      </c>
      <c r="O1385" s="44">
        <f>'[1]Прод. прилож'!$C$1435</f>
        <v>16419142.5</v>
      </c>
      <c r="P1385" s="44">
        <f t="shared" si="278"/>
        <v>6529.7842513422147</v>
      </c>
      <c r="Q1385" s="50">
        <v>9673</v>
      </c>
      <c r="R1385" s="69" t="s">
        <v>96</v>
      </c>
      <c r="S1385" s="57"/>
      <c r="T1385" s="16"/>
      <c r="U1385" s="16"/>
    </row>
    <row r="1386" spans="1:21" ht="25.15" customHeight="1" x14ac:dyDescent="0.25">
      <c r="A1386" s="69" t="s">
        <v>2154</v>
      </c>
      <c r="B1386" s="108" t="s">
        <v>2059</v>
      </c>
      <c r="C1386" s="72">
        <v>1985</v>
      </c>
      <c r="D1386" s="72" t="s">
        <v>224</v>
      </c>
      <c r="E1386" s="72" t="s">
        <v>20</v>
      </c>
      <c r="F1386" s="71">
        <v>2</v>
      </c>
      <c r="G1386" s="71">
        <v>4</v>
      </c>
      <c r="H1386" s="37">
        <v>1398.2</v>
      </c>
      <c r="I1386" s="44">
        <v>0</v>
      </c>
      <c r="J1386" s="37">
        <v>838.2</v>
      </c>
      <c r="K1386" s="37">
        <f>SUM(L1386:O1386)</f>
        <v>300000</v>
      </c>
      <c r="L1386" s="44">
        <v>0</v>
      </c>
      <c r="M1386" s="44">
        <v>0</v>
      </c>
      <c r="N1386" s="44">
        <v>0</v>
      </c>
      <c r="O1386" s="44">
        <f>'[1]Прод. прилож'!$C$532</f>
        <v>300000</v>
      </c>
      <c r="P1386" s="44">
        <f>K1386/H1386</f>
        <v>214.5615791732227</v>
      </c>
      <c r="Q1386" s="50">
        <v>9673</v>
      </c>
      <c r="R1386" s="69" t="s">
        <v>94</v>
      </c>
    </row>
    <row r="1387" spans="1:21" ht="25.15" customHeight="1" x14ac:dyDescent="0.25">
      <c r="A1387" s="69" t="s">
        <v>2155</v>
      </c>
      <c r="B1387" s="45" t="s">
        <v>1016</v>
      </c>
      <c r="C1387" s="72">
        <v>1954</v>
      </c>
      <c r="D1387" s="72" t="s">
        <v>224</v>
      </c>
      <c r="E1387" s="72" t="s">
        <v>20</v>
      </c>
      <c r="F1387" s="71">
        <v>2</v>
      </c>
      <c r="G1387" s="71">
        <v>2</v>
      </c>
      <c r="H1387" s="37">
        <v>1120</v>
      </c>
      <c r="I1387" s="44">
        <f>M1387</f>
        <v>0</v>
      </c>
      <c r="J1387" s="37">
        <v>884.1</v>
      </c>
      <c r="K1387" s="37">
        <f t="shared" si="277"/>
        <v>7407440.6900000004</v>
      </c>
      <c r="L1387" s="44">
        <v>0</v>
      </c>
      <c r="M1387" s="44">
        <v>0</v>
      </c>
      <c r="N1387" s="44">
        <v>0</v>
      </c>
      <c r="O1387" s="44">
        <f>'[1]Прод. прилож'!$C$533</f>
        <v>7407440.6900000004</v>
      </c>
      <c r="P1387" s="44">
        <f t="shared" si="278"/>
        <v>6613.786330357143</v>
      </c>
      <c r="Q1387" s="50">
        <v>9673</v>
      </c>
      <c r="R1387" s="69" t="s">
        <v>94</v>
      </c>
    </row>
    <row r="1388" spans="1:21" s="15" customFormat="1" ht="25.15" customHeight="1" x14ac:dyDescent="0.25">
      <c r="A1388" s="69" t="s">
        <v>2156</v>
      </c>
      <c r="B1388" s="45" t="s">
        <v>1017</v>
      </c>
      <c r="C1388" s="72">
        <v>1953</v>
      </c>
      <c r="D1388" s="72" t="s">
        <v>224</v>
      </c>
      <c r="E1388" s="72" t="s">
        <v>20</v>
      </c>
      <c r="F1388" s="71">
        <v>2</v>
      </c>
      <c r="G1388" s="71">
        <v>2</v>
      </c>
      <c r="H1388" s="37">
        <v>1120</v>
      </c>
      <c r="I1388" s="44">
        <f>M1388</f>
        <v>0</v>
      </c>
      <c r="J1388" s="37">
        <v>929.7</v>
      </c>
      <c r="K1388" s="37">
        <f t="shared" si="277"/>
        <v>14572591</v>
      </c>
      <c r="L1388" s="44">
        <v>0</v>
      </c>
      <c r="M1388" s="44">
        <v>0</v>
      </c>
      <c r="N1388" s="44">
        <v>0</v>
      </c>
      <c r="O1388" s="44">
        <f>'[1]Прод. прилож'!$C$534</f>
        <v>14572591</v>
      </c>
      <c r="P1388" s="44">
        <f t="shared" si="278"/>
        <v>13011.241964285715</v>
      </c>
      <c r="Q1388" s="50">
        <v>9673</v>
      </c>
      <c r="R1388" s="69" t="s">
        <v>94</v>
      </c>
      <c r="S1388" s="57"/>
      <c r="T1388" s="16"/>
      <c r="U1388" s="16"/>
    </row>
    <row r="1389" spans="1:21" s="116" customFormat="1" ht="22.9" customHeight="1" x14ac:dyDescent="0.25">
      <c r="A1389" s="69" t="s">
        <v>2157</v>
      </c>
      <c r="B1389" s="45" t="s">
        <v>1903</v>
      </c>
      <c r="C1389" s="182">
        <v>1955</v>
      </c>
      <c r="D1389" s="72" t="s">
        <v>224</v>
      </c>
      <c r="E1389" s="72" t="s">
        <v>20</v>
      </c>
      <c r="F1389" s="64">
        <v>2</v>
      </c>
      <c r="G1389" s="64">
        <v>2</v>
      </c>
      <c r="H1389" s="44">
        <v>673.3</v>
      </c>
      <c r="I1389" s="44">
        <v>247.4</v>
      </c>
      <c r="J1389" s="44">
        <v>425.9</v>
      </c>
      <c r="K1389" s="37">
        <f t="shared" ref="K1389:K1396" si="281">SUM(L1389:O1389)</f>
        <v>2502644</v>
      </c>
      <c r="L1389" s="44">
        <v>0</v>
      </c>
      <c r="M1389" s="44">
        <v>0</v>
      </c>
      <c r="N1389" s="44">
        <v>0</v>
      </c>
      <c r="O1389" s="63">
        <f>'[1]Прод. прилож'!$C$535</f>
        <v>2502644</v>
      </c>
      <c r="P1389" s="50">
        <f t="shared" si="278"/>
        <v>3716.9820288133078</v>
      </c>
      <c r="Q1389" s="37">
        <v>9673</v>
      </c>
      <c r="R1389" s="69" t="s">
        <v>94</v>
      </c>
      <c r="S1389" s="115"/>
      <c r="T1389" s="115"/>
      <c r="U1389" s="115"/>
    </row>
    <row r="1390" spans="1:21" s="116" customFormat="1" ht="22.9" customHeight="1" x14ac:dyDescent="0.25">
      <c r="A1390" s="69" t="s">
        <v>2158</v>
      </c>
      <c r="B1390" s="45" t="s">
        <v>1864</v>
      </c>
      <c r="C1390" s="182">
        <v>1958</v>
      </c>
      <c r="D1390" s="72" t="s">
        <v>224</v>
      </c>
      <c r="E1390" s="72" t="s">
        <v>20</v>
      </c>
      <c r="F1390" s="64">
        <v>3</v>
      </c>
      <c r="G1390" s="64">
        <v>2</v>
      </c>
      <c r="H1390" s="44">
        <v>1903.8</v>
      </c>
      <c r="I1390" s="44">
        <v>467.5</v>
      </c>
      <c r="J1390" s="44">
        <v>1400.4</v>
      </c>
      <c r="K1390" s="37">
        <f t="shared" si="281"/>
        <v>16804297.199999999</v>
      </c>
      <c r="L1390" s="44">
        <v>0</v>
      </c>
      <c r="M1390" s="44">
        <v>0</v>
      </c>
      <c r="N1390" s="44">
        <v>0</v>
      </c>
      <c r="O1390" s="63">
        <f>'[1]Прод. прилож'!$C$536</f>
        <v>16804297.199999999</v>
      </c>
      <c r="P1390" s="50">
        <f t="shared" si="278"/>
        <v>8826.7135203277649</v>
      </c>
      <c r="Q1390" s="37">
        <v>9673</v>
      </c>
      <c r="R1390" s="69" t="s">
        <v>94</v>
      </c>
      <c r="S1390" s="115"/>
      <c r="T1390" s="115"/>
      <c r="U1390" s="115"/>
    </row>
    <row r="1391" spans="1:21" s="116" customFormat="1" ht="22.9" customHeight="1" x14ac:dyDescent="0.25">
      <c r="A1391" s="69" t="s">
        <v>2159</v>
      </c>
      <c r="B1391" s="45" t="s">
        <v>1895</v>
      </c>
      <c r="C1391" s="182">
        <v>1956</v>
      </c>
      <c r="D1391" s="72">
        <v>2022</v>
      </c>
      <c r="E1391" s="72" t="s">
        <v>20</v>
      </c>
      <c r="F1391" s="64">
        <v>2</v>
      </c>
      <c r="G1391" s="64">
        <v>2</v>
      </c>
      <c r="H1391" s="44">
        <v>952.4</v>
      </c>
      <c r="I1391" s="44">
        <v>151.30000000000001</v>
      </c>
      <c r="J1391" s="44">
        <v>766.9</v>
      </c>
      <c r="K1391" s="37">
        <f t="shared" si="281"/>
        <v>7171206.7999999998</v>
      </c>
      <c r="L1391" s="44">
        <v>0</v>
      </c>
      <c r="M1391" s="44">
        <v>0</v>
      </c>
      <c r="N1391" s="44">
        <v>0</v>
      </c>
      <c r="O1391" s="63">
        <f>'[1]Прод. прилож'!$C$538</f>
        <v>7171206.7999999998</v>
      </c>
      <c r="P1391" s="50">
        <f t="shared" si="278"/>
        <v>7529.6165476690467</v>
      </c>
      <c r="Q1391" s="37">
        <v>9673</v>
      </c>
      <c r="R1391" s="69" t="s">
        <v>94</v>
      </c>
      <c r="S1391" s="115"/>
      <c r="T1391" s="115"/>
      <c r="U1391" s="115"/>
    </row>
    <row r="1392" spans="1:21" s="116" customFormat="1" ht="27" customHeight="1" x14ac:dyDescent="0.25">
      <c r="A1392" s="69" t="s">
        <v>2160</v>
      </c>
      <c r="B1392" s="45" t="s">
        <v>2060</v>
      </c>
      <c r="C1392" s="72">
        <v>1960</v>
      </c>
      <c r="D1392" s="72" t="s">
        <v>224</v>
      </c>
      <c r="E1392" s="72" t="s">
        <v>20</v>
      </c>
      <c r="F1392" s="72">
        <v>3</v>
      </c>
      <c r="G1392" s="72">
        <v>2</v>
      </c>
      <c r="H1392" s="47">
        <v>2195.4</v>
      </c>
      <c r="I1392" s="47">
        <v>570</v>
      </c>
      <c r="J1392" s="47">
        <v>1625.4</v>
      </c>
      <c r="K1392" s="37">
        <f t="shared" ref="K1392" si="282">SUM(L1392:O1392)</f>
        <v>1765101.6</v>
      </c>
      <c r="L1392" s="47">
        <v>0</v>
      </c>
      <c r="M1392" s="47">
        <v>0</v>
      </c>
      <c r="N1392" s="47">
        <v>0</v>
      </c>
      <c r="O1392" s="19">
        <f>'[1]Прод. прилож'!$C$539</f>
        <v>1765101.6</v>
      </c>
      <c r="P1392" s="50">
        <f t="shared" si="278"/>
        <v>804</v>
      </c>
      <c r="Q1392" s="37">
        <v>9673</v>
      </c>
      <c r="R1392" s="69" t="s">
        <v>94</v>
      </c>
      <c r="S1392" s="115"/>
      <c r="T1392" s="115"/>
      <c r="U1392" s="115"/>
    </row>
    <row r="1393" spans="1:21" s="15" customFormat="1" ht="25.15" customHeight="1" x14ac:dyDescent="0.25">
      <c r="A1393" s="69" t="s">
        <v>2161</v>
      </c>
      <c r="B1393" s="108" t="s">
        <v>1766</v>
      </c>
      <c r="C1393" s="72">
        <v>1980</v>
      </c>
      <c r="D1393" s="72" t="s">
        <v>224</v>
      </c>
      <c r="E1393" s="72" t="s">
        <v>20</v>
      </c>
      <c r="F1393" s="71">
        <v>2</v>
      </c>
      <c r="G1393" s="71">
        <v>3</v>
      </c>
      <c r="H1393" s="37">
        <v>860.6</v>
      </c>
      <c r="I1393" s="44">
        <v>0</v>
      </c>
      <c r="J1393" s="37">
        <v>493.1</v>
      </c>
      <c r="K1393" s="37">
        <f t="shared" si="281"/>
        <v>4821074.5</v>
      </c>
      <c r="L1393" s="44">
        <v>0</v>
      </c>
      <c r="M1393" s="44">
        <v>0</v>
      </c>
      <c r="N1393" s="44">
        <v>0</v>
      </c>
      <c r="O1393" s="44">
        <f>'[1]Прод. прилож'!$C$1006</f>
        <v>4821074.5</v>
      </c>
      <c r="P1393" s="44">
        <f>K1393/H1393</f>
        <v>5601.9922147339066</v>
      </c>
      <c r="Q1393" s="50">
        <v>9673</v>
      </c>
      <c r="R1393" s="69" t="s">
        <v>95</v>
      </c>
      <c r="S1393" s="57"/>
      <c r="T1393" s="16"/>
      <c r="U1393" s="16"/>
    </row>
    <row r="1394" spans="1:21" s="15" customFormat="1" ht="25.15" customHeight="1" x14ac:dyDescent="0.25">
      <c r="A1394" s="69" t="s">
        <v>2162</v>
      </c>
      <c r="B1394" s="108" t="s">
        <v>1767</v>
      </c>
      <c r="C1394" s="72">
        <v>1987</v>
      </c>
      <c r="D1394" s="72" t="s">
        <v>224</v>
      </c>
      <c r="E1394" s="72" t="s">
        <v>20</v>
      </c>
      <c r="F1394" s="71">
        <v>2</v>
      </c>
      <c r="G1394" s="71">
        <v>3</v>
      </c>
      <c r="H1394" s="37">
        <v>844.7</v>
      </c>
      <c r="I1394" s="44">
        <v>0</v>
      </c>
      <c r="J1394" s="37">
        <v>499.4</v>
      </c>
      <c r="K1394" s="37">
        <f t="shared" si="281"/>
        <v>12782662.5</v>
      </c>
      <c r="L1394" s="44">
        <v>0</v>
      </c>
      <c r="M1394" s="44">
        <v>0</v>
      </c>
      <c r="N1394" s="44">
        <v>0</v>
      </c>
      <c r="O1394" s="44">
        <f>'[1]Прод. прилож'!$C$1436</f>
        <v>12782662.5</v>
      </c>
      <c r="P1394" s="44">
        <f>K1394/H1394</f>
        <v>15132.783828578193</v>
      </c>
      <c r="Q1394" s="50">
        <v>9673</v>
      </c>
      <c r="R1394" s="69" t="s">
        <v>96</v>
      </c>
      <c r="S1394" s="57"/>
      <c r="T1394" s="16"/>
      <c r="U1394" s="16"/>
    </row>
    <row r="1395" spans="1:21" s="15" customFormat="1" ht="25.15" customHeight="1" x14ac:dyDescent="0.25">
      <c r="A1395" s="69" t="s">
        <v>2163</v>
      </c>
      <c r="B1395" s="108" t="s">
        <v>1768</v>
      </c>
      <c r="C1395" s="72">
        <v>1986</v>
      </c>
      <c r="D1395" s="72" t="s">
        <v>224</v>
      </c>
      <c r="E1395" s="72" t="s">
        <v>20</v>
      </c>
      <c r="F1395" s="71">
        <v>2</v>
      </c>
      <c r="G1395" s="71">
        <v>3</v>
      </c>
      <c r="H1395" s="37">
        <v>861.3</v>
      </c>
      <c r="I1395" s="44">
        <v>0</v>
      </c>
      <c r="J1395" s="37">
        <v>504.8</v>
      </c>
      <c r="K1395" s="37">
        <f t="shared" si="281"/>
        <v>6356550</v>
      </c>
      <c r="L1395" s="44">
        <v>0</v>
      </c>
      <c r="M1395" s="44">
        <v>0</v>
      </c>
      <c r="N1395" s="44">
        <v>0</v>
      </c>
      <c r="O1395" s="44">
        <f>'[1]Прод. прилож'!$C$1437</f>
        <v>6356550</v>
      </c>
      <c r="P1395" s="44">
        <f>K1395/H1395</f>
        <v>7380.1811215604321</v>
      </c>
      <c r="Q1395" s="50">
        <v>9673</v>
      </c>
      <c r="R1395" s="69" t="s">
        <v>96</v>
      </c>
      <c r="S1395" s="57"/>
      <c r="T1395" s="16"/>
      <c r="U1395" s="16"/>
    </row>
    <row r="1396" spans="1:21" s="15" customFormat="1" ht="25.15" customHeight="1" x14ac:dyDescent="0.25">
      <c r="A1396" s="69" t="s">
        <v>2164</v>
      </c>
      <c r="B1396" s="108" t="s">
        <v>1896</v>
      </c>
      <c r="C1396" s="72">
        <v>1987</v>
      </c>
      <c r="D1396" s="72" t="s">
        <v>224</v>
      </c>
      <c r="E1396" s="72" t="s">
        <v>20</v>
      </c>
      <c r="F1396" s="71">
        <v>9</v>
      </c>
      <c r="G1396" s="71">
        <v>2</v>
      </c>
      <c r="H1396" s="37">
        <v>7059.3</v>
      </c>
      <c r="I1396" s="44">
        <v>767.8</v>
      </c>
      <c r="J1396" s="37">
        <v>4167.21</v>
      </c>
      <c r="K1396" s="37">
        <f t="shared" si="281"/>
        <v>4906000</v>
      </c>
      <c r="L1396" s="44">
        <v>0</v>
      </c>
      <c r="M1396" s="44">
        <v>0</v>
      </c>
      <c r="N1396" s="44">
        <v>0</v>
      </c>
      <c r="O1396" s="63">
        <f>'[1]Прод. прилож'!$C$540</f>
        <v>4906000</v>
      </c>
      <c r="P1396" s="50">
        <f>K1396/H1396</f>
        <v>694.96975620812259</v>
      </c>
      <c r="Q1396" s="37">
        <v>9673</v>
      </c>
      <c r="R1396" s="69" t="s">
        <v>94</v>
      </c>
      <c r="S1396" s="57"/>
      <c r="T1396" s="16"/>
      <c r="U1396" s="16"/>
    </row>
    <row r="1397" spans="1:21" s="15" customFormat="1" ht="25.15" customHeight="1" x14ac:dyDescent="0.25">
      <c r="A1397" s="69" t="s">
        <v>2165</v>
      </c>
      <c r="B1397" s="108" t="s">
        <v>1018</v>
      </c>
      <c r="C1397" s="72">
        <v>1981</v>
      </c>
      <c r="D1397" s="72" t="s">
        <v>224</v>
      </c>
      <c r="E1397" s="72" t="s">
        <v>20</v>
      </c>
      <c r="F1397" s="71">
        <v>5</v>
      </c>
      <c r="G1397" s="71">
        <v>2</v>
      </c>
      <c r="H1397" s="37">
        <v>3570.6</v>
      </c>
      <c r="I1397" s="44">
        <f>M1397</f>
        <v>0</v>
      </c>
      <c r="J1397" s="37">
        <v>3570.6</v>
      </c>
      <c r="K1397" s="37">
        <f t="shared" si="277"/>
        <v>6356550</v>
      </c>
      <c r="L1397" s="44">
        <v>0</v>
      </c>
      <c r="M1397" s="44">
        <v>0</v>
      </c>
      <c r="N1397" s="44">
        <v>0</v>
      </c>
      <c r="O1397" s="44">
        <f>'[1]Прод. прилож'!$C$1438</f>
        <v>6356550</v>
      </c>
      <c r="P1397" s="44">
        <f t="shared" si="278"/>
        <v>1780.2470173080155</v>
      </c>
      <c r="Q1397" s="50">
        <v>9673</v>
      </c>
      <c r="R1397" s="69" t="s">
        <v>96</v>
      </c>
      <c r="S1397" s="57"/>
      <c r="T1397" s="16"/>
      <c r="U1397" s="16"/>
    </row>
    <row r="1398" spans="1:21" s="15" customFormat="1" ht="25.15" customHeight="1" x14ac:dyDescent="0.25">
      <c r="A1398" s="69" t="s">
        <v>2166</v>
      </c>
      <c r="B1398" s="108" t="s">
        <v>1019</v>
      </c>
      <c r="C1398" s="72">
        <v>1976</v>
      </c>
      <c r="D1398" s="72" t="s">
        <v>224</v>
      </c>
      <c r="E1398" s="72" t="s">
        <v>20</v>
      </c>
      <c r="F1398" s="71">
        <v>5</v>
      </c>
      <c r="G1398" s="71">
        <v>2</v>
      </c>
      <c r="H1398" s="37">
        <v>3290.7</v>
      </c>
      <c r="I1398" s="44">
        <f>M1398</f>
        <v>0</v>
      </c>
      <c r="J1398" s="37">
        <v>3290.7</v>
      </c>
      <c r="K1398" s="37">
        <f t="shared" si="277"/>
        <v>3875000</v>
      </c>
      <c r="L1398" s="44">
        <v>0</v>
      </c>
      <c r="M1398" s="44">
        <v>0</v>
      </c>
      <c r="N1398" s="44">
        <v>0</v>
      </c>
      <c r="O1398" s="44">
        <f>'[1]Прод. прилож'!$C$1439</f>
        <v>3875000</v>
      </c>
      <c r="P1398" s="44">
        <f t="shared" si="278"/>
        <v>1177.5610052572401</v>
      </c>
      <c r="Q1398" s="50">
        <v>9673</v>
      </c>
      <c r="R1398" s="69" t="s">
        <v>96</v>
      </c>
      <c r="S1398" s="57"/>
      <c r="T1398" s="16"/>
      <c r="U1398" s="16"/>
    </row>
    <row r="1399" spans="1:21" ht="25.15" customHeight="1" x14ac:dyDescent="0.25">
      <c r="A1399" s="69" t="s">
        <v>2167</v>
      </c>
      <c r="B1399" s="108" t="s">
        <v>1020</v>
      </c>
      <c r="C1399" s="182">
        <v>1958</v>
      </c>
      <c r="D1399" s="72" t="s">
        <v>224</v>
      </c>
      <c r="E1399" s="72" t="s">
        <v>20</v>
      </c>
      <c r="F1399" s="71">
        <v>2</v>
      </c>
      <c r="G1399" s="71">
        <v>2</v>
      </c>
      <c r="H1399" s="44">
        <v>929.3</v>
      </c>
      <c r="I1399" s="44">
        <v>93.9</v>
      </c>
      <c r="J1399" s="44">
        <v>835.4</v>
      </c>
      <c r="K1399" s="37">
        <f t="shared" si="277"/>
        <v>4776858.4000000004</v>
      </c>
      <c r="L1399" s="44">
        <v>0</v>
      </c>
      <c r="M1399" s="44">
        <v>0</v>
      </c>
      <c r="N1399" s="44">
        <v>0</v>
      </c>
      <c r="O1399" s="44">
        <f>'[1]Прод. прилож'!$C$541</f>
        <v>4776858.4000000004</v>
      </c>
      <c r="P1399" s="44">
        <f t="shared" si="278"/>
        <v>5140.2759065963637</v>
      </c>
      <c r="Q1399" s="50">
        <v>9673</v>
      </c>
      <c r="R1399" s="69" t="s">
        <v>94</v>
      </c>
    </row>
    <row r="1400" spans="1:21" s="15" customFormat="1" ht="25.15" customHeight="1" x14ac:dyDescent="0.25">
      <c r="A1400" s="69" t="s">
        <v>2168</v>
      </c>
      <c r="B1400" s="108" t="s">
        <v>1021</v>
      </c>
      <c r="C1400" s="182">
        <v>1962</v>
      </c>
      <c r="D1400" s="72" t="s">
        <v>224</v>
      </c>
      <c r="E1400" s="72" t="s">
        <v>20</v>
      </c>
      <c r="F1400" s="71">
        <v>4</v>
      </c>
      <c r="G1400" s="71">
        <v>3</v>
      </c>
      <c r="H1400" s="44">
        <v>1492.3</v>
      </c>
      <c r="I1400" s="44">
        <v>871.7</v>
      </c>
      <c r="J1400" s="44">
        <v>1571.7</v>
      </c>
      <c r="K1400" s="37">
        <f t="shared" si="277"/>
        <v>6356550</v>
      </c>
      <c r="L1400" s="44">
        <v>0</v>
      </c>
      <c r="M1400" s="44">
        <v>0</v>
      </c>
      <c r="N1400" s="44">
        <v>0</v>
      </c>
      <c r="O1400" s="44">
        <f>'[1]Прод. прилож'!$C$1007</f>
        <v>6356550</v>
      </c>
      <c r="P1400" s="44">
        <f t="shared" si="278"/>
        <v>4259.5657709575826</v>
      </c>
      <c r="Q1400" s="50">
        <v>9673</v>
      </c>
      <c r="R1400" s="69" t="s">
        <v>95</v>
      </c>
      <c r="S1400" s="57"/>
      <c r="T1400" s="16"/>
      <c r="U1400" s="16"/>
    </row>
    <row r="1401" spans="1:21" s="15" customFormat="1" ht="25.15" customHeight="1" x14ac:dyDescent="0.25">
      <c r="A1401" s="69" t="s">
        <v>2169</v>
      </c>
      <c r="B1401" s="108" t="s">
        <v>1022</v>
      </c>
      <c r="C1401" s="72">
        <v>1962</v>
      </c>
      <c r="D1401" s="72" t="s">
        <v>224</v>
      </c>
      <c r="E1401" s="72" t="s">
        <v>20</v>
      </c>
      <c r="F1401" s="71">
        <v>3</v>
      </c>
      <c r="G1401" s="71">
        <v>3</v>
      </c>
      <c r="H1401" s="37">
        <v>1641.4</v>
      </c>
      <c r="I1401" s="37">
        <v>577.70000000000005</v>
      </c>
      <c r="J1401" s="37">
        <v>1063.7</v>
      </c>
      <c r="K1401" s="37">
        <f t="shared" si="277"/>
        <v>13730924.199999999</v>
      </c>
      <c r="L1401" s="44">
        <v>0</v>
      </c>
      <c r="M1401" s="44">
        <v>0</v>
      </c>
      <c r="N1401" s="44">
        <v>0</v>
      </c>
      <c r="O1401" s="44">
        <f>'[1]Прод. прилож'!$C$1008</f>
        <v>13730924.199999999</v>
      </c>
      <c r="P1401" s="44">
        <f t="shared" si="278"/>
        <v>8365.3735835262578</v>
      </c>
      <c r="Q1401" s="50">
        <v>9673</v>
      </c>
      <c r="R1401" s="69" t="s">
        <v>95</v>
      </c>
      <c r="S1401" s="57"/>
      <c r="T1401" s="16"/>
      <c r="U1401" s="16"/>
    </row>
    <row r="1402" spans="1:21" s="15" customFormat="1" ht="25.15" customHeight="1" x14ac:dyDescent="0.25">
      <c r="A1402" s="69" t="s">
        <v>2170</v>
      </c>
      <c r="B1402" s="108" t="s">
        <v>1023</v>
      </c>
      <c r="C1402" s="72">
        <v>1962</v>
      </c>
      <c r="D1402" s="72" t="s">
        <v>224</v>
      </c>
      <c r="E1402" s="72" t="s">
        <v>20</v>
      </c>
      <c r="F1402" s="71">
        <v>4</v>
      </c>
      <c r="G1402" s="71">
        <v>4</v>
      </c>
      <c r="H1402" s="37">
        <v>2770.7</v>
      </c>
      <c r="I1402" s="37">
        <v>212.2</v>
      </c>
      <c r="J1402" s="37">
        <v>2558.5</v>
      </c>
      <c r="K1402" s="37">
        <f t="shared" si="277"/>
        <v>30316605.800000001</v>
      </c>
      <c r="L1402" s="44">
        <v>0</v>
      </c>
      <c r="M1402" s="44">
        <v>0</v>
      </c>
      <c r="N1402" s="44">
        <v>0</v>
      </c>
      <c r="O1402" s="44">
        <f>'[1]Прод. прилож'!$C$542</f>
        <v>30316605.800000001</v>
      </c>
      <c r="P1402" s="44">
        <f t="shared" si="278"/>
        <v>10941.857942036309</v>
      </c>
      <c r="Q1402" s="50">
        <v>9673</v>
      </c>
      <c r="R1402" s="69" t="s">
        <v>94</v>
      </c>
      <c r="S1402" s="57"/>
      <c r="T1402" s="16"/>
      <c r="U1402" s="16"/>
    </row>
    <row r="1403" spans="1:21" ht="25.15" customHeight="1" x14ac:dyDescent="0.25">
      <c r="A1403" s="69" t="s">
        <v>2171</v>
      </c>
      <c r="B1403" s="108" t="s">
        <v>1002</v>
      </c>
      <c r="C1403" s="182">
        <v>1964</v>
      </c>
      <c r="D1403" s="72" t="s">
        <v>224</v>
      </c>
      <c r="E1403" s="72" t="s">
        <v>20</v>
      </c>
      <c r="F1403" s="71">
        <v>4</v>
      </c>
      <c r="G1403" s="71">
        <v>2</v>
      </c>
      <c r="H1403" s="44">
        <v>1453.8</v>
      </c>
      <c r="I1403" s="44">
        <v>456.1</v>
      </c>
      <c r="J1403" s="44">
        <v>997.7</v>
      </c>
      <c r="K1403" s="37">
        <f t="shared" si="277"/>
        <v>3875000</v>
      </c>
      <c r="L1403" s="44">
        <v>0</v>
      </c>
      <c r="M1403" s="44">
        <v>0</v>
      </c>
      <c r="N1403" s="44">
        <v>0</v>
      </c>
      <c r="O1403" s="44">
        <f>'[1]Прод. прилож'!$C$1440</f>
        <v>3875000</v>
      </c>
      <c r="P1403" s="44">
        <f t="shared" si="278"/>
        <v>2665.428532122713</v>
      </c>
      <c r="Q1403" s="50">
        <v>9673</v>
      </c>
      <c r="R1403" s="69" t="s">
        <v>96</v>
      </c>
    </row>
    <row r="1404" spans="1:21" ht="25.15" customHeight="1" x14ac:dyDescent="0.25">
      <c r="A1404" s="69" t="s">
        <v>2172</v>
      </c>
      <c r="B1404" s="108" t="s">
        <v>1024</v>
      </c>
      <c r="C1404" s="72">
        <v>1965</v>
      </c>
      <c r="D1404" s="72" t="s">
        <v>224</v>
      </c>
      <c r="E1404" s="72" t="s">
        <v>20</v>
      </c>
      <c r="F1404" s="71">
        <v>4</v>
      </c>
      <c r="G1404" s="71">
        <v>3</v>
      </c>
      <c r="H1404" s="37">
        <v>1992.9</v>
      </c>
      <c r="I1404" s="37">
        <v>511.8</v>
      </c>
      <c r="J1404" s="37">
        <v>1481.1</v>
      </c>
      <c r="K1404" s="37">
        <f t="shared" si="277"/>
        <v>12439295.199999999</v>
      </c>
      <c r="L1404" s="44">
        <v>0</v>
      </c>
      <c r="M1404" s="44">
        <v>0</v>
      </c>
      <c r="N1404" s="44">
        <v>0</v>
      </c>
      <c r="O1404" s="44">
        <f>'[1]Прод. прилож'!$C$1441</f>
        <v>12439295.199999999</v>
      </c>
      <c r="P1404" s="44">
        <f t="shared" si="278"/>
        <v>6241.8060113402571</v>
      </c>
      <c r="Q1404" s="50">
        <v>9673</v>
      </c>
      <c r="R1404" s="69" t="s">
        <v>96</v>
      </c>
    </row>
    <row r="1405" spans="1:21" ht="25.15" customHeight="1" x14ac:dyDescent="0.25">
      <c r="A1405" s="69" t="s">
        <v>2173</v>
      </c>
      <c r="B1405" s="108" t="s">
        <v>1025</v>
      </c>
      <c r="C1405" s="182">
        <v>1961</v>
      </c>
      <c r="D1405" s="72" t="s">
        <v>224</v>
      </c>
      <c r="E1405" s="72" t="s">
        <v>20</v>
      </c>
      <c r="F1405" s="71">
        <v>3</v>
      </c>
      <c r="G1405" s="71">
        <v>2</v>
      </c>
      <c r="H1405" s="44">
        <v>1488.7</v>
      </c>
      <c r="I1405" s="44">
        <v>501.6</v>
      </c>
      <c r="J1405" s="44">
        <v>1543.2</v>
      </c>
      <c r="K1405" s="37">
        <f t="shared" si="277"/>
        <v>13655955.600000001</v>
      </c>
      <c r="L1405" s="44">
        <v>0</v>
      </c>
      <c r="M1405" s="44">
        <v>0</v>
      </c>
      <c r="N1405" s="44">
        <v>0</v>
      </c>
      <c r="O1405" s="44">
        <f>'[1]Прод. прилож'!$C$1009</f>
        <v>13655955.600000001</v>
      </c>
      <c r="P1405" s="44">
        <f t="shared" si="278"/>
        <v>9173.0742258346218</v>
      </c>
      <c r="Q1405" s="50">
        <v>9673</v>
      </c>
      <c r="R1405" s="69" t="s">
        <v>95</v>
      </c>
    </row>
    <row r="1406" spans="1:21" ht="25.15" customHeight="1" x14ac:dyDescent="0.25">
      <c r="A1406" s="69" t="s">
        <v>2174</v>
      </c>
      <c r="B1406" s="108" t="s">
        <v>1026</v>
      </c>
      <c r="C1406" s="182">
        <v>1978</v>
      </c>
      <c r="D1406" s="72" t="s">
        <v>224</v>
      </c>
      <c r="E1406" s="72" t="s">
        <v>22</v>
      </c>
      <c r="F1406" s="71">
        <v>5</v>
      </c>
      <c r="G1406" s="71">
        <v>8</v>
      </c>
      <c r="H1406" s="44">
        <v>4358.2</v>
      </c>
      <c r="I1406" s="44">
        <v>4247.8</v>
      </c>
      <c r="J1406" s="44">
        <v>3896.4</v>
      </c>
      <c r="K1406" s="37">
        <f t="shared" si="277"/>
        <v>18536220.120000001</v>
      </c>
      <c r="L1406" s="44">
        <v>0</v>
      </c>
      <c r="M1406" s="44">
        <v>0</v>
      </c>
      <c r="N1406" s="44">
        <v>0</v>
      </c>
      <c r="O1406" s="44">
        <f>'[1]Прод. прилож'!$C$543</f>
        <v>18536220.120000001</v>
      </c>
      <c r="P1406" s="44">
        <f t="shared" si="278"/>
        <v>4253.1825340737005</v>
      </c>
      <c r="Q1406" s="50">
        <v>9673</v>
      </c>
      <c r="R1406" s="69" t="s">
        <v>94</v>
      </c>
    </row>
    <row r="1407" spans="1:21" ht="25.15" customHeight="1" x14ac:dyDescent="0.25">
      <c r="A1407" s="69" t="s">
        <v>2175</v>
      </c>
      <c r="B1407" s="108" t="s">
        <v>1027</v>
      </c>
      <c r="C1407" s="172">
        <v>2010</v>
      </c>
      <c r="D1407" s="72" t="s">
        <v>224</v>
      </c>
      <c r="E1407" s="172" t="s">
        <v>20</v>
      </c>
      <c r="F1407" s="176">
        <v>3</v>
      </c>
      <c r="G1407" s="176">
        <v>1</v>
      </c>
      <c r="H1407" s="174">
        <v>1264.8</v>
      </c>
      <c r="I1407" s="44">
        <f>M1407</f>
        <v>0</v>
      </c>
      <c r="J1407" s="174">
        <v>1264.8</v>
      </c>
      <c r="K1407" s="37">
        <f t="shared" si="277"/>
        <v>15469936.600000001</v>
      </c>
      <c r="L1407" s="44">
        <v>0</v>
      </c>
      <c r="M1407" s="44">
        <v>0</v>
      </c>
      <c r="N1407" s="44">
        <v>0</v>
      </c>
      <c r="O1407" s="44">
        <f>'[1]Прод. прилож'!$C$1442</f>
        <v>15469936.600000001</v>
      </c>
      <c r="P1407" s="44">
        <f t="shared" si="278"/>
        <v>12231.132669196713</v>
      </c>
      <c r="Q1407" s="50">
        <v>9673</v>
      </c>
      <c r="R1407" s="69" t="s">
        <v>96</v>
      </c>
    </row>
    <row r="1408" spans="1:21" ht="25.15" customHeight="1" x14ac:dyDescent="0.25">
      <c r="A1408" s="69" t="s">
        <v>2176</v>
      </c>
      <c r="B1408" s="108" t="s">
        <v>1000</v>
      </c>
      <c r="C1408" s="166">
        <v>1963</v>
      </c>
      <c r="D1408" s="72" t="s">
        <v>224</v>
      </c>
      <c r="E1408" s="172" t="s">
        <v>20</v>
      </c>
      <c r="F1408" s="176">
        <v>4</v>
      </c>
      <c r="G1408" s="176">
        <v>3</v>
      </c>
      <c r="H1408" s="188">
        <v>1939.7</v>
      </c>
      <c r="I1408" s="188">
        <v>71.5</v>
      </c>
      <c r="J1408" s="188">
        <v>1868.2</v>
      </c>
      <c r="K1408" s="37">
        <f t="shared" si="277"/>
        <v>7248250</v>
      </c>
      <c r="L1408" s="44">
        <v>0</v>
      </c>
      <c r="M1408" s="44">
        <v>0</v>
      </c>
      <c r="N1408" s="44">
        <v>0</v>
      </c>
      <c r="O1408" s="44">
        <f>'[1]Прод. прилож'!$C$1443</f>
        <v>7248250</v>
      </c>
      <c r="P1408" s="44">
        <f t="shared" si="278"/>
        <v>3736.7891942052893</v>
      </c>
      <c r="Q1408" s="50">
        <v>9673</v>
      </c>
      <c r="R1408" s="69" t="s">
        <v>96</v>
      </c>
    </row>
    <row r="1409" spans="1:21" ht="25.15" customHeight="1" x14ac:dyDescent="0.25">
      <c r="A1409" s="69" t="s">
        <v>2177</v>
      </c>
      <c r="B1409" s="108" t="s">
        <v>1001</v>
      </c>
      <c r="C1409" s="166">
        <v>1949</v>
      </c>
      <c r="D1409" s="72" t="s">
        <v>224</v>
      </c>
      <c r="E1409" s="172" t="s">
        <v>20</v>
      </c>
      <c r="F1409" s="176">
        <v>3</v>
      </c>
      <c r="G1409" s="176">
        <v>3</v>
      </c>
      <c r="H1409" s="188">
        <v>1507.9</v>
      </c>
      <c r="I1409" s="188">
        <v>1366.4</v>
      </c>
      <c r="J1409" s="188">
        <v>1054.2</v>
      </c>
      <c r="K1409" s="37">
        <f t="shared" si="277"/>
        <v>11547682.420000002</v>
      </c>
      <c r="L1409" s="44">
        <v>0</v>
      </c>
      <c r="M1409" s="44">
        <v>0</v>
      </c>
      <c r="N1409" s="44">
        <v>0</v>
      </c>
      <c r="O1409" s="44">
        <f>'[1]Прод. прилож'!$C$544</f>
        <v>11547682.420000002</v>
      </c>
      <c r="P1409" s="44">
        <f t="shared" si="278"/>
        <v>7658.1221699051666</v>
      </c>
      <c r="Q1409" s="50">
        <v>9673</v>
      </c>
      <c r="R1409" s="69" t="s">
        <v>94</v>
      </c>
    </row>
    <row r="1410" spans="1:21" ht="25.15" customHeight="1" x14ac:dyDescent="0.25">
      <c r="A1410" s="69" t="s">
        <v>2178</v>
      </c>
      <c r="B1410" s="108" t="s">
        <v>1028</v>
      </c>
      <c r="C1410" s="72">
        <v>1962</v>
      </c>
      <c r="D1410" s="72" t="s">
        <v>224</v>
      </c>
      <c r="E1410" s="72" t="s">
        <v>20</v>
      </c>
      <c r="F1410" s="71">
        <v>3</v>
      </c>
      <c r="G1410" s="71">
        <v>3</v>
      </c>
      <c r="H1410" s="37">
        <v>1501.9</v>
      </c>
      <c r="I1410" s="37">
        <v>13.5</v>
      </c>
      <c r="J1410" s="37">
        <v>1488.4</v>
      </c>
      <c r="K1410" s="37">
        <f t="shared" si="277"/>
        <v>11993699.800000001</v>
      </c>
      <c r="L1410" s="44">
        <v>0</v>
      </c>
      <c r="M1410" s="44">
        <v>0</v>
      </c>
      <c r="N1410" s="44">
        <v>0</v>
      </c>
      <c r="O1410" s="44">
        <f>'[1]Прод. прилож'!$C$1010</f>
        <v>11993699.800000001</v>
      </c>
      <c r="P1410" s="44">
        <f t="shared" si="278"/>
        <v>7985.6846660896199</v>
      </c>
      <c r="Q1410" s="50">
        <v>9673</v>
      </c>
      <c r="R1410" s="69" t="s">
        <v>95</v>
      </c>
      <c r="U1410" s="18"/>
    </row>
    <row r="1411" spans="1:21" s="112" customFormat="1" ht="27" customHeight="1" x14ac:dyDescent="0.25">
      <c r="A1411" s="69" t="s">
        <v>2179</v>
      </c>
      <c r="B1411" s="150" t="s">
        <v>2061</v>
      </c>
      <c r="C1411" s="151">
        <v>1974</v>
      </c>
      <c r="D1411" s="151">
        <v>2019</v>
      </c>
      <c r="E1411" s="152" t="s">
        <v>22</v>
      </c>
      <c r="F1411" s="153">
        <v>9</v>
      </c>
      <c r="G1411" s="153">
        <v>4</v>
      </c>
      <c r="H1411" s="154">
        <v>7898.7</v>
      </c>
      <c r="I1411" s="154">
        <v>0</v>
      </c>
      <c r="J1411" s="154">
        <v>7051.8</v>
      </c>
      <c r="K1411" s="44">
        <f t="shared" ref="K1411" si="283">SUM(L1411:O1411)</f>
        <v>31002397.499999996</v>
      </c>
      <c r="L1411" s="44">
        <v>0</v>
      </c>
      <c r="M1411" s="44">
        <v>0</v>
      </c>
      <c r="N1411" s="44">
        <v>0</v>
      </c>
      <c r="O1411" s="85">
        <f>'[1]Прод. прилож'!$C$545</f>
        <v>31002397.499999996</v>
      </c>
      <c r="P1411" s="50">
        <f t="shared" si="278"/>
        <v>3924.9999999999995</v>
      </c>
      <c r="Q1411" s="37">
        <v>9673</v>
      </c>
      <c r="R1411" s="69" t="s">
        <v>94</v>
      </c>
      <c r="S1411" s="111"/>
      <c r="T1411" s="111"/>
      <c r="U1411" s="111"/>
    </row>
    <row r="1412" spans="1:21" ht="25.15" customHeight="1" x14ac:dyDescent="0.25">
      <c r="A1412" s="69" t="s">
        <v>2180</v>
      </c>
      <c r="B1412" s="108" t="s">
        <v>1003</v>
      </c>
      <c r="C1412" s="182">
        <v>1974</v>
      </c>
      <c r="D1412" s="72" t="s">
        <v>224</v>
      </c>
      <c r="E1412" s="72" t="s">
        <v>20</v>
      </c>
      <c r="F1412" s="71">
        <v>5</v>
      </c>
      <c r="G1412" s="71">
        <v>6</v>
      </c>
      <c r="H1412" s="50">
        <v>6159.2</v>
      </c>
      <c r="I1412" s="44">
        <v>3976</v>
      </c>
      <c r="J1412" s="44">
        <v>4528.2</v>
      </c>
      <c r="K1412" s="37">
        <f t="shared" si="277"/>
        <v>16399072.5</v>
      </c>
      <c r="L1412" s="44">
        <v>0</v>
      </c>
      <c r="M1412" s="44">
        <v>0</v>
      </c>
      <c r="N1412" s="44">
        <v>0</v>
      </c>
      <c r="O1412" s="44">
        <f>'[1]Прод. прилож'!$C$1444</f>
        <v>16399072.5</v>
      </c>
      <c r="P1412" s="44">
        <f t="shared" si="278"/>
        <v>2662.5328776464476</v>
      </c>
      <c r="Q1412" s="50">
        <v>9673</v>
      </c>
      <c r="R1412" s="69" t="s">
        <v>96</v>
      </c>
    </row>
    <row r="1413" spans="1:21" ht="25.15" customHeight="1" x14ac:dyDescent="0.25">
      <c r="A1413" s="69" t="s">
        <v>2181</v>
      </c>
      <c r="B1413" s="108" t="s">
        <v>1029</v>
      </c>
      <c r="C1413" s="72">
        <v>1966</v>
      </c>
      <c r="D1413" s="72" t="s">
        <v>224</v>
      </c>
      <c r="E1413" s="72" t="s">
        <v>20</v>
      </c>
      <c r="F1413" s="71">
        <v>2</v>
      </c>
      <c r="G1413" s="71">
        <v>2</v>
      </c>
      <c r="H1413" s="37">
        <v>522.79999999999995</v>
      </c>
      <c r="I1413" s="44">
        <f>M1413</f>
        <v>0</v>
      </c>
      <c r="J1413" s="37">
        <v>522.79999999999995</v>
      </c>
      <c r="K1413" s="37">
        <f t="shared" si="277"/>
        <v>7452000</v>
      </c>
      <c r="L1413" s="44">
        <v>0</v>
      </c>
      <c r="M1413" s="44">
        <v>0</v>
      </c>
      <c r="N1413" s="44">
        <v>0</v>
      </c>
      <c r="O1413" s="44">
        <f>'[1]Прод. прилож'!$C$1445</f>
        <v>7452000</v>
      </c>
      <c r="P1413" s="44">
        <f t="shared" si="278"/>
        <v>14254.016832440706</v>
      </c>
      <c r="Q1413" s="50">
        <v>9673</v>
      </c>
      <c r="R1413" s="69" t="s">
        <v>96</v>
      </c>
      <c r="S1413" s="18"/>
    </row>
    <row r="1414" spans="1:21" s="116" customFormat="1" ht="22.9" customHeight="1" x14ac:dyDescent="0.25">
      <c r="A1414" s="69" t="s">
        <v>2182</v>
      </c>
      <c r="B1414" s="45" t="s">
        <v>1863</v>
      </c>
      <c r="C1414" s="182">
        <v>1959</v>
      </c>
      <c r="D1414" s="72" t="s">
        <v>224</v>
      </c>
      <c r="E1414" s="72" t="s">
        <v>20</v>
      </c>
      <c r="F1414" s="64">
        <v>2</v>
      </c>
      <c r="G1414" s="64">
        <v>2</v>
      </c>
      <c r="H1414" s="48">
        <v>492.1</v>
      </c>
      <c r="I1414" s="48">
        <v>52.8</v>
      </c>
      <c r="J1414" s="48">
        <v>370.6</v>
      </c>
      <c r="K1414" s="37">
        <f>SUM(L1414:O1414)</f>
        <v>1254855</v>
      </c>
      <c r="L1414" s="48">
        <v>0</v>
      </c>
      <c r="M1414" s="48">
        <v>0</v>
      </c>
      <c r="N1414" s="48">
        <v>0</v>
      </c>
      <c r="O1414" s="85">
        <f>'[1]Прод. прилож'!$C$546</f>
        <v>1254855</v>
      </c>
      <c r="P1414" s="50">
        <f t="shared" si="278"/>
        <v>2550</v>
      </c>
      <c r="Q1414" s="37">
        <v>9673</v>
      </c>
      <c r="R1414" s="69" t="s">
        <v>94</v>
      </c>
      <c r="S1414" s="115"/>
      <c r="T1414" s="115"/>
      <c r="U1414" s="115"/>
    </row>
    <row r="1415" spans="1:21" ht="25.15" customHeight="1" x14ac:dyDescent="0.25">
      <c r="A1415" s="69" t="s">
        <v>2183</v>
      </c>
      <c r="B1415" s="108" t="s">
        <v>1030</v>
      </c>
      <c r="C1415" s="72">
        <v>1963</v>
      </c>
      <c r="D1415" s="72" t="s">
        <v>224</v>
      </c>
      <c r="E1415" s="72" t="s">
        <v>20</v>
      </c>
      <c r="F1415" s="71">
        <v>2</v>
      </c>
      <c r="G1415" s="71">
        <v>2</v>
      </c>
      <c r="H1415" s="37">
        <v>383.7</v>
      </c>
      <c r="I1415" s="44">
        <f>M1415</f>
        <v>0</v>
      </c>
      <c r="J1415" s="37">
        <v>383.7</v>
      </c>
      <c r="K1415" s="37">
        <f t="shared" si="277"/>
        <v>12037972.600000001</v>
      </c>
      <c r="L1415" s="44">
        <v>0</v>
      </c>
      <c r="M1415" s="44">
        <v>0</v>
      </c>
      <c r="N1415" s="44">
        <v>0</v>
      </c>
      <c r="O1415" s="44">
        <f>'[1]Прод. прилож'!$C$1011</f>
        <v>12037972.600000001</v>
      </c>
      <c r="P1415" s="44">
        <f t="shared" si="278"/>
        <v>31373.397445921299</v>
      </c>
      <c r="Q1415" s="50">
        <v>9673</v>
      </c>
      <c r="R1415" s="69" t="s">
        <v>95</v>
      </c>
    </row>
    <row r="1416" spans="1:21" ht="34.9" customHeight="1" x14ac:dyDescent="0.25">
      <c r="A1416" s="214" t="s">
        <v>2244</v>
      </c>
      <c r="B1416" s="214"/>
      <c r="C1416" s="214"/>
      <c r="D1416" s="214"/>
      <c r="E1416" s="214"/>
      <c r="F1416" s="214"/>
      <c r="G1416" s="214"/>
      <c r="H1416" s="214"/>
      <c r="I1416" s="214"/>
      <c r="J1416" s="214"/>
      <c r="K1416" s="214"/>
      <c r="L1416" s="214"/>
      <c r="M1416" s="214"/>
      <c r="N1416" s="214"/>
      <c r="O1416" s="214"/>
      <c r="P1416" s="214"/>
      <c r="Q1416" s="214"/>
      <c r="R1416" s="214"/>
    </row>
    <row r="1417" spans="1:21" ht="34.9" customHeight="1" x14ac:dyDescent="0.25">
      <c r="A1417" s="215" t="s">
        <v>1054</v>
      </c>
      <c r="B1417" s="215"/>
      <c r="C1417" s="159" t="s">
        <v>21</v>
      </c>
      <c r="D1417" s="159" t="s">
        <v>21</v>
      </c>
      <c r="E1417" s="159" t="s">
        <v>21</v>
      </c>
      <c r="F1417" s="96" t="s">
        <v>21</v>
      </c>
      <c r="G1417" s="96" t="s">
        <v>21</v>
      </c>
      <c r="H1417" s="97">
        <f t="shared" ref="H1417:N1417" si="284">SUM(H1418:H1420)</f>
        <v>3084.7999999999997</v>
      </c>
      <c r="I1417" s="97">
        <f t="shared" si="284"/>
        <v>103.2</v>
      </c>
      <c r="J1417" s="97">
        <f t="shared" si="284"/>
        <v>2303.1999999999998</v>
      </c>
      <c r="K1417" s="97">
        <f t="shared" si="284"/>
        <v>19891150</v>
      </c>
      <c r="L1417" s="97">
        <f t="shared" si="284"/>
        <v>0</v>
      </c>
      <c r="M1417" s="97">
        <f t="shared" si="284"/>
        <v>0</v>
      </c>
      <c r="N1417" s="97">
        <f t="shared" si="284"/>
        <v>0</v>
      </c>
      <c r="O1417" s="97">
        <f>SUM(O1418:O1420)</f>
        <v>19891150</v>
      </c>
      <c r="P1417" s="34">
        <f>K1417/H1417</f>
        <v>6448.1165715767638</v>
      </c>
      <c r="Q1417" s="98" t="s">
        <v>21</v>
      </c>
      <c r="R1417" s="99" t="s">
        <v>21</v>
      </c>
    </row>
    <row r="1418" spans="1:21" ht="26.45" customHeight="1" x14ac:dyDescent="0.25">
      <c r="A1418" s="70" t="s">
        <v>2184</v>
      </c>
      <c r="B1418" s="108" t="s">
        <v>1765</v>
      </c>
      <c r="C1418" s="72">
        <v>1990</v>
      </c>
      <c r="D1418" s="72" t="s">
        <v>224</v>
      </c>
      <c r="E1418" s="72" t="s">
        <v>20</v>
      </c>
      <c r="F1418" s="71">
        <v>2</v>
      </c>
      <c r="G1418" s="71">
        <v>2</v>
      </c>
      <c r="H1418" s="46">
        <v>1097</v>
      </c>
      <c r="I1418" s="46">
        <v>0</v>
      </c>
      <c r="J1418" s="46">
        <v>1031.4000000000001</v>
      </c>
      <c r="K1418" s="37">
        <f>SUM(L1418:O1418)</f>
        <v>5022000</v>
      </c>
      <c r="L1418" s="44">
        <v>0</v>
      </c>
      <c r="M1418" s="44">
        <v>0</v>
      </c>
      <c r="N1418" s="44">
        <v>0</v>
      </c>
      <c r="O1418" s="44">
        <f>'[1]Прод. прилож'!$C$1447</f>
        <v>5022000</v>
      </c>
      <c r="P1418" s="44">
        <f>K1418/H1418</f>
        <v>4577.9398359161351</v>
      </c>
      <c r="Q1418" s="50">
        <v>9673</v>
      </c>
      <c r="R1418" s="69" t="s">
        <v>96</v>
      </c>
      <c r="S1418" s="2"/>
      <c r="T1418" s="2"/>
      <c r="U1418" s="2"/>
    </row>
    <row r="1419" spans="1:21" ht="25.15" customHeight="1" x14ac:dyDescent="0.25">
      <c r="A1419" s="70" t="s">
        <v>2185</v>
      </c>
      <c r="B1419" s="108" t="s">
        <v>1031</v>
      </c>
      <c r="C1419" s="182">
        <v>1978</v>
      </c>
      <c r="D1419" s="182" t="s">
        <v>224</v>
      </c>
      <c r="E1419" s="72" t="s">
        <v>22</v>
      </c>
      <c r="F1419" s="71">
        <v>2</v>
      </c>
      <c r="G1419" s="71">
        <v>3</v>
      </c>
      <c r="H1419" s="44">
        <v>1206.2</v>
      </c>
      <c r="I1419" s="44">
        <v>103.2</v>
      </c>
      <c r="J1419" s="44">
        <v>740.8</v>
      </c>
      <c r="K1419" s="37">
        <f>SUM(L1419:O1419)</f>
        <v>8742000</v>
      </c>
      <c r="L1419" s="44">
        <v>0</v>
      </c>
      <c r="M1419" s="44">
        <v>0</v>
      </c>
      <c r="N1419" s="44">
        <v>0</v>
      </c>
      <c r="O1419" s="44">
        <f>'[1]Прод. прилож'!$C$548</f>
        <v>8742000</v>
      </c>
      <c r="P1419" s="44">
        <f>K1419/H1419</f>
        <v>7247.5543027690264</v>
      </c>
      <c r="Q1419" s="50">
        <v>9673</v>
      </c>
      <c r="R1419" s="69" t="s">
        <v>94</v>
      </c>
    </row>
    <row r="1420" spans="1:21" ht="25.15" customHeight="1" x14ac:dyDescent="0.25">
      <c r="A1420" s="70" t="s">
        <v>2186</v>
      </c>
      <c r="B1420" s="108" t="s">
        <v>1764</v>
      </c>
      <c r="C1420" s="182">
        <v>1978</v>
      </c>
      <c r="D1420" s="182" t="s">
        <v>224</v>
      </c>
      <c r="E1420" s="72" t="s">
        <v>22</v>
      </c>
      <c r="F1420" s="71">
        <v>2</v>
      </c>
      <c r="G1420" s="71">
        <v>2</v>
      </c>
      <c r="H1420" s="44">
        <v>781.6</v>
      </c>
      <c r="I1420" s="44">
        <v>0</v>
      </c>
      <c r="J1420" s="44">
        <v>531</v>
      </c>
      <c r="K1420" s="37">
        <f>SUM(L1420:O1420)</f>
        <v>6127150</v>
      </c>
      <c r="L1420" s="44">
        <v>0</v>
      </c>
      <c r="M1420" s="44">
        <v>0</v>
      </c>
      <c r="N1420" s="44">
        <v>0</v>
      </c>
      <c r="O1420" s="44">
        <f>'[1]Прод. прилож'!$C$1013</f>
        <v>6127150</v>
      </c>
      <c r="P1420" s="44">
        <f>K1420/H1420</f>
        <v>7839.2400204708292</v>
      </c>
      <c r="Q1420" s="50">
        <v>9673</v>
      </c>
      <c r="R1420" s="69" t="s">
        <v>95</v>
      </c>
    </row>
    <row r="1421" spans="1:21" ht="34.9" customHeight="1" x14ac:dyDescent="0.25">
      <c r="A1421" s="214" t="s">
        <v>2245</v>
      </c>
      <c r="B1421" s="214"/>
      <c r="C1421" s="214"/>
      <c r="D1421" s="214"/>
      <c r="E1421" s="214"/>
      <c r="F1421" s="214"/>
      <c r="G1421" s="214"/>
      <c r="H1421" s="214"/>
      <c r="I1421" s="214"/>
      <c r="J1421" s="214"/>
      <c r="K1421" s="214"/>
      <c r="L1421" s="214"/>
      <c r="M1421" s="214"/>
      <c r="N1421" s="214"/>
      <c r="O1421" s="214"/>
      <c r="P1421" s="214"/>
      <c r="Q1421" s="214"/>
      <c r="R1421" s="214"/>
    </row>
    <row r="1422" spans="1:21" ht="34.9" customHeight="1" x14ac:dyDescent="0.25">
      <c r="A1422" s="215" t="s">
        <v>66</v>
      </c>
      <c r="B1422" s="215"/>
      <c r="C1422" s="159" t="s">
        <v>21</v>
      </c>
      <c r="D1422" s="159" t="s">
        <v>21</v>
      </c>
      <c r="E1422" s="159" t="s">
        <v>21</v>
      </c>
      <c r="F1422" s="96" t="s">
        <v>21</v>
      </c>
      <c r="G1422" s="96" t="s">
        <v>21</v>
      </c>
      <c r="H1422" s="97">
        <f>SUM(H1423:H1425)</f>
        <v>1265.9000000000001</v>
      </c>
      <c r="I1422" s="97">
        <f t="shared" ref="I1422:O1422" si="285">SUM(I1423:I1425)</f>
        <v>38.4</v>
      </c>
      <c r="J1422" s="97">
        <f t="shared" si="285"/>
        <v>1097.5</v>
      </c>
      <c r="K1422" s="97">
        <f t="shared" si="285"/>
        <v>9421817.1000000015</v>
      </c>
      <c r="L1422" s="97">
        <f t="shared" si="285"/>
        <v>0</v>
      </c>
      <c r="M1422" s="97">
        <f t="shared" si="285"/>
        <v>0</v>
      </c>
      <c r="N1422" s="97">
        <f t="shared" si="285"/>
        <v>0</v>
      </c>
      <c r="O1422" s="97">
        <f t="shared" si="285"/>
        <v>9421817.1000000015</v>
      </c>
      <c r="P1422" s="34">
        <f>K1422/H1422</f>
        <v>7442.7814993285419</v>
      </c>
      <c r="Q1422" s="97" t="s">
        <v>21</v>
      </c>
      <c r="R1422" s="99" t="s">
        <v>21</v>
      </c>
    </row>
    <row r="1423" spans="1:21" ht="25.15" customHeight="1" x14ac:dyDescent="0.25">
      <c r="A1423" s="113" t="s">
        <v>2187</v>
      </c>
      <c r="B1423" s="108" t="s">
        <v>738</v>
      </c>
      <c r="C1423" s="72">
        <v>1963</v>
      </c>
      <c r="D1423" s="182" t="s">
        <v>224</v>
      </c>
      <c r="E1423" s="72" t="s">
        <v>20</v>
      </c>
      <c r="F1423" s="71">
        <v>2</v>
      </c>
      <c r="G1423" s="71">
        <v>2</v>
      </c>
      <c r="H1423" s="37">
        <v>455.1</v>
      </c>
      <c r="I1423" s="37">
        <v>0</v>
      </c>
      <c r="J1423" s="37">
        <v>396.9</v>
      </c>
      <c r="K1423" s="37">
        <f>SUM(L1423:O1423)</f>
        <v>6444058.7000000002</v>
      </c>
      <c r="L1423" s="44">
        <v>0</v>
      </c>
      <c r="M1423" s="44">
        <v>0</v>
      </c>
      <c r="N1423" s="44">
        <v>0</v>
      </c>
      <c r="O1423" s="44">
        <f>'[1]Прод. прилож'!$C$1015</f>
        <v>6444058.7000000002</v>
      </c>
      <c r="P1423" s="44">
        <f>K1423/H1423</f>
        <v>14159.654361678751</v>
      </c>
      <c r="Q1423" s="50">
        <v>9673</v>
      </c>
      <c r="R1423" s="69" t="s">
        <v>95</v>
      </c>
    </row>
    <row r="1424" spans="1:21" s="116" customFormat="1" ht="27" customHeight="1" x14ac:dyDescent="0.25">
      <c r="A1424" s="113" t="s">
        <v>2188</v>
      </c>
      <c r="B1424" s="45" t="s">
        <v>1743</v>
      </c>
      <c r="C1424" s="72">
        <v>1957</v>
      </c>
      <c r="D1424" s="72" t="s">
        <v>224</v>
      </c>
      <c r="E1424" s="72" t="s">
        <v>20</v>
      </c>
      <c r="F1424" s="64">
        <v>2</v>
      </c>
      <c r="G1424" s="64">
        <v>2</v>
      </c>
      <c r="H1424" s="55">
        <v>329.3</v>
      </c>
      <c r="I1424" s="55">
        <v>38.4</v>
      </c>
      <c r="J1424" s="55">
        <v>219.1</v>
      </c>
      <c r="K1424" s="37">
        <f>SUM(L1424:O1424)</f>
        <v>264757.2</v>
      </c>
      <c r="L1424" s="55">
        <v>0</v>
      </c>
      <c r="M1424" s="55">
        <v>0</v>
      </c>
      <c r="N1424" s="55">
        <v>0</v>
      </c>
      <c r="O1424" s="55">
        <f>'[1]Прод. прилож'!$C$550</f>
        <v>264757.2</v>
      </c>
      <c r="P1424" s="50">
        <f>K1424/H1424</f>
        <v>804</v>
      </c>
      <c r="Q1424" s="37">
        <v>9673</v>
      </c>
      <c r="R1424" s="69" t="s">
        <v>94</v>
      </c>
      <c r="S1424" s="115"/>
      <c r="T1424" s="115"/>
      <c r="U1424" s="115"/>
    </row>
    <row r="1425" spans="1:21" ht="25.15" customHeight="1" x14ac:dyDescent="0.25">
      <c r="A1425" s="113" t="s">
        <v>2189</v>
      </c>
      <c r="B1425" s="108" t="s">
        <v>739</v>
      </c>
      <c r="C1425" s="72">
        <v>1981</v>
      </c>
      <c r="D1425" s="182" t="s">
        <v>224</v>
      </c>
      <c r="E1425" s="72" t="s">
        <v>22</v>
      </c>
      <c r="F1425" s="71">
        <v>2</v>
      </c>
      <c r="G1425" s="71">
        <v>2</v>
      </c>
      <c r="H1425" s="37">
        <v>481.5</v>
      </c>
      <c r="I1425" s="37">
        <v>0</v>
      </c>
      <c r="J1425" s="37">
        <v>481.5</v>
      </c>
      <c r="K1425" s="37">
        <f>SUM(L1425:O1425)</f>
        <v>2713001.2</v>
      </c>
      <c r="L1425" s="44">
        <v>0</v>
      </c>
      <c r="M1425" s="44">
        <v>0</v>
      </c>
      <c r="N1425" s="44">
        <v>0</v>
      </c>
      <c r="O1425" s="44">
        <f>'[1]Прод. прилож'!$C$1016</f>
        <v>2713001.2</v>
      </c>
      <c r="P1425" s="44">
        <f>K1425/H1425</f>
        <v>5634.478089304258</v>
      </c>
      <c r="Q1425" s="50">
        <v>9673</v>
      </c>
      <c r="R1425" s="69" t="s">
        <v>95</v>
      </c>
    </row>
    <row r="1426" spans="1:21" ht="34.9" customHeight="1" x14ac:dyDescent="0.25">
      <c r="A1426" s="214" t="s">
        <v>2246</v>
      </c>
      <c r="B1426" s="214"/>
      <c r="C1426" s="214"/>
      <c r="D1426" s="214"/>
      <c r="E1426" s="214"/>
      <c r="F1426" s="214"/>
      <c r="G1426" s="214"/>
      <c r="H1426" s="214"/>
      <c r="I1426" s="214"/>
      <c r="J1426" s="214"/>
      <c r="K1426" s="214"/>
      <c r="L1426" s="214"/>
      <c r="M1426" s="214"/>
      <c r="N1426" s="214"/>
      <c r="O1426" s="214"/>
      <c r="P1426" s="214"/>
      <c r="Q1426" s="214"/>
      <c r="R1426" s="214"/>
    </row>
    <row r="1427" spans="1:21" ht="34.9" customHeight="1" x14ac:dyDescent="0.25">
      <c r="A1427" s="215" t="s">
        <v>65</v>
      </c>
      <c r="B1427" s="215"/>
      <c r="C1427" s="159" t="s">
        <v>21</v>
      </c>
      <c r="D1427" s="159" t="s">
        <v>21</v>
      </c>
      <c r="E1427" s="159" t="s">
        <v>21</v>
      </c>
      <c r="F1427" s="96" t="s">
        <v>21</v>
      </c>
      <c r="G1427" s="96" t="s">
        <v>21</v>
      </c>
      <c r="H1427" s="97">
        <f>SUM(H1428)</f>
        <v>389.5</v>
      </c>
      <c r="I1427" s="97">
        <f t="shared" ref="I1427:O1427" si="286">SUM(I1428)</f>
        <v>133.9</v>
      </c>
      <c r="J1427" s="97">
        <f t="shared" si="286"/>
        <v>255.6</v>
      </c>
      <c r="K1427" s="97">
        <f>O1427</f>
        <v>5941813</v>
      </c>
      <c r="L1427" s="97">
        <f t="shared" si="286"/>
        <v>0</v>
      </c>
      <c r="M1427" s="97">
        <f t="shared" si="286"/>
        <v>0</v>
      </c>
      <c r="N1427" s="97">
        <f t="shared" si="286"/>
        <v>0</v>
      </c>
      <c r="O1427" s="97">
        <f t="shared" si="286"/>
        <v>5941813</v>
      </c>
      <c r="P1427" s="34">
        <f>K1427/H1427</f>
        <v>15254.975609756097</v>
      </c>
      <c r="Q1427" s="98" t="s">
        <v>21</v>
      </c>
      <c r="R1427" s="99" t="s">
        <v>21</v>
      </c>
      <c r="S1427" s="2"/>
      <c r="T1427" s="2"/>
      <c r="U1427" s="2"/>
    </row>
    <row r="1428" spans="1:21" ht="25.15" customHeight="1" x14ac:dyDescent="0.25">
      <c r="A1428" s="69" t="s">
        <v>2625</v>
      </c>
      <c r="B1428" s="108" t="s">
        <v>740</v>
      </c>
      <c r="C1428" s="72">
        <v>1964</v>
      </c>
      <c r="D1428" s="182" t="s">
        <v>224</v>
      </c>
      <c r="E1428" s="72" t="s">
        <v>20</v>
      </c>
      <c r="F1428" s="71">
        <v>2</v>
      </c>
      <c r="G1428" s="71">
        <v>2</v>
      </c>
      <c r="H1428" s="37">
        <v>389.5</v>
      </c>
      <c r="I1428" s="37">
        <v>133.9</v>
      </c>
      <c r="J1428" s="37">
        <v>255.6</v>
      </c>
      <c r="K1428" s="37">
        <f>SUM(L1428:O1428)</f>
        <v>5941813</v>
      </c>
      <c r="L1428" s="44">
        <v>0</v>
      </c>
      <c r="M1428" s="44">
        <v>0</v>
      </c>
      <c r="N1428" s="44">
        <v>0</v>
      </c>
      <c r="O1428" s="44">
        <f>'[1]Прод. прилож'!$C$1449</f>
        <v>5941813</v>
      </c>
      <c r="P1428" s="44">
        <f>K1428/H1428</f>
        <v>15254.975609756097</v>
      </c>
      <c r="Q1428" s="50">
        <v>9673</v>
      </c>
      <c r="R1428" s="69" t="s">
        <v>96</v>
      </c>
      <c r="S1428" s="2"/>
      <c r="T1428" s="2"/>
      <c r="U1428" s="2"/>
    </row>
    <row r="1429" spans="1:21" x14ac:dyDescent="0.25">
      <c r="A1429" s="234"/>
      <c r="B1429" s="235"/>
      <c r="C1429" s="235"/>
      <c r="D1429" s="235"/>
      <c r="E1429" s="235"/>
      <c r="F1429" s="235"/>
      <c r="G1429" s="235"/>
      <c r="H1429" s="235"/>
      <c r="I1429" s="235"/>
      <c r="J1429" s="235"/>
      <c r="K1429" s="235"/>
      <c r="L1429" s="235"/>
      <c r="M1429" s="235"/>
      <c r="N1429" s="235"/>
      <c r="O1429" s="235"/>
      <c r="P1429" s="235"/>
      <c r="Q1429" s="235"/>
      <c r="R1429" s="236"/>
      <c r="S1429" s="2"/>
      <c r="T1429" s="2"/>
      <c r="U1429" s="2"/>
    </row>
    <row r="1430" spans="1:21" x14ac:dyDescent="0.25">
      <c r="F1430" s="1"/>
      <c r="G1430" s="1"/>
      <c r="H1430" s="42"/>
      <c r="I1430" s="42"/>
      <c r="J1430" s="42"/>
      <c r="K1430" s="25"/>
      <c r="L1430" s="42"/>
      <c r="M1430" s="42"/>
      <c r="N1430" s="42"/>
      <c r="O1430" s="42"/>
      <c r="P1430" s="42"/>
      <c r="Q1430" s="25"/>
      <c r="S1430" s="2"/>
      <c r="T1430" s="2"/>
      <c r="U1430" s="2"/>
    </row>
    <row r="1431" spans="1:21" x14ac:dyDescent="0.25">
      <c r="B1431" s="20"/>
      <c r="C1431" s="21"/>
      <c r="F1431" s="22"/>
      <c r="G1431" s="22"/>
      <c r="H1431" s="23"/>
      <c r="I1431" s="24"/>
      <c r="J1431" s="23"/>
      <c r="K1431" s="25"/>
      <c r="L1431" s="24"/>
      <c r="M1431" s="24"/>
      <c r="N1431" s="24"/>
      <c r="O1431" s="26"/>
      <c r="P1431" s="6"/>
      <c r="Q1431" s="25"/>
      <c r="S1431" s="2"/>
      <c r="T1431" s="2"/>
      <c r="U1431" s="2"/>
    </row>
  </sheetData>
  <sortState ref="A1168:GY1171">
    <sortCondition ref="B1168:B1171"/>
  </sortState>
  <mergeCells count="519">
    <mergeCell ref="A597:B597"/>
    <mergeCell ref="A602:R602"/>
    <mergeCell ref="C664:C665"/>
    <mergeCell ref="D664:D665"/>
    <mergeCell ref="G401:G402"/>
    <mergeCell ref="I403:I404"/>
    <mergeCell ref="J403:J404"/>
    <mergeCell ref="B205:B206"/>
    <mergeCell ref="J687:J688"/>
    <mergeCell ref="A353:A354"/>
    <mergeCell ref="B353:B354"/>
    <mergeCell ref="C353:C354"/>
    <mergeCell ref="D353:D354"/>
    <mergeCell ref="E353:E354"/>
    <mergeCell ref="F353:F354"/>
    <mergeCell ref="G353:G354"/>
    <mergeCell ref="H353:H354"/>
    <mergeCell ref="I353:I354"/>
    <mergeCell ref="J353:J354"/>
    <mergeCell ref="A687:A688"/>
    <mergeCell ref="B687:B688"/>
    <mergeCell ref="C687:C688"/>
    <mergeCell ref="D687:D688"/>
    <mergeCell ref="E687:E688"/>
    <mergeCell ref="F687:F688"/>
    <mergeCell ref="G687:G688"/>
    <mergeCell ref="H687:H688"/>
    <mergeCell ref="I687:I688"/>
    <mergeCell ref="C465:C466"/>
    <mergeCell ref="D465:D466"/>
    <mergeCell ref="E465:E466"/>
    <mergeCell ref="F465:F466"/>
    <mergeCell ref="G465:G466"/>
    <mergeCell ref="H465:H466"/>
    <mergeCell ref="I465:I466"/>
    <mergeCell ref="J465:J466"/>
    <mergeCell ref="A417:R417"/>
    <mergeCell ref="J756:J757"/>
    <mergeCell ref="A711:A712"/>
    <mergeCell ref="B711:B712"/>
    <mergeCell ref="C711:C712"/>
    <mergeCell ref="D711:D712"/>
    <mergeCell ref="E711:E712"/>
    <mergeCell ref="F711:F712"/>
    <mergeCell ref="G711:G712"/>
    <mergeCell ref="H711:H712"/>
    <mergeCell ref="I711:I712"/>
    <mergeCell ref="J711:J712"/>
    <mergeCell ref="A756:A757"/>
    <mergeCell ref="B756:B757"/>
    <mergeCell ref="C756:C757"/>
    <mergeCell ref="D756:D757"/>
    <mergeCell ref="E756:E757"/>
    <mergeCell ref="F756:F757"/>
    <mergeCell ref="G756:G757"/>
    <mergeCell ref="H756:H757"/>
    <mergeCell ref="I756:I757"/>
    <mergeCell ref="H750:H751"/>
    <mergeCell ref="D750:D751"/>
    <mergeCell ref="E750:E751"/>
    <mergeCell ref="F750:F751"/>
    <mergeCell ref="J803:J804"/>
    <mergeCell ref="A803:A804"/>
    <mergeCell ref="B803:B804"/>
    <mergeCell ref="C803:C804"/>
    <mergeCell ref="D803:D804"/>
    <mergeCell ref="E803:E804"/>
    <mergeCell ref="F803:F804"/>
    <mergeCell ref="G803:G804"/>
    <mergeCell ref="H803:H804"/>
    <mergeCell ref="I803:I804"/>
    <mergeCell ref="I750:I751"/>
    <mergeCell ref="J750:J751"/>
    <mergeCell ref="C750:C751"/>
    <mergeCell ref="G750:G751"/>
    <mergeCell ref="I783:I784"/>
    <mergeCell ref="J23:J24"/>
    <mergeCell ref="A26:A27"/>
    <mergeCell ref="B26:B27"/>
    <mergeCell ref="C26:C27"/>
    <mergeCell ref="D26:D27"/>
    <mergeCell ref="E26:E27"/>
    <mergeCell ref="F26:F27"/>
    <mergeCell ref="G26:G27"/>
    <mergeCell ref="H26:H27"/>
    <mergeCell ref="I26:I27"/>
    <mergeCell ref="J26:J27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C145:C146"/>
    <mergeCell ref="D145:D146"/>
    <mergeCell ref="E145:E146"/>
    <mergeCell ref="F145:F146"/>
    <mergeCell ref="G145:G146"/>
    <mergeCell ref="H145:H146"/>
    <mergeCell ref="I145:I146"/>
    <mergeCell ref="J145:J146"/>
    <mergeCell ref="A139:A140"/>
    <mergeCell ref="B139:B140"/>
    <mergeCell ref="C139:C140"/>
    <mergeCell ref="D139:D140"/>
    <mergeCell ref="E139:E140"/>
    <mergeCell ref="F139:F140"/>
    <mergeCell ref="G139:G140"/>
    <mergeCell ref="A664:A665"/>
    <mergeCell ref="B664:B665"/>
    <mergeCell ref="J83:J84"/>
    <mergeCell ref="A83:A84"/>
    <mergeCell ref="B83:B84"/>
    <mergeCell ref="C83:C84"/>
    <mergeCell ref="D83:D84"/>
    <mergeCell ref="E83:E84"/>
    <mergeCell ref="F83:F84"/>
    <mergeCell ref="G83:G84"/>
    <mergeCell ref="H83:H84"/>
    <mergeCell ref="A114:R114"/>
    <mergeCell ref="A115:B115"/>
    <mergeCell ref="A128:R128"/>
    <mergeCell ref="A129:B129"/>
    <mergeCell ref="J160:J161"/>
    <mergeCell ref="H139:H140"/>
    <mergeCell ref="I139:I140"/>
    <mergeCell ref="A160:A161"/>
    <mergeCell ref="B160:B161"/>
    <mergeCell ref="C160:C161"/>
    <mergeCell ref="D160:D161"/>
    <mergeCell ref="E160:E161"/>
    <mergeCell ref="F160:F161"/>
    <mergeCell ref="J53:J54"/>
    <mergeCell ref="A53:A54"/>
    <mergeCell ref="B53:B54"/>
    <mergeCell ref="C53:C54"/>
    <mergeCell ref="D53:D54"/>
    <mergeCell ref="E53:E54"/>
    <mergeCell ref="F53:F54"/>
    <mergeCell ref="G53:G54"/>
    <mergeCell ref="H53:H54"/>
    <mergeCell ref="I53:I54"/>
    <mergeCell ref="A1336:R1336"/>
    <mergeCell ref="A1298:R1298"/>
    <mergeCell ref="D638:D639"/>
    <mergeCell ref="E638:E639"/>
    <mergeCell ref="F638:F639"/>
    <mergeCell ref="G638:G639"/>
    <mergeCell ref="I638:I639"/>
    <mergeCell ref="J638:J639"/>
    <mergeCell ref="D877:D878"/>
    <mergeCell ref="E877:E878"/>
    <mergeCell ref="A783:A784"/>
    <mergeCell ref="B783:B784"/>
    <mergeCell ref="C783:C784"/>
    <mergeCell ref="D783:D784"/>
    <mergeCell ref="E783:E784"/>
    <mergeCell ref="F783:F784"/>
    <mergeCell ref="G783:G784"/>
    <mergeCell ref="H783:H784"/>
    <mergeCell ref="A638:A639"/>
    <mergeCell ref="B638:B639"/>
    <mergeCell ref="C638:C639"/>
    <mergeCell ref="A750:A751"/>
    <mergeCell ref="B750:B751"/>
    <mergeCell ref="A1210:R1210"/>
    <mergeCell ref="A1179:R1179"/>
    <mergeCell ref="A1180:B1180"/>
    <mergeCell ref="A1237:R1237"/>
    <mergeCell ref="I1338:I1339"/>
    <mergeCell ref="A1356:R1356"/>
    <mergeCell ref="A1357:B1357"/>
    <mergeCell ref="A1359:R1359"/>
    <mergeCell ref="A1360:B1360"/>
    <mergeCell ref="A1205:R1205"/>
    <mergeCell ref="A1206:B1206"/>
    <mergeCell ref="A1198:R1198"/>
    <mergeCell ref="A1351:R1351"/>
    <mergeCell ref="A1346:B1346"/>
    <mergeCell ref="A1337:B1337"/>
    <mergeCell ref="D1265:D1266"/>
    <mergeCell ref="A1322:R1322"/>
    <mergeCell ref="A1323:B1323"/>
    <mergeCell ref="J1338:J1339"/>
    <mergeCell ref="A1331:R1331"/>
    <mergeCell ref="A1332:B1332"/>
    <mergeCell ref="A1271:R1271"/>
    <mergeCell ref="A1304:R1304"/>
    <mergeCell ref="A1299:B1299"/>
    <mergeCell ref="A1219:B1219"/>
    <mergeCell ref="G877:G878"/>
    <mergeCell ref="H877:H878"/>
    <mergeCell ref="I877:I878"/>
    <mergeCell ref="J879:J880"/>
    <mergeCell ref="A879:A880"/>
    <mergeCell ref="B879:B880"/>
    <mergeCell ref="C879:C880"/>
    <mergeCell ref="D879:D880"/>
    <mergeCell ref="E879:E880"/>
    <mergeCell ref="F879:F880"/>
    <mergeCell ref="G879:G880"/>
    <mergeCell ref="H879:H880"/>
    <mergeCell ref="I879:I880"/>
    <mergeCell ref="F877:F878"/>
    <mergeCell ref="A121:R121"/>
    <mergeCell ref="I160:I161"/>
    <mergeCell ref="A253:R253"/>
    <mergeCell ref="A363:B363"/>
    <mergeCell ref="A331:B331"/>
    <mergeCell ref="A248:R248"/>
    <mergeCell ref="A190:R190"/>
    <mergeCell ref="A355:R355"/>
    <mergeCell ref="A360:B360"/>
    <mergeCell ref="A330:R330"/>
    <mergeCell ref="A324:R324"/>
    <mergeCell ref="A325:B325"/>
    <mergeCell ref="A212:R212"/>
    <mergeCell ref="A213:B213"/>
    <mergeCell ref="A296:R296"/>
    <mergeCell ref="A297:B297"/>
    <mergeCell ref="A246:B246"/>
    <mergeCell ref="A205:A206"/>
    <mergeCell ref="A319:B319"/>
    <mergeCell ref="A303:R303"/>
    <mergeCell ref="F201:F202"/>
    <mergeCell ref="J139:J140"/>
    <mergeCell ref="A145:A146"/>
    <mergeCell ref="B145:B146"/>
    <mergeCell ref="A368:R368"/>
    <mergeCell ref="E205:E206"/>
    <mergeCell ref="B261:B262"/>
    <mergeCell ref="A261:A262"/>
    <mergeCell ref="C261:C262"/>
    <mergeCell ref="D261:D262"/>
    <mergeCell ref="E261:E262"/>
    <mergeCell ref="F261:F262"/>
    <mergeCell ref="G261:G262"/>
    <mergeCell ref="H261:H262"/>
    <mergeCell ref="I261:I262"/>
    <mergeCell ref="J261:J262"/>
    <mergeCell ref="H205:H206"/>
    <mergeCell ref="I205:I206"/>
    <mergeCell ref="J205:J206"/>
    <mergeCell ref="H344:H345"/>
    <mergeCell ref="A308:B308"/>
    <mergeCell ref="A318:R318"/>
    <mergeCell ref="I344:I345"/>
    <mergeCell ref="J344:J345"/>
    <mergeCell ref="C344:C345"/>
    <mergeCell ref="A245:R245"/>
    <mergeCell ref="A263:R263"/>
    <mergeCell ref="A254:B254"/>
    <mergeCell ref="A108:R108"/>
    <mergeCell ref="A109:B109"/>
    <mergeCell ref="R7:R10"/>
    <mergeCell ref="F7:F10"/>
    <mergeCell ref="A227:B227"/>
    <mergeCell ref="A156:B156"/>
    <mergeCell ref="A134:R134"/>
    <mergeCell ref="A155:R155"/>
    <mergeCell ref="A199:R199"/>
    <mergeCell ref="A200:B200"/>
    <mergeCell ref="I8:I9"/>
    <mergeCell ref="A222:B222"/>
    <mergeCell ref="K8:K9"/>
    <mergeCell ref="A221:R221"/>
    <mergeCell ref="A149:R149"/>
    <mergeCell ref="A94:B94"/>
    <mergeCell ref="D8:D10"/>
    <mergeCell ref="A29:B29"/>
    <mergeCell ref="C205:C206"/>
    <mergeCell ref="D205:D206"/>
    <mergeCell ref="J201:J202"/>
    <mergeCell ref="G160:G161"/>
    <mergeCell ref="H160:H161"/>
    <mergeCell ref="A150:B150"/>
    <mergeCell ref="A249:B249"/>
    <mergeCell ref="F205:F206"/>
    <mergeCell ref="G205:G206"/>
    <mergeCell ref="A264:B264"/>
    <mergeCell ref="A201:A202"/>
    <mergeCell ref="B201:B202"/>
    <mergeCell ref="G201:G202"/>
    <mergeCell ref="H201:H202"/>
    <mergeCell ref="I201:I202"/>
    <mergeCell ref="C201:C202"/>
    <mergeCell ref="D201:D202"/>
    <mergeCell ref="E201:E202"/>
    <mergeCell ref="A381:B381"/>
    <mergeCell ref="A373:B373"/>
    <mergeCell ref="A372:R372"/>
    <mergeCell ref="A352:B352"/>
    <mergeCell ref="A596:R596"/>
    <mergeCell ref="A592:R592"/>
    <mergeCell ref="E344:E345"/>
    <mergeCell ref="F344:F345"/>
    <mergeCell ref="A304:B304"/>
    <mergeCell ref="A307:R307"/>
    <mergeCell ref="D344:D345"/>
    <mergeCell ref="A362:R362"/>
    <mergeCell ref="A463:R463"/>
    <mergeCell ref="A571:B571"/>
    <mergeCell ref="A561:B561"/>
    <mergeCell ref="A390:R390"/>
    <mergeCell ref="A398:R398"/>
    <mergeCell ref="A399:B399"/>
    <mergeCell ref="A415:B415"/>
    <mergeCell ref="D401:D402"/>
    <mergeCell ref="E401:E402"/>
    <mergeCell ref="A408:R408"/>
    <mergeCell ref="A344:A345"/>
    <mergeCell ref="B344:B345"/>
    <mergeCell ref="G403:G404"/>
    <mergeCell ref="H403:H404"/>
    <mergeCell ref="H664:H665"/>
    <mergeCell ref="J664:J665"/>
    <mergeCell ref="F403:F404"/>
    <mergeCell ref="A603:B603"/>
    <mergeCell ref="A636:R636"/>
    <mergeCell ref="A735:B735"/>
    <mergeCell ref="A747:R747"/>
    <mergeCell ref="H638:H639"/>
    <mergeCell ref="A625:R625"/>
    <mergeCell ref="A626:B626"/>
    <mergeCell ref="A734:R734"/>
    <mergeCell ref="A731:B731"/>
    <mergeCell ref="A631:B631"/>
    <mergeCell ref="A652:B652"/>
    <mergeCell ref="A651:R651"/>
    <mergeCell ref="A570:R570"/>
    <mergeCell ref="A586:R586"/>
    <mergeCell ref="E664:E665"/>
    <mergeCell ref="F664:F665"/>
    <mergeCell ref="G664:G665"/>
    <mergeCell ref="A465:A466"/>
    <mergeCell ref="B465:B466"/>
    <mergeCell ref="A1176:R1176"/>
    <mergeCell ref="A1166:R1166"/>
    <mergeCell ref="A1167:B1167"/>
    <mergeCell ref="J783:J784"/>
    <mergeCell ref="I664:I665"/>
    <mergeCell ref="G344:G345"/>
    <mergeCell ref="A351:R351"/>
    <mergeCell ref="F401:F402"/>
    <mergeCell ref="J401:J402"/>
    <mergeCell ref="A401:A402"/>
    <mergeCell ref="B401:B402"/>
    <mergeCell ref="C401:C402"/>
    <mergeCell ref="A356:B356"/>
    <mergeCell ref="A359:R359"/>
    <mergeCell ref="A369:B369"/>
    <mergeCell ref="A436:R436"/>
    <mergeCell ref="A437:B437"/>
    <mergeCell ref="A476:R476"/>
    <mergeCell ref="A477:B477"/>
    <mergeCell ref="A391:B391"/>
    <mergeCell ref="A742:R742"/>
    <mergeCell ref="H401:H402"/>
    <mergeCell ref="I401:I402"/>
    <mergeCell ref="A414:R414"/>
    <mergeCell ref="A380:R380"/>
    <mergeCell ref="O1:R2"/>
    <mergeCell ref="A3:R3"/>
    <mergeCell ref="A7:A10"/>
    <mergeCell ref="B7:B10"/>
    <mergeCell ref="C7:D7"/>
    <mergeCell ref="A226:R226"/>
    <mergeCell ref="A5:R5"/>
    <mergeCell ref="A12:B12"/>
    <mergeCell ref="I7:J7"/>
    <mergeCell ref="K7:O7"/>
    <mergeCell ref="A191:B191"/>
    <mergeCell ref="Q7:Q9"/>
    <mergeCell ref="L8:O8"/>
    <mergeCell ref="J8:J9"/>
    <mergeCell ref="A135:B135"/>
    <mergeCell ref="A93:R93"/>
    <mergeCell ref="A28:R28"/>
    <mergeCell ref="G7:G10"/>
    <mergeCell ref="E7:E10"/>
    <mergeCell ref="P7:P9"/>
    <mergeCell ref="A13:R13"/>
    <mergeCell ref="I83:I84"/>
    <mergeCell ref="A122:B122"/>
    <mergeCell ref="C8:C10"/>
    <mergeCell ref="A14:B14"/>
    <mergeCell ref="H7:H9"/>
    <mergeCell ref="A1416:R1416"/>
    <mergeCell ref="A1345:R1345"/>
    <mergeCell ref="A1341:R1341"/>
    <mergeCell ref="A1214:B1214"/>
    <mergeCell ref="E1265:E1266"/>
    <mergeCell ref="F1265:F1266"/>
    <mergeCell ref="G1265:G1266"/>
    <mergeCell ref="H1265:H1266"/>
    <mergeCell ref="I1265:I1266"/>
    <mergeCell ref="J1265:J1266"/>
    <mergeCell ref="A1319:B1319"/>
    <mergeCell ref="A1318:R1318"/>
    <mergeCell ref="A1301:R1301"/>
    <mergeCell ref="A1224:R1224"/>
    <mergeCell ref="A1225:B1225"/>
    <mergeCell ref="A1272:B1272"/>
    <mergeCell ref="A1230:R1230"/>
    <mergeCell ref="A1231:B1231"/>
    <mergeCell ref="A1263:R1263"/>
    <mergeCell ref="A1264:B1264"/>
    <mergeCell ref="A1218:R1218"/>
    <mergeCell ref="A1366:B1366"/>
    <mergeCell ref="A1352:B1352"/>
    <mergeCell ref="A1362:R1362"/>
    <mergeCell ref="A1363:B1363"/>
    <mergeCell ref="A1338:A1339"/>
    <mergeCell ref="B1338:B1339"/>
    <mergeCell ref="C1338:C1339"/>
    <mergeCell ref="D1338:D1339"/>
    <mergeCell ref="E1338:E1339"/>
    <mergeCell ref="F1338:F1339"/>
    <mergeCell ref="G1338:G1339"/>
    <mergeCell ref="H1338:H1339"/>
    <mergeCell ref="C1265:C1266"/>
    <mergeCell ref="A1429:R1429"/>
    <mergeCell ref="A1368:R1368"/>
    <mergeCell ref="A1314:R1314"/>
    <mergeCell ref="A1305:B1305"/>
    <mergeCell ref="A1213:R1213"/>
    <mergeCell ref="A1156:R1156"/>
    <mergeCell ref="A1157:B1157"/>
    <mergeCell ref="A1150:R1150"/>
    <mergeCell ref="A1151:B1151"/>
    <mergeCell ref="A1427:B1427"/>
    <mergeCell ref="A1421:R1421"/>
    <mergeCell ref="A1422:B1422"/>
    <mergeCell ref="A1369:B1369"/>
    <mergeCell ref="A1426:R1426"/>
    <mergeCell ref="A1342:B1342"/>
    <mergeCell ref="A1365:R1365"/>
    <mergeCell ref="A1315:B1315"/>
    <mergeCell ref="A1238:B1238"/>
    <mergeCell ref="A1246:R1246"/>
    <mergeCell ref="A1192:R1192"/>
    <mergeCell ref="A1417:B1417"/>
    <mergeCell ref="A1302:B1302"/>
    <mergeCell ref="A1265:A1266"/>
    <mergeCell ref="B1265:B1266"/>
    <mergeCell ref="A485:R485"/>
    <mergeCell ref="A418:B418"/>
    <mergeCell ref="A486:B486"/>
    <mergeCell ref="A469:B469"/>
    <mergeCell ref="A556:B556"/>
    <mergeCell ref="A452:R452"/>
    <mergeCell ref="A453:B453"/>
    <mergeCell ref="A555:R555"/>
    <mergeCell ref="J877:J878"/>
    <mergeCell ref="A743:B743"/>
    <mergeCell ref="A593:B593"/>
    <mergeCell ref="A630:R630"/>
    <mergeCell ref="A587:B587"/>
    <mergeCell ref="A589:R589"/>
    <mergeCell ref="A722:R722"/>
    <mergeCell ref="A723:B723"/>
    <mergeCell ref="A767:R767"/>
    <mergeCell ref="A768:B768"/>
    <mergeCell ref="A775:R775"/>
    <mergeCell ref="A468:R468"/>
    <mergeCell ref="A590:B590"/>
    <mergeCell ref="A560:R560"/>
    <mergeCell ref="A748:B748"/>
    <mergeCell ref="A1199:B1199"/>
    <mergeCell ref="A1247:B1247"/>
    <mergeCell ref="A1211:B1211"/>
    <mergeCell ref="A641:R641"/>
    <mergeCell ref="A642:B642"/>
    <mergeCell ref="J1309:J1310"/>
    <mergeCell ref="A1309:A1310"/>
    <mergeCell ref="B1309:B1310"/>
    <mergeCell ref="C1309:C1310"/>
    <mergeCell ref="D1309:D1310"/>
    <mergeCell ref="E1309:E1310"/>
    <mergeCell ref="F1309:F1310"/>
    <mergeCell ref="G1309:G1310"/>
    <mergeCell ref="H1309:H1310"/>
    <mergeCell ref="I1309:I1310"/>
    <mergeCell ref="A1193:B1193"/>
    <mergeCell ref="A1177:B1177"/>
    <mergeCell ref="B877:B878"/>
    <mergeCell ref="C877:C878"/>
    <mergeCell ref="A881:A882"/>
    <mergeCell ref="B881:B882"/>
    <mergeCell ref="C881:C882"/>
    <mergeCell ref="D881:D882"/>
    <mergeCell ref="E881:E882"/>
    <mergeCell ref="A403:A404"/>
    <mergeCell ref="B403:B404"/>
    <mergeCell ref="C403:C404"/>
    <mergeCell ref="D403:D404"/>
    <mergeCell ref="E403:E404"/>
    <mergeCell ref="A1163:R1163"/>
    <mergeCell ref="A1164:B1164"/>
    <mergeCell ref="A771:R771"/>
    <mergeCell ref="A730:R730"/>
    <mergeCell ref="A637:B637"/>
    <mergeCell ref="A464:B464"/>
    <mergeCell ref="A772:B772"/>
    <mergeCell ref="A754:R754"/>
    <mergeCell ref="A755:B755"/>
    <mergeCell ref="F881:F882"/>
    <mergeCell ref="G881:G882"/>
    <mergeCell ref="H881:H882"/>
    <mergeCell ref="I881:I882"/>
    <mergeCell ref="J881:J882"/>
    <mergeCell ref="A877:A878"/>
    <mergeCell ref="A760:R760"/>
    <mergeCell ref="A761:B761"/>
    <mergeCell ref="A776:B776"/>
    <mergeCell ref="A409:B409"/>
  </mergeCells>
  <phoneticPr fontId="4" type="noConversion"/>
  <conditionalFormatting sqref="H1141:H1144 H1136:J1140 H1149 H1118:J1119 H1131:J1134 H844:J845 H788 J788 H1108:J1114 H779:J783 H1105:J1105 H785:J787 H803:J803 H789:J801 H805:J839">
    <cfRule type="cellIs" dxfId="0" priority="47" operator="lessThan">
      <formula>0</formula>
    </cfRule>
  </conditionalFormatting>
  <printOptions horizontalCentered="1"/>
  <pageMargins left="0.31496062992125984" right="0.31496062992125984" top="0.35433070866141736" bottom="0.35433070866141736" header="0.11811023622047245" footer="0.11811023622047245"/>
  <pageSetup paperSize="9" scale="52" firstPageNumber="2" orientation="landscape" useFirstPageNumber="1" r:id="rId1"/>
  <headerFooter>
    <oddHeader>&amp;C&amp;P</oddHeader>
  </headerFooter>
  <rowBreaks count="38" manualBreakCount="38">
    <brk id="30" max="17" man="1"/>
    <brk id="69" max="17" man="1"/>
    <brk id="107" max="17" man="1"/>
    <brk id="144" max="17" man="1"/>
    <brk id="183" max="17" man="1"/>
    <brk id="220" max="17" man="1"/>
    <brk id="256" max="17" man="1"/>
    <brk id="295" max="17" man="1"/>
    <brk id="329" max="17" man="1"/>
    <brk id="365" max="17" man="1"/>
    <brk id="400" max="17" man="1"/>
    <brk id="435" max="17" man="1"/>
    <brk id="472" max="17" man="1"/>
    <brk id="513" max="17" man="1"/>
    <brk id="550" max="17" man="1"/>
    <brk id="588" max="17" man="1"/>
    <brk id="624" max="17" man="1"/>
    <brk id="660" max="17" man="1"/>
    <brk id="700" max="17" man="1"/>
    <brk id="737" max="17" man="1"/>
    <brk id="770" max="17" man="1"/>
    <brk id="808" max="17" man="1"/>
    <brk id="848" max="17" man="1"/>
    <brk id="888" max="17" man="1"/>
    <brk id="927" max="17" man="1"/>
    <brk id="966" max="17" man="1"/>
    <brk id="1006" max="17" man="1"/>
    <brk id="1046" max="17" man="1"/>
    <brk id="1086" max="17" man="1"/>
    <brk id="1125" max="17" man="1"/>
    <brk id="1162" max="17" man="1"/>
    <brk id="1197" max="17" man="1"/>
    <brk id="1229" max="17" man="1"/>
    <brk id="1262" max="17" man="1"/>
    <brk id="1297" max="17" man="1"/>
    <brk id="1329" max="17" man="1"/>
    <brk id="1361" max="17" man="1"/>
    <brk id="1399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Прилож</vt:lpstr>
      <vt:lpstr>Прилож!_GoBack</vt:lpstr>
      <vt:lpstr>Прилож!Заголовки_для_печати</vt:lpstr>
      <vt:lpstr>Прилож!Область_печати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Sivakova_OV</dc:creator>
  <cp:lastModifiedBy>Ludchenko_IM</cp:lastModifiedBy>
  <cp:lastPrinted>2023-07-26T13:26:55Z</cp:lastPrinted>
  <dcterms:created xsi:type="dcterms:W3CDTF">2012-12-13T11:50:40Z</dcterms:created>
  <dcterms:modified xsi:type="dcterms:W3CDTF">2023-08-03T14:10:32Z</dcterms:modified>
</cp:coreProperties>
</file>