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-60" yWindow="-45" windowWidth="19170" windowHeight="12135" tabRatio="897"/>
  </bookViews>
  <sheets>
    <sheet name="Прилож" sheetId="4" r:id="rId1"/>
  </sheets>
  <externalReferences>
    <externalReference r:id="rId2"/>
    <externalReference r:id="rId3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Прилож!$A$1:$R$1111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O215" i="4" l="1"/>
  <c r="K52" i="4" l="1"/>
  <c r="P52" i="4" s="1"/>
  <c r="O958" i="4" l="1"/>
  <c r="O1060" i="4"/>
  <c r="O1104" i="4"/>
  <c r="O1108" i="4"/>
  <c r="K584" i="4"/>
  <c r="P584" i="4" s="1"/>
  <c r="K1102" i="4" l="1"/>
  <c r="K1101" i="4" s="1"/>
  <c r="O1101" i="4"/>
  <c r="N1101" i="4"/>
  <c r="M1101" i="4"/>
  <c r="L1101" i="4"/>
  <c r="J1101" i="4"/>
  <c r="I1101" i="4"/>
  <c r="H1101" i="4"/>
  <c r="K1111" i="4"/>
  <c r="P1111" i="4" s="1"/>
  <c r="P1102" i="4" l="1"/>
  <c r="P1101" i="4"/>
  <c r="K1106" i="4" l="1"/>
  <c r="P1106" i="4" s="1"/>
  <c r="O115" i="4" l="1"/>
  <c r="O14" i="4"/>
  <c r="K119" i="4"/>
  <c r="K120" i="4"/>
  <c r="K594" i="4"/>
  <c r="P594" i="4" s="1"/>
  <c r="K593" i="4"/>
  <c r="P593" i="4" s="1"/>
  <c r="O359" i="4" l="1"/>
  <c r="J359" i="4"/>
  <c r="I359" i="4"/>
  <c r="H359" i="4"/>
  <c r="K1046" i="4" l="1"/>
  <c r="K1045" i="4" s="1"/>
  <c r="O1045" i="4"/>
  <c r="N1045" i="4"/>
  <c r="M1045" i="4"/>
  <c r="L1045" i="4"/>
  <c r="J1045" i="4"/>
  <c r="I1045" i="4"/>
  <c r="H1045" i="4"/>
  <c r="H424" i="4"/>
  <c r="I424" i="4"/>
  <c r="J424" i="4"/>
  <c r="L424" i="4"/>
  <c r="M424" i="4"/>
  <c r="N424" i="4"/>
  <c r="N1108" i="4"/>
  <c r="M1108" i="4"/>
  <c r="L1108" i="4"/>
  <c r="J1108" i="4"/>
  <c r="I1108" i="4"/>
  <c r="H1108" i="4"/>
  <c r="N1104" i="4"/>
  <c r="M1104" i="4"/>
  <c r="L1104" i="4"/>
  <c r="J1104" i="4"/>
  <c r="I1104" i="4"/>
  <c r="H1104" i="4"/>
  <c r="N1060" i="4"/>
  <c r="M1060" i="4"/>
  <c r="L1060" i="4"/>
  <c r="J1060" i="4"/>
  <c r="I1060" i="4"/>
  <c r="H1060" i="4"/>
  <c r="N1057" i="4"/>
  <c r="M1057" i="4"/>
  <c r="L1057" i="4"/>
  <c r="J1057" i="4"/>
  <c r="I1057" i="4"/>
  <c r="H1057" i="4"/>
  <c r="N1053" i="4"/>
  <c r="M1053" i="4"/>
  <c r="L1053" i="4"/>
  <c r="J1053" i="4"/>
  <c r="I1053" i="4"/>
  <c r="H1053" i="4"/>
  <c r="N1048" i="4"/>
  <c r="M1048" i="4"/>
  <c r="L1048" i="4"/>
  <c r="J1048" i="4"/>
  <c r="I1048" i="4"/>
  <c r="H1048" i="4"/>
  <c r="N1041" i="4"/>
  <c r="M1041" i="4"/>
  <c r="L1041" i="4"/>
  <c r="J1041" i="4"/>
  <c r="I1041" i="4"/>
  <c r="H1041" i="4"/>
  <c r="N1032" i="4"/>
  <c r="M1032" i="4"/>
  <c r="L1032" i="4"/>
  <c r="J1032" i="4"/>
  <c r="I1032" i="4"/>
  <c r="H1032" i="4"/>
  <c r="N1027" i="4"/>
  <c r="M1027" i="4"/>
  <c r="L1027" i="4"/>
  <c r="J1027" i="4"/>
  <c r="I1027" i="4"/>
  <c r="H1027" i="4"/>
  <c r="N1024" i="4"/>
  <c r="M1024" i="4"/>
  <c r="L1024" i="4"/>
  <c r="J1024" i="4"/>
  <c r="I1024" i="4"/>
  <c r="H1024" i="4"/>
  <c r="N1021" i="4"/>
  <c r="M1021" i="4"/>
  <c r="L1021" i="4"/>
  <c r="J1021" i="4"/>
  <c r="I1021" i="4"/>
  <c r="H1021" i="4"/>
  <c r="N1013" i="4"/>
  <c r="M1013" i="4"/>
  <c r="L1013" i="4"/>
  <c r="J1013" i="4"/>
  <c r="I1013" i="4"/>
  <c r="H1013" i="4"/>
  <c r="N1007" i="4"/>
  <c r="M1007" i="4"/>
  <c r="L1007" i="4"/>
  <c r="J1007" i="4"/>
  <c r="I1007" i="4"/>
  <c r="H1007" i="4"/>
  <c r="N990" i="4"/>
  <c r="M990" i="4"/>
  <c r="L990" i="4"/>
  <c r="J990" i="4"/>
  <c r="I990" i="4"/>
  <c r="H990" i="4"/>
  <c r="N981" i="4"/>
  <c r="M981" i="4"/>
  <c r="L981" i="4"/>
  <c r="J981" i="4"/>
  <c r="I981" i="4"/>
  <c r="H981" i="4"/>
  <c r="N978" i="4"/>
  <c r="M978" i="4"/>
  <c r="L978" i="4"/>
  <c r="J978" i="4"/>
  <c r="I978" i="4"/>
  <c r="H978" i="4"/>
  <c r="N975" i="4"/>
  <c r="M975" i="4"/>
  <c r="L975" i="4"/>
  <c r="J975" i="4"/>
  <c r="I975" i="4"/>
  <c r="H975" i="4"/>
  <c r="N972" i="4"/>
  <c r="M972" i="4"/>
  <c r="L972" i="4"/>
  <c r="J972" i="4"/>
  <c r="I972" i="4"/>
  <c r="H972" i="4"/>
  <c r="N965" i="4"/>
  <c r="M965" i="4"/>
  <c r="L965" i="4"/>
  <c r="J965" i="4"/>
  <c r="I965" i="4"/>
  <c r="H965" i="4"/>
  <c r="N958" i="4"/>
  <c r="M958" i="4"/>
  <c r="L958" i="4"/>
  <c r="J958" i="4"/>
  <c r="I958" i="4"/>
  <c r="H958" i="4"/>
  <c r="N421" i="4"/>
  <c r="M421" i="4"/>
  <c r="L421" i="4"/>
  <c r="J421" i="4"/>
  <c r="I421" i="4"/>
  <c r="H421" i="4"/>
  <c r="N417" i="4"/>
  <c r="M417" i="4"/>
  <c r="L417" i="4"/>
  <c r="J417" i="4"/>
  <c r="I417" i="4"/>
  <c r="H417" i="4"/>
  <c r="N414" i="4"/>
  <c r="M414" i="4"/>
  <c r="L414" i="4"/>
  <c r="J414" i="4"/>
  <c r="I414" i="4"/>
  <c r="H414" i="4"/>
  <c r="N410" i="4"/>
  <c r="M410" i="4"/>
  <c r="L410" i="4"/>
  <c r="J410" i="4"/>
  <c r="I410" i="4"/>
  <c r="H410" i="4"/>
  <c r="N406" i="4"/>
  <c r="M406" i="4"/>
  <c r="L406" i="4"/>
  <c r="J406" i="4"/>
  <c r="I406" i="4"/>
  <c r="H406" i="4"/>
  <c r="N403" i="4"/>
  <c r="M403" i="4"/>
  <c r="L403" i="4"/>
  <c r="J403" i="4"/>
  <c r="I403" i="4"/>
  <c r="H403" i="4"/>
  <c r="N399" i="4"/>
  <c r="M399" i="4"/>
  <c r="L399" i="4"/>
  <c r="J399" i="4"/>
  <c r="I399" i="4"/>
  <c r="H399" i="4"/>
  <c r="N363" i="4"/>
  <c r="M363" i="4"/>
  <c r="L363" i="4"/>
  <c r="I363" i="4"/>
  <c r="H363" i="4"/>
  <c r="N359" i="4"/>
  <c r="M359" i="4"/>
  <c r="L359" i="4"/>
  <c r="N356" i="4"/>
  <c r="M356" i="4"/>
  <c r="L356" i="4"/>
  <c r="J356" i="4"/>
  <c r="I356" i="4"/>
  <c r="H356" i="4"/>
  <c r="N336" i="4"/>
  <c r="M336" i="4"/>
  <c r="L336" i="4"/>
  <c r="J336" i="4"/>
  <c r="I336" i="4"/>
  <c r="H336" i="4"/>
  <c r="N316" i="4"/>
  <c r="M316" i="4"/>
  <c r="L316" i="4"/>
  <c r="J316" i="4"/>
  <c r="I316" i="4"/>
  <c r="H316" i="4"/>
  <c r="N311" i="4"/>
  <c r="M311" i="4"/>
  <c r="L311" i="4"/>
  <c r="J311" i="4"/>
  <c r="I311" i="4"/>
  <c r="H311" i="4"/>
  <c r="N256" i="4"/>
  <c r="M256" i="4"/>
  <c r="L256" i="4"/>
  <c r="J256" i="4"/>
  <c r="I256" i="4"/>
  <c r="H256" i="4"/>
  <c r="N253" i="4"/>
  <c r="M253" i="4"/>
  <c r="L253" i="4"/>
  <c r="J253" i="4"/>
  <c r="I253" i="4"/>
  <c r="H253" i="4"/>
  <c r="N248" i="4"/>
  <c r="M248" i="4"/>
  <c r="L248" i="4"/>
  <c r="J248" i="4"/>
  <c r="I248" i="4"/>
  <c r="H248" i="4"/>
  <c r="N234" i="4"/>
  <c r="M234" i="4"/>
  <c r="L234" i="4"/>
  <c r="J234" i="4"/>
  <c r="I234" i="4"/>
  <c r="H234" i="4"/>
  <c r="N231" i="4"/>
  <c r="M231" i="4"/>
  <c r="L231" i="4"/>
  <c r="J231" i="4"/>
  <c r="I231" i="4"/>
  <c r="H231" i="4"/>
  <c r="N228" i="4"/>
  <c r="M228" i="4"/>
  <c r="L228" i="4"/>
  <c r="J228" i="4"/>
  <c r="I228" i="4"/>
  <c r="H228" i="4"/>
  <c r="N225" i="4"/>
  <c r="M225" i="4"/>
  <c r="L225" i="4"/>
  <c r="J225" i="4"/>
  <c r="I225" i="4"/>
  <c r="H225" i="4"/>
  <c r="N221" i="4"/>
  <c r="M221" i="4"/>
  <c r="L221" i="4"/>
  <c r="J221" i="4"/>
  <c r="I221" i="4"/>
  <c r="H221" i="4"/>
  <c r="N215" i="4"/>
  <c r="M215" i="4"/>
  <c r="L215" i="4"/>
  <c r="J215" i="4"/>
  <c r="I215" i="4"/>
  <c r="H215" i="4"/>
  <c r="N212" i="4"/>
  <c r="M212" i="4"/>
  <c r="L212" i="4"/>
  <c r="J212" i="4"/>
  <c r="I212" i="4"/>
  <c r="H212" i="4"/>
  <c r="N204" i="4"/>
  <c r="M204" i="4"/>
  <c r="L204" i="4"/>
  <c r="J204" i="4"/>
  <c r="I204" i="4"/>
  <c r="H204" i="4"/>
  <c r="N201" i="4"/>
  <c r="M201" i="4"/>
  <c r="L201" i="4"/>
  <c r="J201" i="4"/>
  <c r="I201" i="4"/>
  <c r="H201" i="4"/>
  <c r="N198" i="4"/>
  <c r="M198" i="4"/>
  <c r="L198" i="4"/>
  <c r="J198" i="4"/>
  <c r="I198" i="4"/>
  <c r="H198" i="4"/>
  <c r="N194" i="4"/>
  <c r="M194" i="4"/>
  <c r="L194" i="4"/>
  <c r="J194" i="4"/>
  <c r="I194" i="4"/>
  <c r="H194" i="4"/>
  <c r="N189" i="4"/>
  <c r="M189" i="4"/>
  <c r="L189" i="4"/>
  <c r="J189" i="4"/>
  <c r="I189" i="4"/>
  <c r="H189" i="4"/>
  <c r="N186" i="4"/>
  <c r="M186" i="4"/>
  <c r="L186" i="4"/>
  <c r="J186" i="4"/>
  <c r="I186" i="4"/>
  <c r="H186" i="4"/>
  <c r="N182" i="4"/>
  <c r="M182" i="4"/>
  <c r="L182" i="4"/>
  <c r="J182" i="4"/>
  <c r="I182" i="4"/>
  <c r="H182" i="4"/>
  <c r="N174" i="4"/>
  <c r="M174" i="4"/>
  <c r="L174" i="4"/>
  <c r="J174" i="4"/>
  <c r="I174" i="4"/>
  <c r="H174" i="4"/>
  <c r="N171" i="4"/>
  <c r="M171" i="4"/>
  <c r="L171" i="4"/>
  <c r="J171" i="4"/>
  <c r="I171" i="4"/>
  <c r="H171" i="4"/>
  <c r="N167" i="4"/>
  <c r="M167" i="4"/>
  <c r="L167" i="4"/>
  <c r="J167" i="4"/>
  <c r="I167" i="4"/>
  <c r="H167" i="4"/>
  <c r="N162" i="4"/>
  <c r="M162" i="4"/>
  <c r="L162" i="4"/>
  <c r="J162" i="4"/>
  <c r="I162" i="4"/>
  <c r="H162" i="4"/>
  <c r="N158" i="4"/>
  <c r="M158" i="4"/>
  <c r="L158" i="4"/>
  <c r="J158" i="4"/>
  <c r="I158" i="4"/>
  <c r="H158" i="4"/>
  <c r="N141" i="4"/>
  <c r="M141" i="4"/>
  <c r="L141" i="4"/>
  <c r="J141" i="4"/>
  <c r="I141" i="4"/>
  <c r="H141" i="4"/>
  <c r="N130" i="4"/>
  <c r="M130" i="4"/>
  <c r="L130" i="4"/>
  <c r="J130" i="4"/>
  <c r="I130" i="4"/>
  <c r="H130" i="4"/>
  <c r="N127" i="4"/>
  <c r="M127" i="4"/>
  <c r="L127" i="4"/>
  <c r="J127" i="4"/>
  <c r="I127" i="4"/>
  <c r="H127" i="4"/>
  <c r="N124" i="4"/>
  <c r="M124" i="4"/>
  <c r="L124" i="4"/>
  <c r="J124" i="4"/>
  <c r="I124" i="4"/>
  <c r="H124" i="4"/>
  <c r="N115" i="4"/>
  <c r="M115" i="4"/>
  <c r="L115" i="4"/>
  <c r="J115" i="4"/>
  <c r="I115" i="4"/>
  <c r="H115" i="4"/>
  <c r="N110" i="4"/>
  <c r="M110" i="4"/>
  <c r="L110" i="4"/>
  <c r="J110" i="4"/>
  <c r="I110" i="4"/>
  <c r="H110" i="4"/>
  <c r="N101" i="4"/>
  <c r="M101" i="4"/>
  <c r="L101" i="4"/>
  <c r="J101" i="4"/>
  <c r="I101" i="4"/>
  <c r="H101" i="4"/>
  <c r="N98" i="4"/>
  <c r="M98" i="4"/>
  <c r="L98" i="4"/>
  <c r="J98" i="4"/>
  <c r="I98" i="4"/>
  <c r="H98" i="4"/>
  <c r="N88" i="4"/>
  <c r="M88" i="4"/>
  <c r="L88" i="4"/>
  <c r="J88" i="4"/>
  <c r="I88" i="4"/>
  <c r="H88" i="4"/>
  <c r="N84" i="4"/>
  <c r="M84" i="4"/>
  <c r="L84" i="4"/>
  <c r="J84" i="4"/>
  <c r="I84" i="4"/>
  <c r="H84" i="4"/>
  <c r="N81" i="4"/>
  <c r="M81" i="4"/>
  <c r="L81" i="4"/>
  <c r="J81" i="4"/>
  <c r="I81" i="4"/>
  <c r="H81" i="4"/>
  <c r="N78" i="4"/>
  <c r="M78" i="4"/>
  <c r="L78" i="4"/>
  <c r="J78" i="4"/>
  <c r="I78" i="4"/>
  <c r="H78" i="4"/>
  <c r="N75" i="4"/>
  <c r="M75" i="4"/>
  <c r="L75" i="4"/>
  <c r="J75" i="4"/>
  <c r="I75" i="4"/>
  <c r="H75" i="4"/>
  <c r="N22" i="4"/>
  <c r="M22" i="4"/>
  <c r="L22" i="4"/>
  <c r="J22" i="4"/>
  <c r="I22" i="4"/>
  <c r="H22" i="4"/>
  <c r="N14" i="4"/>
  <c r="M14" i="4"/>
  <c r="L14" i="4"/>
  <c r="J14" i="4"/>
  <c r="I14" i="4"/>
  <c r="H14" i="4"/>
  <c r="N12" i="4" l="1"/>
  <c r="I12" i="4"/>
  <c r="M12" i="4"/>
  <c r="H12" i="4"/>
  <c r="L12" i="4"/>
  <c r="P1046" i="4"/>
  <c r="P1045" i="4"/>
  <c r="K1110" i="4"/>
  <c r="P1110" i="4" s="1"/>
  <c r="K1105" i="4"/>
  <c r="K1099" i="4"/>
  <c r="P1099" i="4" s="1"/>
  <c r="K744" i="4"/>
  <c r="P744" i="4" s="1"/>
  <c r="J397" i="4"/>
  <c r="J363" i="4" s="1"/>
  <c r="J12" i="4" s="1"/>
  <c r="P1105" i="4" l="1"/>
  <c r="K1104" i="4"/>
  <c r="P1104" i="4" s="1"/>
  <c r="K923" i="4"/>
  <c r="P923" i="4" s="1"/>
  <c r="K704" i="4"/>
  <c r="P704" i="4" s="1"/>
  <c r="K176" i="4"/>
  <c r="P176" i="4" s="1"/>
  <c r="K904" i="4"/>
  <c r="P904" i="4" s="1"/>
  <c r="K779" i="4"/>
  <c r="P779" i="4" s="1"/>
  <c r="K178" i="4"/>
  <c r="P178" i="4" s="1"/>
  <c r="K44" i="4"/>
  <c r="P44" i="4" s="1"/>
  <c r="K892" i="4"/>
  <c r="P892" i="4" s="1"/>
  <c r="K782" i="4"/>
  <c r="P782" i="4" s="1"/>
  <c r="K543" i="4"/>
  <c r="P543" i="4" s="1"/>
  <c r="K257" i="4"/>
  <c r="K41" i="4"/>
  <c r="P41" i="4" s="1"/>
  <c r="K28" i="4"/>
  <c r="P28" i="4" s="1"/>
  <c r="K31" i="4"/>
  <c r="P31" i="4" s="1"/>
  <c r="K1035" i="4"/>
  <c r="P1035" i="4" s="1"/>
  <c r="K987" i="4"/>
  <c r="P987" i="4" s="1"/>
  <c r="K954" i="4"/>
  <c r="P954" i="4" s="1"/>
  <c r="K953" i="4"/>
  <c r="P953" i="4" s="1"/>
  <c r="K952" i="4"/>
  <c r="P952" i="4" s="1"/>
  <c r="K951" i="4"/>
  <c r="P951" i="4" s="1"/>
  <c r="K950" i="4"/>
  <c r="P950" i="4" s="1"/>
  <c r="K949" i="4"/>
  <c r="P949" i="4" s="1"/>
  <c r="K948" i="4"/>
  <c r="P948" i="4" s="1"/>
  <c r="K947" i="4"/>
  <c r="P947" i="4" s="1"/>
  <c r="K943" i="4"/>
  <c r="P943" i="4" s="1"/>
  <c r="K928" i="4"/>
  <c r="P928" i="4" s="1"/>
  <c r="K927" i="4"/>
  <c r="P927" i="4" s="1"/>
  <c r="K925" i="4"/>
  <c r="P925" i="4" s="1"/>
  <c r="K924" i="4"/>
  <c r="P924" i="4" s="1"/>
  <c r="K922" i="4"/>
  <c r="P922" i="4" s="1"/>
  <c r="K921" i="4"/>
  <c r="P921" i="4" s="1"/>
  <c r="K917" i="4"/>
  <c r="P917" i="4" s="1"/>
  <c r="K916" i="4"/>
  <c r="P916" i="4" s="1"/>
  <c r="K901" i="4"/>
  <c r="P901" i="4" s="1"/>
  <c r="K899" i="4"/>
  <c r="P899" i="4" s="1"/>
  <c r="K898" i="4"/>
  <c r="P898" i="4" s="1"/>
  <c r="K906" i="4"/>
  <c r="P906" i="4" s="1"/>
  <c r="K905" i="4"/>
  <c r="P905" i="4" s="1"/>
  <c r="K883" i="4"/>
  <c r="P883" i="4" s="1"/>
  <c r="K882" i="4"/>
  <c r="P882" i="4" s="1"/>
  <c r="K868" i="4"/>
  <c r="P868" i="4" s="1"/>
  <c r="K870" i="4"/>
  <c r="P870" i="4" s="1"/>
  <c r="K851" i="4"/>
  <c r="P851" i="4" s="1"/>
  <c r="K844" i="4"/>
  <c r="P844" i="4" s="1"/>
  <c r="K836" i="4"/>
  <c r="P836" i="4" s="1"/>
  <c r="K834" i="4"/>
  <c r="P834" i="4" s="1"/>
  <c r="K843" i="4"/>
  <c r="P843" i="4" s="1"/>
  <c r="K842" i="4"/>
  <c r="P842" i="4" s="1"/>
  <c r="K841" i="4"/>
  <c r="P841" i="4" s="1"/>
  <c r="K837" i="4"/>
  <c r="P837" i="4" s="1"/>
  <c r="K831" i="4"/>
  <c r="P831" i="4" s="1"/>
  <c r="K829" i="4"/>
  <c r="P829" i="4" s="1"/>
  <c r="K828" i="4"/>
  <c r="P828" i="4" s="1"/>
  <c r="K827" i="4"/>
  <c r="P827" i="4" s="1"/>
  <c r="K825" i="4"/>
  <c r="P825" i="4" s="1"/>
  <c r="K821" i="4"/>
  <c r="P821" i="4" s="1"/>
  <c r="K816" i="4"/>
  <c r="P816" i="4" s="1"/>
  <c r="K815" i="4"/>
  <c r="P815" i="4" s="1"/>
  <c r="K814" i="4"/>
  <c r="P814" i="4" s="1"/>
  <c r="K806" i="4"/>
  <c r="P806" i="4" s="1"/>
  <c r="K803" i="4"/>
  <c r="P803" i="4" s="1"/>
  <c r="K794" i="4"/>
  <c r="P794" i="4" s="1"/>
  <c r="K793" i="4"/>
  <c r="P793" i="4" s="1"/>
  <c r="K790" i="4"/>
  <c r="P790" i="4" s="1"/>
  <c r="K786" i="4"/>
  <c r="P786" i="4" s="1"/>
  <c r="K780" i="4"/>
  <c r="P780" i="4" s="1"/>
  <c r="K778" i="4"/>
  <c r="P778" i="4" s="1"/>
  <c r="K776" i="4"/>
  <c r="P776" i="4" s="1"/>
  <c r="K773" i="4"/>
  <c r="P773" i="4" s="1"/>
  <c r="K761" i="4"/>
  <c r="P761" i="4" s="1"/>
  <c r="K758" i="4"/>
  <c r="P758" i="4" s="1"/>
  <c r="K756" i="4"/>
  <c r="P756" i="4" s="1"/>
  <c r="K755" i="4"/>
  <c r="P755" i="4" s="1"/>
  <c r="K753" i="4"/>
  <c r="P753" i="4" s="1"/>
  <c r="K752" i="4"/>
  <c r="P752" i="4" s="1"/>
  <c r="K750" i="4"/>
  <c r="P750" i="4" s="1"/>
  <c r="K737" i="4"/>
  <c r="P737" i="4" s="1"/>
  <c r="K736" i="4"/>
  <c r="P736" i="4" s="1"/>
  <c r="K735" i="4"/>
  <c r="P735" i="4" s="1"/>
  <c r="K734" i="4"/>
  <c r="P734" i="4" s="1"/>
  <c r="K732" i="4"/>
  <c r="P732" i="4" s="1"/>
  <c r="K731" i="4"/>
  <c r="P731" i="4" s="1"/>
  <c r="K726" i="4"/>
  <c r="P726" i="4" s="1"/>
  <c r="K724" i="4"/>
  <c r="P724" i="4" s="1"/>
  <c r="K715" i="4"/>
  <c r="P715" i="4" s="1"/>
  <c r="K709" i="4"/>
  <c r="P709" i="4" s="1"/>
  <c r="K703" i="4"/>
  <c r="P703" i="4" s="1"/>
  <c r="K691" i="4"/>
  <c r="P691" i="4" s="1"/>
  <c r="K689" i="4"/>
  <c r="P689" i="4" s="1"/>
  <c r="K686" i="4"/>
  <c r="P686" i="4" s="1"/>
  <c r="K684" i="4"/>
  <c r="P684" i="4" s="1"/>
  <c r="K683" i="4"/>
  <c r="P683" i="4" s="1"/>
  <c r="K675" i="4"/>
  <c r="P675" i="4" s="1"/>
  <c r="K674" i="4"/>
  <c r="P674" i="4" s="1"/>
  <c r="K673" i="4"/>
  <c r="P673" i="4" s="1"/>
  <c r="K672" i="4"/>
  <c r="P672" i="4" s="1"/>
  <c r="K671" i="4"/>
  <c r="P671" i="4" s="1"/>
  <c r="K670" i="4"/>
  <c r="P670" i="4" s="1"/>
  <c r="K669" i="4"/>
  <c r="P669" i="4" s="1"/>
  <c r="K668" i="4"/>
  <c r="P668" i="4" s="1"/>
  <c r="K667" i="4"/>
  <c r="P667" i="4" s="1"/>
  <c r="K665" i="4"/>
  <c r="P665" i="4" s="1"/>
  <c r="K664" i="4"/>
  <c r="P664" i="4" s="1"/>
  <c r="K661" i="4"/>
  <c r="P661" i="4" s="1"/>
  <c r="K653" i="4"/>
  <c r="P653" i="4" s="1"/>
  <c r="K651" i="4"/>
  <c r="P651" i="4" s="1"/>
  <c r="K643" i="4"/>
  <c r="P643" i="4" s="1"/>
  <c r="K641" i="4"/>
  <c r="P641" i="4" s="1"/>
  <c r="K640" i="4"/>
  <c r="P640" i="4" s="1"/>
  <c r="K639" i="4"/>
  <c r="P639" i="4" s="1"/>
  <c r="K638" i="4"/>
  <c r="P638" i="4" s="1"/>
  <c r="K637" i="4"/>
  <c r="P637" i="4" s="1"/>
  <c r="K633" i="4"/>
  <c r="P633" i="4" s="1"/>
  <c r="K632" i="4"/>
  <c r="P632" i="4" s="1"/>
  <c r="K622" i="4"/>
  <c r="P622" i="4" s="1"/>
  <c r="K617" i="4"/>
  <c r="P617" i="4" s="1"/>
  <c r="K600" i="4"/>
  <c r="P600" i="4" s="1"/>
  <c r="K596" i="4"/>
  <c r="P596" i="4" s="1"/>
  <c r="K592" i="4"/>
  <c r="P592" i="4" s="1"/>
  <c r="K591" i="4"/>
  <c r="P591" i="4" s="1"/>
  <c r="K590" i="4"/>
  <c r="P590" i="4" s="1"/>
  <c r="K589" i="4"/>
  <c r="P589" i="4" s="1"/>
  <c r="K566" i="4"/>
  <c r="P566" i="4" s="1"/>
  <c r="K565" i="4"/>
  <c r="P565" i="4" s="1"/>
  <c r="K564" i="4"/>
  <c r="P564" i="4" s="1"/>
  <c r="K563" i="4"/>
  <c r="P563" i="4" s="1"/>
  <c r="K562" i="4"/>
  <c r="P562" i="4" s="1"/>
  <c r="K561" i="4"/>
  <c r="P561" i="4" s="1"/>
  <c r="K560" i="4"/>
  <c r="P560" i="4" s="1"/>
  <c r="K559" i="4"/>
  <c r="P559" i="4" s="1"/>
  <c r="K558" i="4"/>
  <c r="P558" i="4" s="1"/>
  <c r="K557" i="4"/>
  <c r="P557" i="4" s="1"/>
  <c r="K556" i="4"/>
  <c r="P556" i="4" s="1"/>
  <c r="K569" i="4"/>
  <c r="P569" i="4" s="1"/>
  <c r="K551" i="4"/>
  <c r="P551" i="4" s="1"/>
  <c r="K538" i="4"/>
  <c r="P538" i="4" s="1"/>
  <c r="K537" i="4"/>
  <c r="P537" i="4" s="1"/>
  <c r="K536" i="4"/>
  <c r="P536" i="4" s="1"/>
  <c r="K534" i="4"/>
  <c r="P534" i="4" s="1"/>
  <c r="K530" i="4"/>
  <c r="P530" i="4" s="1"/>
  <c r="K522" i="4"/>
  <c r="P522" i="4" s="1"/>
  <c r="K520" i="4"/>
  <c r="P520" i="4" s="1"/>
  <c r="K508" i="4"/>
  <c r="P508" i="4" s="1"/>
  <c r="K501" i="4"/>
  <c r="P501" i="4" s="1"/>
  <c r="K500" i="4"/>
  <c r="P500" i="4" s="1"/>
  <c r="K499" i="4"/>
  <c r="P499" i="4" s="1"/>
  <c r="K498" i="4"/>
  <c r="P498" i="4" s="1"/>
  <c r="K497" i="4"/>
  <c r="P497" i="4" s="1"/>
  <c r="K496" i="4"/>
  <c r="P496" i="4" s="1"/>
  <c r="K486" i="4"/>
  <c r="P486" i="4" s="1"/>
  <c r="K482" i="4"/>
  <c r="P482" i="4" s="1"/>
  <c r="K481" i="4"/>
  <c r="P481" i="4" s="1"/>
  <c r="K480" i="4"/>
  <c r="P480" i="4" s="1"/>
  <c r="K476" i="4"/>
  <c r="P476" i="4" s="1"/>
  <c r="K472" i="4"/>
  <c r="P472" i="4" s="1"/>
  <c r="K471" i="4"/>
  <c r="P471" i="4" s="1"/>
  <c r="K462" i="4"/>
  <c r="P462" i="4" s="1"/>
  <c r="K449" i="4"/>
  <c r="P449" i="4" s="1"/>
  <c r="K448" i="4"/>
  <c r="P448" i="4" s="1"/>
  <c r="K447" i="4"/>
  <c r="P447" i="4" s="1"/>
  <c r="K434" i="4"/>
  <c r="P434" i="4" s="1"/>
  <c r="K381" i="4"/>
  <c r="P381" i="4" s="1"/>
  <c r="K300" i="4"/>
  <c r="P300" i="4" s="1"/>
  <c r="K243" i="4"/>
  <c r="P243" i="4" s="1"/>
  <c r="K239" i="4"/>
  <c r="P239" i="4" s="1"/>
  <c r="K147" i="4"/>
  <c r="P147" i="4" s="1"/>
  <c r="K145" i="4"/>
  <c r="P145" i="4" s="1"/>
  <c r="K143" i="4"/>
  <c r="P143" i="4" s="1"/>
  <c r="K135" i="4"/>
  <c r="P135" i="4" s="1"/>
  <c r="K90" i="4"/>
  <c r="P90" i="4" s="1"/>
  <c r="K70" i="4"/>
  <c r="P70" i="4" s="1"/>
  <c r="K68" i="4"/>
  <c r="P68" i="4" s="1"/>
  <c r="K65" i="4"/>
  <c r="P65" i="4" s="1"/>
  <c r="K67" i="4"/>
  <c r="P67" i="4" s="1"/>
  <c r="K63" i="4"/>
  <c r="P63" i="4" s="1"/>
  <c r="K58" i="4"/>
  <c r="P58" i="4" s="1"/>
  <c r="K55" i="4"/>
  <c r="P55" i="4" s="1"/>
  <c r="K46" i="4"/>
  <c r="P46" i="4" s="1"/>
  <c r="K39" i="4"/>
  <c r="P39" i="4" s="1"/>
  <c r="K33" i="4"/>
  <c r="P33" i="4" s="1"/>
  <c r="K15" i="4"/>
  <c r="P15" i="4" s="1"/>
  <c r="K1076" i="4"/>
  <c r="P1076" i="4" s="1"/>
  <c r="K1003" i="4"/>
  <c r="P1003" i="4" s="1"/>
  <c r="K941" i="4"/>
  <c r="P941" i="4" s="1"/>
  <c r="K940" i="4"/>
  <c r="P940" i="4" s="1"/>
  <c r="K938" i="4"/>
  <c r="P938" i="4" s="1"/>
  <c r="K935" i="4"/>
  <c r="P935" i="4" s="1"/>
  <c r="K933" i="4"/>
  <c r="P933" i="4" s="1"/>
  <c r="K908" i="4"/>
  <c r="P908" i="4" s="1"/>
  <c r="K907" i="4"/>
  <c r="P907" i="4" s="1"/>
  <c r="K931" i="4"/>
  <c r="P931" i="4" s="1"/>
  <c r="K930" i="4"/>
  <c r="P930" i="4" s="1"/>
  <c r="K929" i="4"/>
  <c r="P929" i="4" s="1"/>
  <c r="K926" i="4"/>
  <c r="P926" i="4" s="1"/>
  <c r="K920" i="4"/>
  <c r="P920" i="4" s="1"/>
  <c r="K919" i="4"/>
  <c r="P919" i="4" s="1"/>
  <c r="K918" i="4"/>
  <c r="P918" i="4" s="1"/>
  <c r="K915" i="4"/>
  <c r="P915" i="4" s="1"/>
  <c r="K912" i="4"/>
  <c r="P912" i="4" s="1"/>
  <c r="K911" i="4"/>
  <c r="P911" i="4" s="1"/>
  <c r="K910" i="4"/>
  <c r="P910" i="4" s="1"/>
  <c r="K909" i="4"/>
  <c r="P909" i="4" s="1"/>
  <c r="K900" i="4"/>
  <c r="P900" i="4" s="1"/>
  <c r="K903" i="4"/>
  <c r="P903" i="4" s="1"/>
  <c r="K902" i="4"/>
  <c r="P902" i="4" s="1"/>
  <c r="K893" i="4"/>
  <c r="P893" i="4" s="1"/>
  <c r="K891" i="4"/>
  <c r="P891" i="4" s="1"/>
  <c r="K888" i="4"/>
  <c r="P888" i="4" s="1"/>
  <c r="K885" i="4"/>
  <c r="P885" i="4" s="1"/>
  <c r="K884" i="4"/>
  <c r="P884" i="4" s="1"/>
  <c r="K881" i="4"/>
  <c r="P881" i="4" s="1"/>
  <c r="K866" i="4"/>
  <c r="P866" i="4" s="1"/>
  <c r="K871" i="4"/>
  <c r="P871" i="4" s="1"/>
  <c r="K862" i="4"/>
  <c r="P862" i="4" s="1"/>
  <c r="K853" i="4"/>
  <c r="P853" i="4" s="1"/>
  <c r="K849" i="4"/>
  <c r="P849" i="4" s="1"/>
  <c r="K848" i="4"/>
  <c r="P848" i="4" s="1"/>
  <c r="K845" i="4"/>
  <c r="P845" i="4" s="1"/>
  <c r="K835" i="4"/>
  <c r="P835" i="4" s="1"/>
  <c r="K840" i="4"/>
  <c r="P840" i="4" s="1"/>
  <c r="K839" i="4"/>
  <c r="P839" i="4" s="1"/>
  <c r="K838" i="4"/>
  <c r="P838" i="4" s="1"/>
  <c r="K830" i="4"/>
  <c r="P830" i="4" s="1"/>
  <c r="K824" i="4"/>
  <c r="P824" i="4" s="1"/>
  <c r="K822" i="4"/>
  <c r="P822" i="4" s="1"/>
  <c r="K820" i="4"/>
  <c r="P820" i="4" s="1"/>
  <c r="K818" i="4"/>
  <c r="P818" i="4" s="1"/>
  <c r="K817" i="4"/>
  <c r="P817" i="4" s="1"/>
  <c r="K812" i="4"/>
  <c r="P812" i="4" s="1"/>
  <c r="K811" i="4"/>
  <c r="P811" i="4" s="1"/>
  <c r="K809" i="4"/>
  <c r="P809" i="4" s="1"/>
  <c r="K807" i="4"/>
  <c r="P807" i="4" s="1"/>
  <c r="K805" i="4"/>
  <c r="P805" i="4" s="1"/>
  <c r="K804" i="4"/>
  <c r="P804" i="4" s="1"/>
  <c r="K802" i="4"/>
  <c r="P802" i="4" s="1"/>
  <c r="K800" i="4"/>
  <c r="P800" i="4" s="1"/>
  <c r="K799" i="4"/>
  <c r="P799" i="4" s="1"/>
  <c r="K798" i="4"/>
  <c r="P798" i="4" s="1"/>
  <c r="K791" i="4"/>
  <c r="P791" i="4" s="1"/>
  <c r="K788" i="4"/>
  <c r="P788" i="4" s="1"/>
  <c r="K785" i="4"/>
  <c r="P785" i="4" s="1"/>
  <c r="K783" i="4"/>
  <c r="P783" i="4" s="1"/>
  <c r="K775" i="4"/>
  <c r="P775" i="4" s="1"/>
  <c r="K774" i="4"/>
  <c r="P774" i="4" s="1"/>
  <c r="K770" i="4"/>
  <c r="P770" i="4" s="1"/>
  <c r="K769" i="4"/>
  <c r="P769" i="4" s="1"/>
  <c r="K766" i="4"/>
  <c r="P766" i="4" s="1"/>
  <c r="K759" i="4"/>
  <c r="P759" i="4" s="1"/>
  <c r="K757" i="4"/>
  <c r="P757" i="4" s="1"/>
  <c r="K745" i="4"/>
  <c r="P745" i="4" s="1"/>
  <c r="K743" i="4"/>
  <c r="P743" i="4" s="1"/>
  <c r="K742" i="4"/>
  <c r="P742" i="4" s="1"/>
  <c r="K741" i="4"/>
  <c r="P741" i="4" s="1"/>
  <c r="K740" i="4"/>
  <c r="P740" i="4" s="1"/>
  <c r="K739" i="4"/>
  <c r="P739" i="4" s="1"/>
  <c r="K730" i="4"/>
  <c r="P730" i="4" s="1"/>
  <c r="K729" i="4"/>
  <c r="P729" i="4" s="1"/>
  <c r="K718" i="4"/>
  <c r="P718" i="4" s="1"/>
  <c r="K717" i="4"/>
  <c r="P717" i="4" s="1"/>
  <c r="K714" i="4"/>
  <c r="P714" i="4" s="1"/>
  <c r="K713" i="4"/>
  <c r="P713" i="4" s="1"/>
  <c r="K712" i="4"/>
  <c r="P712" i="4" s="1"/>
  <c r="K710" i="4"/>
  <c r="P710" i="4" s="1"/>
  <c r="K708" i="4"/>
  <c r="P708" i="4" s="1"/>
  <c r="K705" i="4"/>
  <c r="P705" i="4" s="1"/>
  <c r="K702" i="4"/>
  <c r="P702" i="4" s="1"/>
  <c r="K468" i="4"/>
  <c r="P468" i="4" s="1"/>
  <c r="K465" i="4"/>
  <c r="P465" i="4" s="1"/>
  <c r="K463" i="4"/>
  <c r="P463" i="4" s="1"/>
  <c r="K461" i="4"/>
  <c r="P461" i="4" s="1"/>
  <c r="K460" i="4"/>
  <c r="P460" i="4" s="1"/>
  <c r="K458" i="4"/>
  <c r="P458" i="4" s="1"/>
  <c r="K456" i="4"/>
  <c r="P456" i="4" s="1"/>
  <c r="K446" i="4"/>
  <c r="P446" i="4" s="1"/>
  <c r="K444" i="4"/>
  <c r="P444" i="4" s="1"/>
  <c r="K436" i="4"/>
  <c r="P436" i="4" s="1"/>
  <c r="K435" i="4"/>
  <c r="P435" i="4" s="1"/>
  <c r="K427" i="4"/>
  <c r="P427" i="4" s="1"/>
  <c r="K426" i="4"/>
  <c r="P426" i="4" s="1"/>
  <c r="K391" i="4"/>
  <c r="P391" i="4" s="1"/>
  <c r="K390" i="4"/>
  <c r="P390" i="4" s="1"/>
  <c r="K340" i="4"/>
  <c r="P340" i="4" s="1"/>
  <c r="K241" i="4"/>
  <c r="P241" i="4" s="1"/>
  <c r="K238" i="4"/>
  <c r="P238" i="4" s="1"/>
  <c r="K237" i="4"/>
  <c r="P237" i="4" s="1"/>
  <c r="K236" i="4"/>
  <c r="P236" i="4" s="1"/>
  <c r="K209" i="4"/>
  <c r="P209" i="4" s="1"/>
  <c r="K208" i="4"/>
  <c r="P208" i="4" s="1"/>
  <c r="K155" i="4"/>
  <c r="P155" i="4" s="1"/>
  <c r="K154" i="4"/>
  <c r="P154" i="4" s="1"/>
  <c r="K149" i="4"/>
  <c r="P149" i="4" s="1"/>
  <c r="K133" i="4"/>
  <c r="P133" i="4" s="1"/>
  <c r="K121" i="4"/>
  <c r="P121" i="4" s="1"/>
  <c r="K107" i="4"/>
  <c r="P107" i="4" s="1"/>
  <c r="K105" i="4"/>
  <c r="P105" i="4" s="1"/>
  <c r="K94" i="4"/>
  <c r="P94" i="4" s="1"/>
  <c r="K92" i="4"/>
  <c r="P92" i="4" s="1"/>
  <c r="K69" i="4"/>
  <c r="P69" i="4" s="1"/>
  <c r="K60" i="4"/>
  <c r="P60" i="4" s="1"/>
  <c r="K59" i="4"/>
  <c r="P59" i="4" s="1"/>
  <c r="K54" i="4"/>
  <c r="P54" i="4" s="1"/>
  <c r="K57" i="4"/>
  <c r="P57" i="4" s="1"/>
  <c r="K53" i="4"/>
  <c r="P53" i="4" s="1"/>
  <c r="K51" i="4"/>
  <c r="P51" i="4" s="1"/>
  <c r="K49" i="4"/>
  <c r="P49" i="4" s="1"/>
  <c r="K40" i="4"/>
  <c r="P40" i="4" s="1"/>
  <c r="K36" i="4"/>
  <c r="P36" i="4" s="1"/>
  <c r="K32" i="4"/>
  <c r="P32" i="4" s="1"/>
  <c r="K29" i="4"/>
  <c r="P29" i="4" s="1"/>
  <c r="K1097" i="4"/>
  <c r="P1097" i="4" s="1"/>
  <c r="K1092" i="4"/>
  <c r="P1092" i="4" s="1"/>
  <c r="K1071" i="4"/>
  <c r="P1071" i="4" s="1"/>
  <c r="K1066" i="4"/>
  <c r="P1066" i="4" s="1"/>
  <c r="K1065" i="4"/>
  <c r="P1065" i="4" s="1"/>
  <c r="K1069" i="4"/>
  <c r="P1069" i="4" s="1"/>
  <c r="K1068" i="4"/>
  <c r="P1068" i="4" s="1"/>
  <c r="K1064" i="4"/>
  <c r="P1064" i="4" s="1"/>
  <c r="K1063" i="4"/>
  <c r="P1063" i="4" s="1"/>
  <c r="K1062" i="4"/>
  <c r="P1062" i="4" s="1"/>
  <c r="K1061" i="4"/>
  <c r="K1036" i="4"/>
  <c r="P1036" i="4" s="1"/>
  <c r="K997" i="4"/>
  <c r="P997" i="4" s="1"/>
  <c r="K995" i="4"/>
  <c r="P995" i="4" s="1"/>
  <c r="K937" i="4"/>
  <c r="P937" i="4" s="1"/>
  <c r="K934" i="4"/>
  <c r="P934" i="4" s="1"/>
  <c r="K897" i="4"/>
  <c r="P897" i="4" s="1"/>
  <c r="K895" i="4"/>
  <c r="P895" i="4" s="1"/>
  <c r="K894" i="4"/>
  <c r="P894" i="4" s="1"/>
  <c r="K939" i="4"/>
  <c r="P939" i="4" s="1"/>
  <c r="K877" i="4"/>
  <c r="P877" i="4" s="1"/>
  <c r="K874" i="4"/>
  <c r="P874" i="4" s="1"/>
  <c r="K872" i="4"/>
  <c r="P872" i="4" s="1"/>
  <c r="K867" i="4"/>
  <c r="P867" i="4" s="1"/>
  <c r="K863" i="4"/>
  <c r="P863" i="4" s="1"/>
  <c r="K857" i="4"/>
  <c r="P857" i="4" s="1"/>
  <c r="K856" i="4"/>
  <c r="P856" i="4" s="1"/>
  <c r="K852" i="4"/>
  <c r="P852" i="4" s="1"/>
  <c r="K850" i="4"/>
  <c r="P850" i="4" s="1"/>
  <c r="K833" i="4"/>
  <c r="P833" i="4" s="1"/>
  <c r="K832" i="4"/>
  <c r="P832" i="4" s="1"/>
  <c r="K797" i="4"/>
  <c r="P797" i="4" s="1"/>
  <c r="K784" i="4"/>
  <c r="P784" i="4" s="1"/>
  <c r="K781" i="4"/>
  <c r="P781" i="4" s="1"/>
  <c r="K767" i="4"/>
  <c r="P767" i="4" s="1"/>
  <c r="K764" i="4"/>
  <c r="P764" i="4" s="1"/>
  <c r="K763" i="4"/>
  <c r="P763" i="4" s="1"/>
  <c r="K754" i="4"/>
  <c r="P754" i="4" s="1"/>
  <c r="K751" i="4"/>
  <c r="P751" i="4" s="1"/>
  <c r="K748" i="4"/>
  <c r="P748" i="4" s="1"/>
  <c r="K747" i="4"/>
  <c r="P747" i="4" s="1"/>
  <c r="K746" i="4"/>
  <c r="P746" i="4" s="1"/>
  <c r="K725" i="4"/>
  <c r="P725" i="4" s="1"/>
  <c r="K722" i="4"/>
  <c r="P722" i="4" s="1"/>
  <c r="K711" i="4"/>
  <c r="P711" i="4" s="1"/>
  <c r="K699" i="4"/>
  <c r="P699" i="4" s="1"/>
  <c r="K677" i="4"/>
  <c r="P677" i="4" s="1"/>
  <c r="K662" i="4"/>
  <c r="P662" i="4" s="1"/>
  <c r="K657" i="4"/>
  <c r="P657" i="4" s="1"/>
  <c r="K655" i="4"/>
  <c r="P655" i="4" s="1"/>
  <c r="K654" i="4"/>
  <c r="P654" i="4" s="1"/>
  <c r="K649" i="4"/>
  <c r="P649" i="4" s="1"/>
  <c r="K635" i="4"/>
  <c r="P635" i="4" s="1"/>
  <c r="K634" i="4"/>
  <c r="P634" i="4" s="1"/>
  <c r="K630" i="4"/>
  <c r="P630" i="4" s="1"/>
  <c r="K628" i="4"/>
  <c r="P628" i="4" s="1"/>
  <c r="K621" i="4"/>
  <c r="P621" i="4" s="1"/>
  <c r="K580" i="4"/>
  <c r="P580" i="4" s="1"/>
  <c r="K577" i="4"/>
  <c r="P577" i="4" s="1"/>
  <c r="K570" i="4"/>
  <c r="P570" i="4" s="1"/>
  <c r="K545" i="4"/>
  <c r="P545" i="4" s="1"/>
  <c r="K541" i="4"/>
  <c r="P541" i="4" s="1"/>
  <c r="K539" i="4"/>
  <c r="P539" i="4" s="1"/>
  <c r="K531" i="4"/>
  <c r="P531" i="4" s="1"/>
  <c r="K527" i="4"/>
  <c r="P527" i="4" s="1"/>
  <c r="K525" i="4"/>
  <c r="P525" i="4" s="1"/>
  <c r="K517" i="4"/>
  <c r="P517" i="4" s="1"/>
  <c r="K502" i="4"/>
  <c r="P502" i="4" s="1"/>
  <c r="K491" i="4"/>
  <c r="P491" i="4" s="1"/>
  <c r="K489" i="4"/>
  <c r="P489" i="4" s="1"/>
  <c r="K483" i="4"/>
  <c r="P483" i="4" s="1"/>
  <c r="K478" i="4"/>
  <c r="P478" i="4" s="1"/>
  <c r="K473" i="4"/>
  <c r="P473" i="4" s="1"/>
  <c r="K453" i="4"/>
  <c r="P453" i="4" s="1"/>
  <c r="K451" i="4"/>
  <c r="P451" i="4" s="1"/>
  <c r="K450" i="4"/>
  <c r="P450" i="4" s="1"/>
  <c r="K445" i="4"/>
  <c r="P445" i="4" s="1"/>
  <c r="K443" i="4"/>
  <c r="P443" i="4" s="1"/>
  <c r="K441" i="4"/>
  <c r="P441" i="4" s="1"/>
  <c r="K440" i="4"/>
  <c r="P440" i="4" s="1"/>
  <c r="K439" i="4"/>
  <c r="P439" i="4" s="1"/>
  <c r="K438" i="4"/>
  <c r="P438" i="4" s="1"/>
  <c r="K437" i="4"/>
  <c r="P437" i="4" s="1"/>
  <c r="K432" i="4"/>
  <c r="P432" i="4" s="1"/>
  <c r="K429" i="4"/>
  <c r="P429" i="4" s="1"/>
  <c r="K428" i="4"/>
  <c r="P428" i="4" s="1"/>
  <c r="K389" i="4"/>
  <c r="P389" i="4" s="1"/>
  <c r="K386" i="4"/>
  <c r="P386" i="4" s="1"/>
  <c r="K372" i="4"/>
  <c r="P372" i="4" s="1"/>
  <c r="K374" i="4"/>
  <c r="P374" i="4" s="1"/>
  <c r="K370" i="4"/>
  <c r="P370" i="4" s="1"/>
  <c r="K353" i="4"/>
  <c r="P353" i="4" s="1"/>
  <c r="K348" i="4"/>
  <c r="P348" i="4" s="1"/>
  <c r="K339" i="4"/>
  <c r="P339" i="4" s="1"/>
  <c r="K323" i="4"/>
  <c r="P323" i="4" s="1"/>
  <c r="K287" i="4"/>
  <c r="P287" i="4" s="1"/>
  <c r="K246" i="4"/>
  <c r="P246" i="4" s="1"/>
  <c r="K240" i="4"/>
  <c r="P240" i="4" s="1"/>
  <c r="K219" i="4"/>
  <c r="P219" i="4" s="1"/>
  <c r="K216" i="4"/>
  <c r="P216" i="4" s="1"/>
  <c r="K191" i="4"/>
  <c r="P191" i="4" s="1"/>
  <c r="K179" i="4"/>
  <c r="P179" i="4" s="1"/>
  <c r="K148" i="4"/>
  <c r="P148" i="4" s="1"/>
  <c r="K202" i="4" l="1"/>
  <c r="K131" i="4"/>
  <c r="K195" i="4"/>
  <c r="O225" i="4"/>
  <c r="K226" i="4"/>
  <c r="K235" i="4"/>
  <c r="K23" i="4"/>
  <c r="P23" i="4"/>
  <c r="K411" i="4"/>
  <c r="P1061" i="4"/>
  <c r="K265" i="4"/>
  <c r="P265" i="4" s="1"/>
  <c r="K222" i="4"/>
  <c r="P257" i="4"/>
  <c r="K205" i="4"/>
  <c r="K142" i="4"/>
  <c r="K190" i="4"/>
  <c r="K991" i="4"/>
  <c r="K111" i="4"/>
  <c r="K169" i="4"/>
  <c r="P169" i="4" s="1"/>
  <c r="K156" i="4"/>
  <c r="P156" i="4" s="1"/>
  <c r="K983" i="4"/>
  <c r="P983" i="4" s="1"/>
  <c r="K73" i="4"/>
  <c r="P73" i="4" s="1"/>
  <c r="K192" i="4"/>
  <c r="P192" i="4" s="1"/>
  <c r="K1039" i="4"/>
  <c r="P1039" i="4" s="1"/>
  <c r="K139" i="4"/>
  <c r="P139" i="4" s="1"/>
  <c r="K223" i="4"/>
  <c r="P223" i="4" s="1"/>
  <c r="K393" i="4"/>
  <c r="P393" i="4" s="1"/>
  <c r="K103" i="4"/>
  <c r="P103" i="4" s="1"/>
  <c r="K244" i="4"/>
  <c r="P244" i="4" s="1"/>
  <c r="K118" i="4"/>
  <c r="P118" i="4" s="1"/>
  <c r="K962" i="4"/>
  <c r="P962" i="4" s="1"/>
  <c r="K113" i="4"/>
  <c r="P113" i="4" s="1"/>
  <c r="K1010" i="4"/>
  <c r="P1010" i="4" s="1"/>
  <c r="K401" i="4"/>
  <c r="P401" i="4" s="1"/>
  <c r="K1019" i="4"/>
  <c r="P1019" i="4" s="1"/>
  <c r="K1038" i="4"/>
  <c r="P1038" i="4" s="1"/>
  <c r="K165" i="4"/>
  <c r="P165" i="4" s="1"/>
  <c r="K245" i="4"/>
  <c r="P245" i="4" s="1"/>
  <c r="K150" i="4"/>
  <c r="P150" i="4" s="1"/>
  <c r="K177" i="4"/>
  <c r="P177" i="4" s="1"/>
  <c r="P991" i="4" l="1"/>
  <c r="P411" i="4"/>
  <c r="P235" i="4"/>
  <c r="P131" i="4"/>
  <c r="P202" i="4"/>
  <c r="O189" i="4"/>
  <c r="P142" i="4"/>
  <c r="O186" i="4"/>
  <c r="K187" i="4"/>
  <c r="O124" i="4"/>
  <c r="K125" i="4"/>
  <c r="O198" i="4"/>
  <c r="K199" i="4"/>
  <c r="K1030" i="4"/>
  <c r="P1030" i="4" s="1"/>
  <c r="P111" i="4"/>
  <c r="P190" i="4"/>
  <c r="K189" i="4"/>
  <c r="P189" i="4" s="1"/>
  <c r="P205" i="4"/>
  <c r="O221" i="4"/>
  <c r="K218" i="4"/>
  <c r="P218" i="4" s="1"/>
  <c r="K1042" i="4"/>
  <c r="O127" i="4"/>
  <c r="K128" i="4"/>
  <c r="O167" i="4"/>
  <c r="K168" i="4"/>
  <c r="P222" i="4"/>
  <c r="K221" i="4"/>
  <c r="P221" i="4" s="1"/>
  <c r="K225" i="4"/>
  <c r="P225" i="4" s="1"/>
  <c r="P226" i="4"/>
  <c r="P195" i="4"/>
  <c r="K127" i="4" l="1"/>
  <c r="P127" i="4" s="1"/>
  <c r="P128" i="4"/>
  <c r="K124" i="4"/>
  <c r="P124" i="4" s="1"/>
  <c r="P125" i="4"/>
  <c r="P199" i="4"/>
  <c r="K198" i="4"/>
  <c r="P198" i="4" s="1"/>
  <c r="K186" i="4"/>
  <c r="P186" i="4" s="1"/>
  <c r="P187" i="4"/>
  <c r="P168" i="4"/>
  <c r="K167" i="4"/>
  <c r="P167" i="4" s="1"/>
  <c r="P1042" i="4"/>
  <c r="K792" i="4" l="1"/>
  <c r="P792" i="4" s="1"/>
  <c r="K1080" i="4"/>
  <c r="P1080" i="4" s="1"/>
  <c r="K66" i="4"/>
  <c r="P66" i="4" s="1"/>
  <c r="K698" i="4"/>
  <c r="P698" i="4" s="1"/>
  <c r="K994" i="4"/>
  <c r="P994" i="4" s="1"/>
  <c r="K1088" i="4"/>
  <c r="P1088" i="4" s="1"/>
  <c r="K1091" i="4"/>
  <c r="P1091" i="4" s="1"/>
  <c r="K854" i="4"/>
  <c r="P854" i="4" s="1"/>
  <c r="K880" i="4"/>
  <c r="P880" i="4" s="1"/>
  <c r="K1073" i="4"/>
  <c r="P1073" i="4" s="1"/>
  <c r="K1081" i="4"/>
  <c r="P1081" i="4" s="1"/>
  <c r="K598" i="4"/>
  <c r="P598" i="4" s="1"/>
  <c r="K869" i="4"/>
  <c r="P869" i="4" s="1"/>
  <c r="K998" i="4"/>
  <c r="P998" i="4" s="1"/>
  <c r="K993" i="4"/>
  <c r="P993" i="4" s="1"/>
  <c r="K535" i="4"/>
  <c r="P535" i="4" s="1"/>
  <c r="K846" i="4"/>
  <c r="P846" i="4" s="1"/>
  <c r="K879" i="4"/>
  <c r="P879" i="4" s="1"/>
  <c r="K966" i="4"/>
  <c r="K1072" i="4"/>
  <c r="P1072" i="4" s="1"/>
  <c r="K64" i="4"/>
  <c r="P64" i="4" s="1"/>
  <c r="K117" i="4"/>
  <c r="P117" i="4" s="1"/>
  <c r="K329" i="4"/>
  <c r="P329" i="4" s="1"/>
  <c r="K550" i="4"/>
  <c r="P550" i="4" s="1"/>
  <c r="K682" i="4"/>
  <c r="P682" i="4" s="1"/>
  <c r="K813" i="4"/>
  <c r="P813" i="4" s="1"/>
  <c r="K946" i="4"/>
  <c r="P946" i="4" s="1"/>
  <c r="K1090" i="4"/>
  <c r="P1090" i="4" s="1"/>
  <c r="K1093" i="4"/>
  <c r="P1093" i="4" s="1"/>
  <c r="K1096" i="4"/>
  <c r="P1096" i="4" s="1"/>
  <c r="K469" i="4"/>
  <c r="P469" i="4" s="1"/>
  <c r="K986" i="4"/>
  <c r="P986" i="4" s="1"/>
  <c r="K466" i="4"/>
  <c r="P466" i="4" s="1"/>
  <c r="K452" i="4"/>
  <c r="P452" i="4" s="1"/>
  <c r="K477" i="4"/>
  <c r="P477" i="4" s="1"/>
  <c r="K801" i="4"/>
  <c r="P801" i="4" s="1"/>
  <c r="K878" i="4"/>
  <c r="P878" i="4" s="1"/>
  <c r="K984" i="4"/>
  <c r="P984" i="4" s="1"/>
  <c r="K1004" i="4"/>
  <c r="P1004" i="4" s="1"/>
  <c r="K1075" i="4"/>
  <c r="P1075" i="4" s="1"/>
  <c r="K1086" i="4"/>
  <c r="P1086" i="4" s="1"/>
  <c r="K56" i="4"/>
  <c r="P56" i="4" s="1"/>
  <c r="K327" i="4"/>
  <c r="P327" i="4" s="1"/>
  <c r="K676" i="4"/>
  <c r="P676" i="4" s="1"/>
  <c r="K787" i="4"/>
  <c r="P787" i="4" s="1"/>
  <c r="K945" i="4"/>
  <c r="P945" i="4" s="1"/>
  <c r="K1089" i="4"/>
  <c r="P1089" i="4" s="1"/>
  <c r="K1083" i="4"/>
  <c r="P1083" i="4" s="1"/>
  <c r="K1084" i="4"/>
  <c r="P1084" i="4" s="1"/>
  <c r="K1095" i="4"/>
  <c r="P1095" i="4" s="1"/>
  <c r="K37" i="4"/>
  <c r="P37" i="4" s="1"/>
  <c r="K796" i="4"/>
  <c r="P796" i="4" s="1"/>
  <c r="K876" i="4"/>
  <c r="P876" i="4" s="1"/>
  <c r="K889" i="4"/>
  <c r="P889" i="4" s="1"/>
  <c r="K1001" i="4"/>
  <c r="P1001" i="4" s="1"/>
  <c r="K1074" i="4"/>
  <c r="P1074" i="4" s="1"/>
  <c r="K1085" i="4"/>
  <c r="P1085" i="4" s="1"/>
  <c r="K619" i="4"/>
  <c r="P619" i="4" s="1"/>
  <c r="K765" i="4"/>
  <c r="P765" i="4" s="1"/>
  <c r="K944" i="4"/>
  <c r="P944" i="4" s="1"/>
  <c r="K1082" i="4"/>
  <c r="P1082" i="4" s="1"/>
  <c r="K1094" i="4"/>
  <c r="P1094" i="4" s="1"/>
  <c r="K34" i="4"/>
  <c r="P34" i="4" s="1"/>
  <c r="K470" i="4"/>
  <c r="P470" i="4" s="1"/>
  <c r="K72" i="4"/>
  <c r="P72" i="4" s="1"/>
  <c r="K1016" i="4"/>
  <c r="P1016" i="4" s="1"/>
  <c r="K1014" i="4"/>
  <c r="K1070" i="4" l="1"/>
  <c r="P1070" i="4" s="1"/>
  <c r="K1079" i="4"/>
  <c r="P1079" i="4" s="1"/>
  <c r="P966" i="4"/>
  <c r="K242" i="4"/>
  <c r="O234" i="4"/>
  <c r="K1109" i="4"/>
  <c r="K116" i="4"/>
  <c r="K418" i="4"/>
  <c r="P1014" i="4"/>
  <c r="K979" i="4"/>
  <c r="K455" i="4"/>
  <c r="K663" i="4"/>
  <c r="P663" i="4" s="1"/>
  <c r="K678" i="4"/>
  <c r="P678" i="4" s="1"/>
  <c r="K861" i="4"/>
  <c r="P861" i="4" s="1"/>
  <c r="K890" i="4"/>
  <c r="P890" i="4" s="1"/>
  <c r="K16" i="4"/>
  <c r="P16" i="4" s="1"/>
  <c r="K382" i="4"/>
  <c r="P382" i="4" s="1"/>
  <c r="K378" i="4"/>
  <c r="P378" i="4" s="1"/>
  <c r="K380" i="4"/>
  <c r="P380" i="4" s="1"/>
  <c r="K384" i="4"/>
  <c r="P384" i="4" s="1"/>
  <c r="K808" i="4"/>
  <c r="P808" i="4" s="1"/>
  <c r="K346" i="4"/>
  <c r="P346" i="4" s="1"/>
  <c r="K371" i="4"/>
  <c r="P371" i="4" s="1"/>
  <c r="K392" i="4"/>
  <c r="P392" i="4" s="1"/>
  <c r="K395" i="4"/>
  <c r="P395" i="4" s="1"/>
  <c r="K1050" i="4"/>
  <c r="P1050" i="4" s="1"/>
  <c r="K988" i="4"/>
  <c r="P988" i="4" s="1"/>
  <c r="K572" i="4"/>
  <c r="P572" i="4" s="1"/>
  <c r="K574" i="4"/>
  <c r="P574" i="4" s="1"/>
  <c r="K583" i="4"/>
  <c r="P583" i="4" s="1"/>
  <c r="K588" i="4"/>
  <c r="P588" i="4" s="1"/>
  <c r="K644" i="4"/>
  <c r="P644" i="4" s="1"/>
  <c r="K681" i="4"/>
  <c r="P681" i="4" s="1"/>
  <c r="K768" i="4"/>
  <c r="P768" i="4" s="1"/>
  <c r="K795" i="4"/>
  <c r="P795" i="4" s="1"/>
  <c r="K847" i="4"/>
  <c r="P847" i="4" s="1"/>
  <c r="K858" i="4"/>
  <c r="P858" i="4" s="1"/>
  <c r="K860" i="4"/>
  <c r="P860" i="4" s="1"/>
  <c r="K318" i="4"/>
  <c r="K320" i="4"/>
  <c r="P320" i="4" s="1"/>
  <c r="K325" i="4"/>
  <c r="P325" i="4" s="1"/>
  <c r="K337" i="4"/>
  <c r="K344" i="4"/>
  <c r="P344" i="4" s="1"/>
  <c r="K308" i="4"/>
  <c r="P308" i="4" s="1"/>
  <c r="K341" i="4"/>
  <c r="P341" i="4" s="1"/>
  <c r="K1049" i="4"/>
  <c r="P1049" i="4" s="1"/>
  <c r="K89" i="4"/>
  <c r="K1098" i="4"/>
  <c r="P1098" i="4" s="1"/>
  <c r="K408" i="4"/>
  <c r="P408" i="4" s="1"/>
  <c r="K184" i="4"/>
  <c r="P184" i="4" s="1"/>
  <c r="K514" i="4"/>
  <c r="P514" i="4" s="1"/>
  <c r="K519" i="4"/>
  <c r="P519" i="4" s="1"/>
  <c r="K555" i="4"/>
  <c r="P555" i="4" s="1"/>
  <c r="K576" i="4"/>
  <c r="P576" i="4" s="1"/>
  <c r="K581" i="4"/>
  <c r="P581" i="4" s="1"/>
  <c r="K585" i="4"/>
  <c r="P585" i="4" s="1"/>
  <c r="K652" i="4"/>
  <c r="P652" i="4" s="1"/>
  <c r="K719" i="4"/>
  <c r="P719" i="4" s="1"/>
  <c r="K721" i="4"/>
  <c r="P721" i="4" s="1"/>
  <c r="K772" i="4"/>
  <c r="P772" i="4" s="1"/>
  <c r="K679" i="4"/>
  <c r="P679" i="4" s="1"/>
  <c r="K961" i="4"/>
  <c r="P961" i="4" s="1"/>
  <c r="K375" i="4"/>
  <c r="P375" i="4" s="1"/>
  <c r="K377" i="4"/>
  <c r="P377" i="4" s="1"/>
  <c r="K379" i="4"/>
  <c r="P379" i="4" s="1"/>
  <c r="K383" i="4"/>
  <c r="P383" i="4" s="1"/>
  <c r="K387" i="4"/>
  <c r="P387" i="4" s="1"/>
  <c r="K810" i="4"/>
  <c r="P810" i="4" s="1"/>
  <c r="K936" i="4"/>
  <c r="P936" i="4" s="1"/>
  <c r="K369" i="4"/>
  <c r="P369" i="4" s="1"/>
  <c r="K388" i="4"/>
  <c r="P388" i="4" s="1"/>
  <c r="K394" i="4"/>
  <c r="P394" i="4" s="1"/>
  <c r="K396" i="4"/>
  <c r="P396" i="4" s="1"/>
  <c r="K328" i="4"/>
  <c r="P328" i="4" s="1"/>
  <c r="K1087" i="4"/>
  <c r="P1087" i="4" s="1"/>
  <c r="K331" i="4"/>
  <c r="P331" i="4" s="1"/>
  <c r="K343" i="4"/>
  <c r="P343" i="4" s="1"/>
  <c r="K513" i="4"/>
  <c r="P513" i="4" s="1"/>
  <c r="K515" i="4"/>
  <c r="P515" i="4" s="1"/>
  <c r="K521" i="4"/>
  <c r="P521" i="4" s="1"/>
  <c r="K571" i="4"/>
  <c r="P571" i="4" s="1"/>
  <c r="K573" i="4"/>
  <c r="P573" i="4" s="1"/>
  <c r="K575" i="4"/>
  <c r="P575" i="4" s="1"/>
  <c r="K578" i="4"/>
  <c r="P578" i="4" s="1"/>
  <c r="K582" i="4"/>
  <c r="P582" i="4" s="1"/>
  <c r="K586" i="4"/>
  <c r="P586" i="4" s="1"/>
  <c r="K587" i="4"/>
  <c r="P587" i="4" s="1"/>
  <c r="K680" i="4"/>
  <c r="P680" i="4" s="1"/>
  <c r="K720" i="4"/>
  <c r="P720" i="4" s="1"/>
  <c r="K723" i="4"/>
  <c r="P723" i="4" s="1"/>
  <c r="K749" i="4"/>
  <c r="P749" i="4" s="1"/>
  <c r="K819" i="4"/>
  <c r="P819" i="4" s="1"/>
  <c r="K855" i="4"/>
  <c r="P855" i="4" s="1"/>
  <c r="K859" i="4"/>
  <c r="P859" i="4" s="1"/>
  <c r="K960" i="4"/>
  <c r="P960" i="4" s="1"/>
  <c r="K319" i="4"/>
  <c r="P319" i="4" s="1"/>
  <c r="K322" i="4"/>
  <c r="P322" i="4" s="1"/>
  <c r="K345" i="4"/>
  <c r="P345" i="4" s="1"/>
  <c r="K1018" i="4" l="1"/>
  <c r="P1018" i="4" s="1"/>
  <c r="P418" i="4"/>
  <c r="P242" i="4"/>
  <c r="K234" i="4"/>
  <c r="P234" i="4" s="1"/>
  <c r="O231" i="4"/>
  <c r="K232" i="4"/>
  <c r="O406" i="4"/>
  <c r="K407" i="4"/>
  <c r="O972" i="4"/>
  <c r="K973" i="4"/>
  <c r="O1021" i="4"/>
  <c r="K1022" i="4"/>
  <c r="K959" i="4"/>
  <c r="P318" i="4"/>
  <c r="O201" i="4"/>
  <c r="K102" i="4"/>
  <c r="P116" i="4"/>
  <c r="O978" i="4"/>
  <c r="O1024" i="4"/>
  <c r="K1025" i="4"/>
  <c r="K312" i="4"/>
  <c r="P89" i="4"/>
  <c r="O975" i="4"/>
  <c r="K976" i="4"/>
  <c r="P337" i="4"/>
  <c r="K978" i="4"/>
  <c r="P978" i="4" s="1"/>
  <c r="P979" i="4"/>
  <c r="P1109" i="4"/>
  <c r="K1108" i="4"/>
  <c r="P1108" i="4" s="1"/>
  <c r="K180" i="4"/>
  <c r="P455" i="4"/>
  <c r="K1002" i="4"/>
  <c r="P1002" i="4" s="1"/>
  <c r="K330" i="4"/>
  <c r="P330" i="4" s="1"/>
  <c r="K309" i="4"/>
  <c r="P309" i="4" s="1"/>
  <c r="K955" i="4"/>
  <c r="P955" i="4" s="1"/>
  <c r="K96" i="4"/>
  <c r="P96" i="4" s="1"/>
  <c r="K956" i="4"/>
  <c r="P956" i="4" s="1"/>
  <c r="K350" i="4"/>
  <c r="P350" i="4" s="1"/>
  <c r="K1005" i="4"/>
  <c r="P1005" i="4" s="1"/>
  <c r="K95" i="4"/>
  <c r="P95" i="4" s="1"/>
  <c r="K963" i="4"/>
  <c r="P963" i="4" s="1"/>
  <c r="K108" i="4"/>
  <c r="P108" i="4" s="1"/>
  <c r="K397" i="4"/>
  <c r="P397" i="4" s="1"/>
  <c r="K122" i="4"/>
  <c r="P122" i="4" s="1"/>
  <c r="K17" i="4"/>
  <c r="P17" i="4" s="1"/>
  <c r="K18" i="4"/>
  <c r="P18" i="4" s="1"/>
  <c r="O81" i="4" l="1"/>
  <c r="K82" i="4"/>
  <c r="K958" i="4"/>
  <c r="P958" i="4" s="1"/>
  <c r="P959" i="4"/>
  <c r="P973" i="4"/>
  <c r="K972" i="4"/>
  <c r="P972" i="4" s="1"/>
  <c r="O356" i="4"/>
  <c r="K357" i="4"/>
  <c r="K24" i="4"/>
  <c r="K412" i="4"/>
  <c r="O410" i="4"/>
  <c r="K112" i="4"/>
  <c r="O110" i="4"/>
  <c r="K975" i="4"/>
  <c r="P975" i="4" s="1"/>
  <c r="P976" i="4"/>
  <c r="P312" i="4"/>
  <c r="O1048" i="4"/>
  <c r="K1051" i="4"/>
  <c r="K1024" i="4"/>
  <c r="P1024" i="4" s="1"/>
  <c r="P1025" i="4"/>
  <c r="K201" i="4"/>
  <c r="P201" i="4" s="1"/>
  <c r="P102" i="4"/>
  <c r="K1021" i="4"/>
  <c r="P1021" i="4" s="1"/>
  <c r="P1022" i="4"/>
  <c r="P407" i="4"/>
  <c r="K406" i="4"/>
  <c r="P406" i="4" s="1"/>
  <c r="K231" i="4"/>
  <c r="P231" i="4" s="1"/>
  <c r="P232" i="4"/>
  <c r="P180" i="4"/>
  <c r="K475" i="4"/>
  <c r="P475" i="4" s="1"/>
  <c r="K81" i="4" l="1"/>
  <c r="P81" i="4" s="1"/>
  <c r="P82" i="4"/>
  <c r="K1048" i="4"/>
  <c r="P1048" i="4" s="1"/>
  <c r="P1051" i="4"/>
  <c r="P412" i="4"/>
  <c r="K410" i="4"/>
  <c r="P410" i="4" s="1"/>
  <c r="K356" i="4"/>
  <c r="P356" i="4" s="1"/>
  <c r="P357" i="4"/>
  <c r="K1043" i="4"/>
  <c r="O1041" i="4"/>
  <c r="P112" i="4"/>
  <c r="K110" i="4"/>
  <c r="P110" i="4" s="1"/>
  <c r="P24" i="4"/>
  <c r="K1037" i="4"/>
  <c r="P1037" i="4" s="1"/>
  <c r="K728" i="4"/>
  <c r="P728" i="4" s="1"/>
  <c r="K146" i="4"/>
  <c r="P146" i="4" s="1"/>
  <c r="P1043" i="4" l="1"/>
  <c r="K1041" i="4"/>
  <c r="P1041" i="4" s="1"/>
  <c r="K144" i="4"/>
  <c r="K970" i="4"/>
  <c r="P970" i="4" s="1"/>
  <c r="K164" i="4"/>
  <c r="P164" i="4" s="1"/>
  <c r="O162" i="4" l="1"/>
  <c r="K163" i="4"/>
  <c r="K137" i="4"/>
  <c r="P144" i="4"/>
  <c r="K162" i="4" l="1"/>
  <c r="P162" i="4" s="1"/>
  <c r="P163" i="4"/>
  <c r="P137" i="4"/>
  <c r="O182" i="4"/>
  <c r="K183" i="4"/>
  <c r="K160" i="4"/>
  <c r="P160" i="4" s="1"/>
  <c r="K789" i="4"/>
  <c r="P789" i="4" s="1"/>
  <c r="K969" i="4" l="1"/>
  <c r="P969" i="4" s="1"/>
  <c r="P183" i="4"/>
  <c r="K182" i="4"/>
  <c r="P182" i="4" s="1"/>
  <c r="O158" i="4"/>
  <c r="K159" i="4"/>
  <c r="K333" i="4"/>
  <c r="P333" i="4" s="1"/>
  <c r="K367" i="4"/>
  <c r="P367" i="4" s="1"/>
  <c r="K762" i="4"/>
  <c r="P762" i="4" s="1"/>
  <c r="K716" i="4"/>
  <c r="P716" i="4" s="1"/>
  <c r="K771" i="4"/>
  <c r="P771" i="4" s="1"/>
  <c r="K706" i="4"/>
  <c r="P706" i="4" s="1"/>
  <c r="K666" i="4"/>
  <c r="P666" i="4" s="1"/>
  <c r="K474" i="4"/>
  <c r="P474" i="4" s="1"/>
  <c r="K347" i="4"/>
  <c r="P347" i="4" s="1"/>
  <c r="K338" i="4"/>
  <c r="K1034" i="4"/>
  <c r="P1034" i="4" s="1"/>
  <c r="K999" i="4"/>
  <c r="P999" i="4" s="1"/>
  <c r="K996" i="4"/>
  <c r="P996" i="4" s="1"/>
  <c r="K967" i="4"/>
  <c r="K886" i="4"/>
  <c r="P886" i="4" s="1"/>
  <c r="K875" i="4"/>
  <c r="P875" i="4" s="1"/>
  <c r="K823" i="4"/>
  <c r="P823" i="4" s="1"/>
  <c r="K707" i="4"/>
  <c r="P707" i="4" s="1"/>
  <c r="K430" i="4"/>
  <c r="P430" i="4" s="1"/>
  <c r="K385" i="4"/>
  <c r="P385" i="4" s="1"/>
  <c r="K376" i="4"/>
  <c r="P376" i="4" s="1"/>
  <c r="K366" i="4"/>
  <c r="P366" i="4" s="1"/>
  <c r="K373" i="4"/>
  <c r="P373" i="4" s="1"/>
  <c r="K368" i="4"/>
  <c r="P368" i="4" s="1"/>
  <c r="K365" i="4"/>
  <c r="P365" i="4" s="1"/>
  <c r="K351" i="4"/>
  <c r="P351" i="4" s="1"/>
  <c r="K342" i="4"/>
  <c r="P342" i="4" s="1"/>
  <c r="K207" i="4"/>
  <c r="P207" i="4" s="1"/>
  <c r="P120" i="4"/>
  <c r="K738" i="4"/>
  <c r="P738" i="4" s="1"/>
  <c r="K777" i="4"/>
  <c r="P777" i="4" s="1"/>
  <c r="K914" i="4"/>
  <c r="P914" i="4" s="1"/>
  <c r="K733" i="4"/>
  <c r="P733" i="4" s="1"/>
  <c r="K727" i="4"/>
  <c r="P727" i="4" s="1"/>
  <c r="K485" i="4"/>
  <c r="P485" i="4" s="1"/>
  <c r="K913" i="4"/>
  <c r="P913" i="4" s="1"/>
  <c r="K865" i="4"/>
  <c r="P865" i="4" s="1"/>
  <c r="K647" i="4"/>
  <c r="P647" i="4" s="1"/>
  <c r="K887" i="4"/>
  <c r="P887" i="4" s="1"/>
  <c r="K826" i="4"/>
  <c r="P826" i="4" s="1"/>
  <c r="K488" i="4"/>
  <c r="P488" i="4" s="1"/>
  <c r="K487" i="4"/>
  <c r="P487" i="4" s="1"/>
  <c r="K896" i="4"/>
  <c r="P896" i="4" s="1"/>
  <c r="K873" i="4"/>
  <c r="P873" i="4" s="1"/>
  <c r="K1078" i="4"/>
  <c r="P1078" i="4" s="1"/>
  <c r="K510" i="4"/>
  <c r="P510" i="4" s="1"/>
  <c r="K425" i="4"/>
  <c r="P425" i="4" s="1"/>
  <c r="K62" i="4"/>
  <c r="P62" i="4" s="1"/>
  <c r="K61" i="4"/>
  <c r="P61" i="4" s="1"/>
  <c r="K91" i="4"/>
  <c r="K932" i="4"/>
  <c r="P932" i="4" s="1"/>
  <c r="K454" i="4"/>
  <c r="P454" i="4" s="1"/>
  <c r="K260" i="4"/>
  <c r="P260" i="4" s="1"/>
  <c r="K264" i="4"/>
  <c r="P264" i="4" s="1"/>
  <c r="K277" i="4"/>
  <c r="P277" i="4" s="1"/>
  <c r="K262" i="4"/>
  <c r="P262" i="4" s="1"/>
  <c r="K283" i="4"/>
  <c r="P283" i="4" s="1"/>
  <c r="K293" i="4"/>
  <c r="P293" i="4" s="1"/>
  <c r="K303" i="4"/>
  <c r="P303" i="4" s="1"/>
  <c r="K301" i="4"/>
  <c r="P301" i="4" s="1"/>
  <c r="P91" i="4" l="1"/>
  <c r="K206" i="4"/>
  <c r="K249" i="4"/>
  <c r="K992" i="4"/>
  <c r="O399" i="4"/>
  <c r="K400" i="4"/>
  <c r="K158" i="4"/>
  <c r="P158" i="4" s="1"/>
  <c r="P159" i="4"/>
  <c r="K273" i="4"/>
  <c r="P273" i="4" s="1"/>
  <c r="K760" i="4"/>
  <c r="P760" i="4" s="1"/>
  <c r="K271" i="4"/>
  <c r="P271" i="4" s="1"/>
  <c r="K326" i="4"/>
  <c r="O1032" i="4"/>
  <c r="K1033" i="4"/>
  <c r="K217" i="4"/>
  <c r="O253" i="4"/>
  <c r="K254" i="4"/>
  <c r="P338" i="4"/>
  <c r="O228" i="4"/>
  <c r="K229" i="4"/>
  <c r="K30" i="4"/>
  <c r="P30" i="4" s="1"/>
  <c r="O212" i="4"/>
  <c r="K213" i="4"/>
  <c r="K306" i="4"/>
  <c r="P306" i="4" s="1"/>
  <c r="K298" i="4"/>
  <c r="P298" i="4" s="1"/>
  <c r="K290" i="4"/>
  <c r="P290" i="4" s="1"/>
  <c r="K305" i="4"/>
  <c r="P305" i="4" s="1"/>
  <c r="K297" i="4"/>
  <c r="P297" i="4" s="1"/>
  <c r="K286" i="4"/>
  <c r="P286" i="4" s="1"/>
  <c r="K270" i="4"/>
  <c r="P270" i="4" s="1"/>
  <c r="K263" i="4"/>
  <c r="P263" i="4" s="1"/>
  <c r="O363" i="4"/>
  <c r="K364" i="4"/>
  <c r="O78" i="4"/>
  <c r="S78" i="4" s="1"/>
  <c r="K79" i="4"/>
  <c r="K1067" i="4"/>
  <c r="K25" i="4"/>
  <c r="O403" i="4"/>
  <c r="K404" i="4"/>
  <c r="P967" i="4"/>
  <c r="K982" i="4"/>
  <c r="K332" i="4"/>
  <c r="P332" i="4" s="1"/>
  <c r="K289" i="4"/>
  <c r="P289" i="4" s="1"/>
  <c r="K282" i="4"/>
  <c r="P282" i="4" s="1"/>
  <c r="K276" i="4"/>
  <c r="P276" i="4" s="1"/>
  <c r="K864" i="4"/>
  <c r="P864" i="4" s="1"/>
  <c r="K523" i="4"/>
  <c r="P523" i="4" s="1"/>
  <c r="K1009" i="4"/>
  <c r="P1009" i="4" s="1"/>
  <c r="K296" i="4"/>
  <c r="P296" i="4" s="1"/>
  <c r="K294" i="4"/>
  <c r="P294" i="4" s="1"/>
  <c r="K548" i="4"/>
  <c r="P548" i="4" s="1"/>
  <c r="K266" i="4"/>
  <c r="P266" i="4" s="1"/>
  <c r="K304" i="4"/>
  <c r="P304" i="4" s="1"/>
  <c r="K284" i="4"/>
  <c r="P284" i="4" s="1"/>
  <c r="K268" i="4"/>
  <c r="P268" i="4" s="1"/>
  <c r="K494" i="4"/>
  <c r="P494" i="4" s="1"/>
  <c r="K648" i="4"/>
  <c r="P648" i="4" s="1"/>
  <c r="K275" i="4"/>
  <c r="P275" i="4" s="1"/>
  <c r="K295" i="4"/>
  <c r="P295" i="4" s="1"/>
  <c r="K285" i="4"/>
  <c r="P285" i="4" s="1"/>
  <c r="K85" i="4"/>
  <c r="K307" i="4"/>
  <c r="P307" i="4" s="1"/>
  <c r="K302" i="4"/>
  <c r="P302" i="4" s="1"/>
  <c r="K299" i="4"/>
  <c r="P299" i="4" s="1"/>
  <c r="K292" i="4"/>
  <c r="P292" i="4" s="1"/>
  <c r="K291" i="4"/>
  <c r="P291" i="4" s="1"/>
  <c r="K288" i="4"/>
  <c r="P288" i="4" s="1"/>
  <c r="K261" i="4"/>
  <c r="P261" i="4" s="1"/>
  <c r="K38" i="4"/>
  <c r="P38" i="4" s="1"/>
  <c r="K349" i="4"/>
  <c r="P349" i="4" s="1"/>
  <c r="K279" i="4"/>
  <c r="P279" i="4" s="1"/>
  <c r="K442" i="4"/>
  <c r="P442" i="4" s="1"/>
  <c r="K1029" i="4"/>
  <c r="P1029" i="4" s="1"/>
  <c r="K20" i="4"/>
  <c r="P20" i="4" s="1"/>
  <c r="K942" i="4"/>
  <c r="P942" i="4" s="1"/>
  <c r="K210" i="4"/>
  <c r="P210" i="4" s="1"/>
  <c r="K1011" i="4"/>
  <c r="P1011" i="4" s="1"/>
  <c r="K334" i="4"/>
  <c r="P334" i="4" s="1"/>
  <c r="K985" i="4"/>
  <c r="P985" i="4" s="1"/>
  <c r="K354" i="4"/>
  <c r="P354" i="4" s="1"/>
  <c r="K1017" i="4"/>
  <c r="P1017" i="4" s="1"/>
  <c r="K281" i="4"/>
  <c r="P281" i="4" s="1"/>
  <c r="K1077" i="4" l="1"/>
  <c r="P1077" i="4" s="1"/>
  <c r="O336" i="4"/>
  <c r="K352" i="4"/>
  <c r="K336" i="4" s="1"/>
  <c r="P336" i="4" s="1"/>
  <c r="P217" i="4"/>
  <c r="K215" i="4"/>
  <c r="P215" i="4" s="1"/>
  <c r="K71" i="4"/>
  <c r="P71" i="4" s="1"/>
  <c r="K968" i="4"/>
  <c r="O965" i="4"/>
  <c r="K196" i="4"/>
  <c r="O194" i="4"/>
  <c r="K258" i="4"/>
  <c r="P25" i="4"/>
  <c r="K212" i="4"/>
  <c r="P212" i="4" s="1"/>
  <c r="P213" i="4"/>
  <c r="K228" i="4"/>
  <c r="P228" i="4" s="1"/>
  <c r="P229" i="4"/>
  <c r="P254" i="4"/>
  <c r="K253" i="4"/>
  <c r="P253" i="4" s="1"/>
  <c r="P326" i="4"/>
  <c r="P249" i="4"/>
  <c r="K1028" i="4"/>
  <c r="O1027" i="4"/>
  <c r="P364" i="4"/>
  <c r="K363" i="4"/>
  <c r="P363" i="4" s="1"/>
  <c r="P85" i="4"/>
  <c r="K78" i="4"/>
  <c r="P78" i="4" s="1"/>
  <c r="P79" i="4"/>
  <c r="P119" i="4"/>
  <c r="K115" i="4"/>
  <c r="P115" i="4" s="1"/>
  <c r="P992" i="4"/>
  <c r="P206" i="4"/>
  <c r="K204" i="4"/>
  <c r="P204" i="4" s="1"/>
  <c r="O981" i="4"/>
  <c r="K361" i="4"/>
  <c r="K1015" i="4"/>
  <c r="O1013" i="4"/>
  <c r="O1057" i="4"/>
  <c r="K1058" i="4"/>
  <c r="O84" i="4"/>
  <c r="K86" i="4"/>
  <c r="P86" i="4" s="1"/>
  <c r="O1007" i="4"/>
  <c r="K1008" i="4"/>
  <c r="K981" i="4"/>
  <c r="P981" i="4" s="1"/>
  <c r="P982" i="4"/>
  <c r="K403" i="4"/>
  <c r="P403" i="4" s="1"/>
  <c r="P404" i="4"/>
  <c r="P1067" i="4"/>
  <c r="P1033" i="4"/>
  <c r="K1032" i="4"/>
  <c r="P1032" i="4" s="1"/>
  <c r="P400" i="4"/>
  <c r="K399" i="4"/>
  <c r="P399" i="4" s="1"/>
  <c r="O204" i="4"/>
  <c r="O414" i="4"/>
  <c r="K415" i="4"/>
  <c r="K251" i="4"/>
  <c r="P251" i="4" s="1"/>
  <c r="K1060" i="4" l="1"/>
  <c r="P1060" i="4" s="1"/>
  <c r="P196" i="4"/>
  <c r="K194" i="4"/>
  <c r="P194" i="4" s="1"/>
  <c r="K360" i="4"/>
  <c r="K359" i="4" s="1"/>
  <c r="P359" i="4" s="1"/>
  <c r="K419" i="4"/>
  <c r="O417" i="4"/>
  <c r="K314" i="4"/>
  <c r="K1057" i="4"/>
  <c r="P1057" i="4" s="1"/>
  <c r="P1058" i="4"/>
  <c r="K1054" i="4"/>
  <c r="P361" i="4"/>
  <c r="P258" i="4"/>
  <c r="P968" i="4"/>
  <c r="K965" i="4"/>
  <c r="P965" i="4" s="1"/>
  <c r="P1008" i="4"/>
  <c r="K1007" i="4"/>
  <c r="P1007" i="4" s="1"/>
  <c r="P1015" i="4"/>
  <c r="K1013" i="4"/>
  <c r="P1013" i="4" s="1"/>
  <c r="P1028" i="4"/>
  <c r="K1027" i="4"/>
  <c r="P1027" i="4" s="1"/>
  <c r="P352" i="4"/>
  <c r="IV352" i="4" s="1"/>
  <c r="K84" i="4"/>
  <c r="P84" i="4" s="1"/>
  <c r="K19" i="4"/>
  <c r="K414" i="4"/>
  <c r="P414" i="4" s="1"/>
  <c r="P415" i="4"/>
  <c r="K1055" i="4"/>
  <c r="P1055" i="4" s="1"/>
  <c r="P360" i="4" l="1"/>
  <c r="K250" i="4"/>
  <c r="O248" i="4"/>
  <c r="P314" i="4"/>
  <c r="P419" i="4"/>
  <c r="K417" i="4"/>
  <c r="P417" i="4" s="1"/>
  <c r="O1053" i="4"/>
  <c r="P1054" i="4"/>
  <c r="K1053" i="4"/>
  <c r="P1053" i="4" s="1"/>
  <c r="K1000" i="4"/>
  <c r="O990" i="4"/>
  <c r="P19" i="4"/>
  <c r="K14" i="4"/>
  <c r="P250" i="4" l="1"/>
  <c r="K248" i="4"/>
  <c r="P248" i="4" s="1"/>
  <c r="P1000" i="4"/>
  <c r="K990" i="4"/>
  <c r="P990" i="4" s="1"/>
  <c r="P14" i="4"/>
  <c r="O26" i="4" l="1"/>
  <c r="K26" i="4" l="1"/>
  <c r="P26" i="4" l="1"/>
  <c r="O45" i="4" l="1"/>
  <c r="K45" i="4" s="1"/>
  <c r="P45" i="4" s="1"/>
  <c r="O43" i="4"/>
  <c r="K43" i="4" s="1"/>
  <c r="P43" i="4" s="1"/>
  <c r="O35" i="4"/>
  <c r="K35" i="4" s="1"/>
  <c r="P35" i="4" s="1"/>
  <c r="O27" i="4"/>
  <c r="O701" i="4"/>
  <c r="K701" i="4" s="1"/>
  <c r="P701" i="4" s="1"/>
  <c r="O700" i="4"/>
  <c r="K700" i="4" s="1"/>
  <c r="P700" i="4" s="1"/>
  <c r="O697" i="4"/>
  <c r="K697" i="4" s="1"/>
  <c r="P697" i="4" s="1"/>
  <c r="O696" i="4"/>
  <c r="K696" i="4" s="1"/>
  <c r="P696" i="4" s="1"/>
  <c r="O695" i="4"/>
  <c r="K695" i="4" s="1"/>
  <c r="P695" i="4" s="1"/>
  <c r="O694" i="4"/>
  <c r="K694" i="4" s="1"/>
  <c r="P694" i="4" s="1"/>
  <c r="O693" i="4"/>
  <c r="K693" i="4" s="1"/>
  <c r="P693" i="4" s="1"/>
  <c r="O692" i="4"/>
  <c r="K692" i="4" s="1"/>
  <c r="P692" i="4" s="1"/>
  <c r="O690" i="4"/>
  <c r="K690" i="4" s="1"/>
  <c r="P690" i="4" s="1"/>
  <c r="O688" i="4"/>
  <c r="K688" i="4" s="1"/>
  <c r="P688" i="4" s="1"/>
  <c r="O687" i="4"/>
  <c r="K687" i="4" s="1"/>
  <c r="P687" i="4" s="1"/>
  <c r="O685" i="4"/>
  <c r="K685" i="4" s="1"/>
  <c r="P685" i="4" s="1"/>
  <c r="O660" i="4"/>
  <c r="K660" i="4" s="1"/>
  <c r="P660" i="4" s="1"/>
  <c r="O656" i="4"/>
  <c r="K656" i="4" s="1"/>
  <c r="P656" i="4" s="1"/>
  <c r="O650" i="4"/>
  <c r="K650" i="4" s="1"/>
  <c r="P650" i="4" s="1"/>
  <c r="O646" i="4"/>
  <c r="K646" i="4" s="1"/>
  <c r="P646" i="4" s="1"/>
  <c r="O636" i="4"/>
  <c r="K636" i="4" s="1"/>
  <c r="P636" i="4" s="1"/>
  <c r="O625" i="4"/>
  <c r="K625" i="4" s="1"/>
  <c r="P625" i="4" s="1"/>
  <c r="O624" i="4"/>
  <c r="K624" i="4" s="1"/>
  <c r="P624" i="4" s="1"/>
  <c r="O623" i="4"/>
  <c r="K623" i="4" s="1"/>
  <c r="P623" i="4" s="1"/>
  <c r="O631" i="4"/>
  <c r="K631" i="4" s="1"/>
  <c r="P631" i="4" s="1"/>
  <c r="O629" i="4"/>
  <c r="K629" i="4" s="1"/>
  <c r="P629" i="4" s="1"/>
  <c r="O627" i="4"/>
  <c r="K627" i="4" s="1"/>
  <c r="P627" i="4" s="1"/>
  <c r="O626" i="4"/>
  <c r="K626" i="4" s="1"/>
  <c r="P626" i="4" s="1"/>
  <c r="O620" i="4"/>
  <c r="K620" i="4" s="1"/>
  <c r="P620" i="4" s="1"/>
  <c r="O618" i="4"/>
  <c r="K618" i="4" s="1"/>
  <c r="P618" i="4" s="1"/>
  <c r="O616" i="4"/>
  <c r="K616" i="4" s="1"/>
  <c r="P616" i="4" s="1"/>
  <c r="O599" i="4"/>
  <c r="K599" i="4" s="1"/>
  <c r="P599" i="4" s="1"/>
  <c r="O613" i="4"/>
  <c r="K613" i="4" s="1"/>
  <c r="P613" i="4" s="1"/>
  <c r="O612" i="4"/>
  <c r="K612" i="4" s="1"/>
  <c r="P612" i="4" s="1"/>
  <c r="O611" i="4"/>
  <c r="K611" i="4" s="1"/>
  <c r="P611" i="4" s="1"/>
  <c r="O610" i="4"/>
  <c r="K610" i="4" s="1"/>
  <c r="P610" i="4" s="1"/>
  <c r="O609" i="4"/>
  <c r="K609" i="4" s="1"/>
  <c r="P609" i="4" s="1"/>
  <c r="O608" i="4"/>
  <c r="K608" i="4" s="1"/>
  <c r="P608" i="4" s="1"/>
  <c r="O607" i="4"/>
  <c r="K607" i="4" s="1"/>
  <c r="P607" i="4" s="1"/>
  <c r="O606" i="4"/>
  <c r="K606" i="4" s="1"/>
  <c r="P606" i="4" s="1"/>
  <c r="O605" i="4"/>
  <c r="K605" i="4" s="1"/>
  <c r="P605" i="4" s="1"/>
  <c r="O604" i="4"/>
  <c r="K604" i="4" s="1"/>
  <c r="P604" i="4" s="1"/>
  <c r="O603" i="4"/>
  <c r="K603" i="4" s="1"/>
  <c r="P603" i="4" s="1"/>
  <c r="O602" i="4"/>
  <c r="K602" i="4" s="1"/>
  <c r="P602" i="4" s="1"/>
  <c r="O601" i="4"/>
  <c r="K601" i="4" s="1"/>
  <c r="P601" i="4" s="1"/>
  <c r="O597" i="4"/>
  <c r="K597" i="4" s="1"/>
  <c r="P597" i="4" s="1"/>
  <c r="O595" i="4"/>
  <c r="K595" i="4" s="1"/>
  <c r="P595" i="4" s="1"/>
  <c r="O567" i="4"/>
  <c r="K567" i="4" s="1"/>
  <c r="P567" i="4" s="1"/>
  <c r="O554" i="4"/>
  <c r="K554" i="4" s="1"/>
  <c r="P554" i="4" s="1"/>
  <c r="O549" i="4"/>
  <c r="K549" i="4" s="1"/>
  <c r="P549" i="4" s="1"/>
  <c r="O547" i="4"/>
  <c r="K547" i="4" s="1"/>
  <c r="P547" i="4" s="1"/>
  <c r="O546" i="4"/>
  <c r="K546" i="4" s="1"/>
  <c r="P546" i="4" s="1"/>
  <c r="O544" i="4"/>
  <c r="K544" i="4" s="1"/>
  <c r="P544" i="4" s="1"/>
  <c r="O542" i="4"/>
  <c r="K542" i="4" s="1"/>
  <c r="P542" i="4" s="1"/>
  <c r="O533" i="4"/>
  <c r="K533" i="4" s="1"/>
  <c r="P533" i="4" s="1"/>
  <c r="O529" i="4"/>
  <c r="K529" i="4" s="1"/>
  <c r="P529" i="4" s="1"/>
  <c r="O509" i="4"/>
  <c r="K509" i="4" s="1"/>
  <c r="P509" i="4" s="1"/>
  <c r="O507" i="4"/>
  <c r="K507" i="4" s="1"/>
  <c r="P507" i="4" s="1"/>
  <c r="O505" i="4"/>
  <c r="K505" i="4" s="1"/>
  <c r="P505" i="4" s="1"/>
  <c r="O504" i="4"/>
  <c r="K504" i="4" s="1"/>
  <c r="P504" i="4" s="1"/>
  <c r="O503" i="4"/>
  <c r="K503" i="4" s="1"/>
  <c r="P503" i="4" s="1"/>
  <c r="O493" i="4"/>
  <c r="K493" i="4" s="1"/>
  <c r="P493" i="4" s="1"/>
  <c r="O492" i="4"/>
  <c r="K492" i="4" s="1"/>
  <c r="P492" i="4" s="1"/>
  <c r="O490" i="4"/>
  <c r="K490" i="4" s="1"/>
  <c r="P490" i="4" s="1"/>
  <c r="O553" i="4"/>
  <c r="K553" i="4" s="1"/>
  <c r="P553" i="4" s="1"/>
  <c r="O506" i="4"/>
  <c r="K506" i="4" s="1"/>
  <c r="P506" i="4" s="1"/>
  <c r="O467" i="4"/>
  <c r="K467" i="4" s="1"/>
  <c r="P467" i="4" s="1"/>
  <c r="O464" i="4"/>
  <c r="K464" i="4" s="1"/>
  <c r="P464" i="4" s="1"/>
  <c r="O459" i="4"/>
  <c r="K459" i="4" s="1"/>
  <c r="P459" i="4" s="1"/>
  <c r="O457" i="4"/>
  <c r="K457" i="4" s="1"/>
  <c r="P457" i="4" s="1"/>
  <c r="O324" i="4"/>
  <c r="K324" i="4" s="1"/>
  <c r="P324" i="4" s="1"/>
  <c r="O321" i="4"/>
  <c r="K321" i="4" s="1"/>
  <c r="P321" i="4" s="1"/>
  <c r="O317" i="4"/>
  <c r="O313" i="4"/>
  <c r="O138" i="4"/>
  <c r="K138" i="4" s="1"/>
  <c r="P138" i="4" s="1"/>
  <c r="O136" i="4"/>
  <c r="K136" i="4" s="1"/>
  <c r="P136" i="4" s="1"/>
  <c r="O134" i="4"/>
  <c r="K134" i="4" s="1"/>
  <c r="P134" i="4" s="1"/>
  <c r="O106" i="4"/>
  <c r="K106" i="4" s="1"/>
  <c r="P106" i="4" s="1"/>
  <c r="O104" i="4"/>
  <c r="K104" i="4" l="1"/>
  <c r="O101" i="4"/>
  <c r="K313" i="4"/>
  <c r="O311" i="4"/>
  <c r="K27" i="4"/>
  <c r="O316" i="4"/>
  <c r="K317" i="4"/>
  <c r="O172" i="4"/>
  <c r="O99" i="4"/>
  <c r="K311" i="4" l="1"/>
  <c r="P311" i="4" s="1"/>
  <c r="P313" i="4"/>
  <c r="O98" i="4"/>
  <c r="K99" i="4"/>
  <c r="P27" i="4"/>
  <c r="K101" i="4"/>
  <c r="P101" i="4" s="1"/>
  <c r="P104" i="4"/>
  <c r="O171" i="4"/>
  <c r="K172" i="4"/>
  <c r="K316" i="4"/>
  <c r="P316" i="4" s="1"/>
  <c r="P317" i="4"/>
  <c r="K171" i="4" l="1"/>
  <c r="P171" i="4" s="1"/>
  <c r="P172" i="4"/>
  <c r="P99" i="4"/>
  <c r="K98" i="4"/>
  <c r="P98" i="4" s="1"/>
  <c r="O540" i="4" l="1"/>
  <c r="K540" i="4" s="1"/>
  <c r="P540" i="4" s="1"/>
  <c r="O479" i="4"/>
  <c r="K479" i="4" s="1"/>
  <c r="P479" i="4" s="1"/>
  <c r="O645" i="4"/>
  <c r="K645" i="4" s="1"/>
  <c r="P645" i="4" s="1"/>
  <c r="O512" i="4"/>
  <c r="O579" i="4"/>
  <c r="K579" i="4" s="1"/>
  <c r="P579" i="4" s="1"/>
  <c r="O659" i="4"/>
  <c r="K659" i="4" s="1"/>
  <c r="P659" i="4" s="1"/>
  <c r="K512" i="4" l="1"/>
  <c r="O431" i="4"/>
  <c r="K431" i="4" s="1"/>
  <c r="P431" i="4" s="1"/>
  <c r="O422" i="4"/>
  <c r="O433" i="4"/>
  <c r="K433" i="4" s="1"/>
  <c r="P433" i="4" s="1"/>
  <c r="O421" i="4" l="1"/>
  <c r="K422" i="4"/>
  <c r="P512" i="4"/>
  <c r="O132" i="4"/>
  <c r="K132" i="4" l="1"/>
  <c r="O130" i="4"/>
  <c r="K421" i="4"/>
  <c r="P421" i="4" s="1"/>
  <c r="P422" i="4"/>
  <c r="K130" i="4" l="1"/>
  <c r="P130" i="4" s="1"/>
  <c r="P132" i="4"/>
  <c r="O615" i="4" l="1"/>
  <c r="O93" i="4"/>
  <c r="O532" i="4"/>
  <c r="K532" i="4" s="1"/>
  <c r="P532" i="4" s="1"/>
  <c r="O526" i="4"/>
  <c r="K526" i="4" s="1"/>
  <c r="P526" i="4" s="1"/>
  <c r="O42" i="4"/>
  <c r="O495" i="4"/>
  <c r="K495" i="4" s="1"/>
  <c r="P495" i="4" s="1"/>
  <c r="K42" i="4" l="1"/>
  <c r="O88" i="4"/>
  <c r="K93" i="4"/>
  <c r="K615" i="4"/>
  <c r="O47" i="4"/>
  <c r="K47" i="4" s="1"/>
  <c r="P47" i="4" s="1"/>
  <c r="O151" i="4"/>
  <c r="O76" i="4"/>
  <c r="O484" i="4"/>
  <c r="K484" i="4" s="1"/>
  <c r="P484" i="4" s="1"/>
  <c r="O50" i="4"/>
  <c r="K50" i="4" s="1"/>
  <c r="P50" i="4" s="1"/>
  <c r="O153" i="4"/>
  <c r="K153" i="4" s="1"/>
  <c r="P153" i="4" s="1"/>
  <c r="O48" i="4"/>
  <c r="K48" i="4" s="1"/>
  <c r="P48" i="4" s="1"/>
  <c r="O152" i="4"/>
  <c r="K152" i="4" s="1"/>
  <c r="P152" i="4" s="1"/>
  <c r="O552" i="4"/>
  <c r="K552" i="4" s="1"/>
  <c r="P552" i="4" s="1"/>
  <c r="O274" i="4"/>
  <c r="K274" i="4" s="1"/>
  <c r="P274" i="4" s="1"/>
  <c r="O259" i="4"/>
  <c r="O267" i="4"/>
  <c r="K267" i="4" s="1"/>
  <c r="P267" i="4" s="1"/>
  <c r="O524" i="4"/>
  <c r="K524" i="4" s="1"/>
  <c r="P524" i="4" s="1"/>
  <c r="O528" i="4"/>
  <c r="K528" i="4" s="1"/>
  <c r="P528" i="4" s="1"/>
  <c r="O280" i="4"/>
  <c r="K280" i="4" s="1"/>
  <c r="P280" i="4" s="1"/>
  <c r="O272" i="4"/>
  <c r="K272" i="4" s="1"/>
  <c r="P272" i="4" s="1"/>
  <c r="O175" i="4"/>
  <c r="O278" i="4"/>
  <c r="K278" i="4" s="1"/>
  <c r="P278" i="4" s="1"/>
  <c r="O269" i="4"/>
  <c r="K269" i="4" s="1"/>
  <c r="P269" i="4" s="1"/>
  <c r="O174" i="4" l="1"/>
  <c r="K175" i="4"/>
  <c r="P42" i="4"/>
  <c r="K22" i="4"/>
  <c r="P22" i="4" s="1"/>
  <c r="O256" i="4"/>
  <c r="K259" i="4"/>
  <c r="K76" i="4"/>
  <c r="O75" i="4"/>
  <c r="S75" i="4" s="1"/>
  <c r="O141" i="4"/>
  <c r="K151" i="4"/>
  <c r="K88" i="4"/>
  <c r="P88" i="4" s="1"/>
  <c r="P93" i="4"/>
  <c r="O22" i="4"/>
  <c r="P615" i="4"/>
  <c r="P175" i="4" l="1"/>
  <c r="K174" i="4"/>
  <c r="P174" i="4" s="1"/>
  <c r="K141" i="4"/>
  <c r="P141" i="4" s="1"/>
  <c r="P151" i="4"/>
  <c r="K256" i="4"/>
  <c r="P256" i="4" s="1"/>
  <c r="P259" i="4"/>
  <c r="K75" i="4"/>
  <c r="P75" i="4" s="1"/>
  <c r="P76" i="4"/>
  <c r="K12" i="4"/>
  <c r="P12" i="4" s="1"/>
  <c r="O642" i="4" l="1"/>
  <c r="K642" i="4" s="1"/>
  <c r="P642" i="4" s="1"/>
  <c r="O511" i="4"/>
  <c r="O518" i="4"/>
  <c r="K518" i="4" s="1"/>
  <c r="P518" i="4" s="1"/>
  <c r="O568" i="4"/>
  <c r="K568" i="4" s="1"/>
  <c r="P568" i="4" s="1"/>
  <c r="O516" i="4"/>
  <c r="K516" i="4" s="1"/>
  <c r="P516" i="4" s="1"/>
  <c r="O658" i="4"/>
  <c r="K658" i="4" s="1"/>
  <c r="P658" i="4" s="1"/>
  <c r="K511" i="4" l="1"/>
  <c r="P511" i="4" l="1"/>
  <c r="O614" i="4" l="1"/>
  <c r="K614" i="4" l="1"/>
  <c r="O424" i="4"/>
  <c r="P614" i="4" l="1"/>
  <c r="K424" i="4"/>
  <c r="P424" i="4" s="1"/>
</calcChain>
</file>

<file path=xl/sharedStrings.xml><?xml version="1.0" encoding="utf-8"?>
<sst xmlns="http://schemas.openxmlformats.org/spreadsheetml/2006/main" count="5195" uniqueCount="1975">
  <si>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</si>
  <si>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</si>
  <si>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</si>
  <si>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</si>
  <si>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</si>
  <si>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</si>
  <si>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</si>
  <si>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</si>
  <si>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38.</t>
  </si>
  <si>
    <t>41.</t>
  </si>
  <si>
    <t>42.</t>
  </si>
  <si>
    <t>44.</t>
  </si>
  <si>
    <t>45.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</si>
  <si>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</si>
  <si>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</si>
  <si>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</si>
  <si>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</si>
  <si>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</si>
  <si>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</si>
  <si>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</si>
  <si>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</si>
  <si>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</si>
  <si>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</si>
  <si>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</si>
  <si>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</si>
  <si>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</si>
  <si>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</si>
  <si>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</si>
  <si>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</si>
  <si>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</si>
  <si>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</si>
  <si>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</si>
  <si>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</si>
  <si>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7.</t>
  </si>
  <si>
    <t>8.</t>
  </si>
  <si>
    <t>9.</t>
  </si>
  <si>
    <t>10.</t>
  </si>
  <si>
    <t>11.</t>
  </si>
  <si>
    <t>17.</t>
  </si>
  <si>
    <t>19.</t>
  </si>
  <si>
    <t>20.</t>
  </si>
  <si>
    <t>21.</t>
  </si>
  <si>
    <t>24.</t>
  </si>
  <si>
    <t>26.</t>
  </si>
  <si>
    <t>27.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</si>
  <si>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</si>
  <si>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</si>
  <si>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</si>
  <si>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</si>
  <si>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</si>
  <si>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</si>
  <si>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</si>
  <si>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</si>
  <si>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</si>
  <si>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</si>
  <si>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</si>
  <si>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</si>
  <si>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</si>
  <si>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</si>
  <si>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</si>
  <si>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</si>
  <si>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</si>
  <si>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</si>
  <si>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12.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</si>
  <si>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</si>
  <si>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</si>
  <si>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</si>
  <si>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</si>
  <si>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</si>
  <si>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</si>
  <si>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</si>
  <si>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</si>
  <si>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</si>
  <si>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</si>
  <si>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</si>
  <si>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</si>
  <si>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</si>
  <si>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</si>
  <si>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</si>
  <si>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</si>
  <si>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</si>
  <si>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</si>
  <si>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</si>
  <si>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</si>
  <si>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</si>
  <si>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</si>
  <si>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</si>
  <si>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</si>
  <si>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</si>
  <si>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</si>
  <si>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</si>
  <si>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</si>
  <si>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</si>
  <si>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</si>
  <si>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</si>
  <si>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</si>
  <si>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</si>
  <si>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</si>
  <si>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</si>
  <si>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</si>
  <si>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</si>
  <si>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</si>
  <si>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</si>
  <si>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</si>
  <si>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</si>
  <si>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</si>
  <si>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</si>
  <si>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</si>
  <si>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</si>
  <si>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</si>
  <si>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</si>
  <si>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</si>
  <si>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</si>
  <si>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</si>
  <si>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</si>
  <si>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</si>
  <si>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</si>
  <si>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</si>
  <si>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</si>
  <si>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</si>
  <si>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</si>
  <si>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26 Бакинских комиссаров,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</si>
  <si>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</si>
  <si>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</si>
  <si>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</si>
  <si>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</si>
  <si>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</si>
  <si>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</si>
  <si>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</si>
  <si>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</si>
  <si>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</si>
  <si>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</si>
  <si>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</si>
  <si>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</si>
  <si>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</si>
  <si>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</si>
  <si>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</si>
  <si>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</si>
  <si>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</si>
  <si>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</si>
  <si>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</si>
  <si>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</si>
  <si>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</si>
  <si>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</si>
  <si>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</si>
  <si>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</si>
  <si>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</si>
  <si>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</si>
  <si>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</si>
  <si>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</si>
  <si>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</si>
  <si>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</si>
  <si>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</si>
  <si>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</si>
  <si>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</si>
  <si>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</si>
  <si>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</si>
  <si>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</si>
  <si>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</si>
  <si>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</si>
  <si>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</si>
  <si>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</si>
  <si>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</si>
  <si>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</si>
  <si>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</si>
  <si>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</si>
  <si>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</si>
  <si>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</si>
  <si>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</si>
  <si>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</si>
  <si>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</si>
  <si>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14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</si>
  <si>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</si>
  <si>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</si>
  <si>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</si>
  <si>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</si>
  <si>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</si>
  <si>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</si>
  <si>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</si>
  <si>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</si>
  <si>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</si>
  <si>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</si>
  <si>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</si>
  <si>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</si>
  <si>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</si>
  <si>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</si>
  <si>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</si>
  <si>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</si>
  <si>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</si>
  <si>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</si>
  <si>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</si>
  <si>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</si>
  <si>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</si>
  <si>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</si>
  <si>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</si>
  <si>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</si>
  <si>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</si>
  <si>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</si>
  <si>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</si>
  <si>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</si>
  <si>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</si>
  <si>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</si>
  <si>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</si>
  <si>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</si>
  <si>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</si>
  <si>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Починковскому городскому поселению Починковского района Смоленской области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</si>
  <si>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</si>
  <si>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</si>
  <si>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</si>
  <si>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</si>
  <si>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</si>
  <si>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</si>
  <si>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</si>
  <si>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</si>
  <si>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</si>
  <si>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</si>
  <si>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</si>
  <si>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</si>
  <si>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</si>
  <si>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</si>
  <si>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</si>
  <si>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</si>
  <si>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</si>
  <si>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Красина, д. 3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</si>
  <si>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</si>
  <si>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</si>
  <si>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</si>
  <si>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</si>
  <si>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</si>
  <si>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</si>
  <si>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</si>
  <si>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</si>
  <si>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</si>
  <si>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</si>
  <si>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</si>
  <si>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</si>
  <si>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</si>
  <si>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</si>
  <si>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</si>
  <si>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</si>
  <si>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</si>
  <si>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</si>
  <si>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</si>
  <si>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</si>
  <si>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</si>
  <si>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</si>
  <si>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</si>
  <si>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</si>
  <si>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</si>
  <si>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</si>
  <si>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</si>
  <si>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</si>
  <si>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</si>
  <si>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</si>
  <si>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</si>
  <si>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</si>
  <si>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</si>
  <si>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</si>
  <si>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</si>
  <si>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</si>
  <si>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</si>
  <si>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</si>
  <si>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</si>
  <si>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</si>
  <si>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</si>
  <si>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</si>
  <si>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</si>
  <si>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</si>
  <si>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</si>
  <si>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</si>
  <si>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</si>
  <si>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</si>
  <si>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</si>
  <si>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</si>
  <si>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</si>
  <si>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</si>
  <si>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</si>
  <si>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</si>
  <si>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</si>
  <si>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</si>
  <si>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</si>
  <si>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</si>
  <si>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</si>
  <si>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</si>
  <si>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</si>
  <si>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</si>
  <si>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</si>
  <si>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</si>
  <si>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</si>
  <si>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</si>
  <si>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</si>
  <si>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</si>
  <si>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</si>
  <si>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</si>
  <si>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</si>
  <si>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</si>
  <si>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</si>
  <si>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</si>
  <si>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</si>
  <si>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</si>
  <si>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</si>
  <si>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</si>
  <si>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</si>
  <si>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</si>
  <si>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</si>
  <si>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</si>
  <si>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</si>
  <si>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</si>
  <si>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</si>
  <si>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</si>
  <si>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</si>
  <si>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</si>
  <si>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</si>
  <si>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</si>
  <si>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</si>
  <si>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</si>
  <si>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</si>
  <si>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</si>
  <si>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</si>
  <si>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</si>
  <si>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</si>
  <si>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</si>
  <si>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</si>
  <si>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</si>
  <si>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</si>
  <si>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</si>
  <si>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</si>
  <si>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</si>
  <si>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</si>
  <si>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</si>
  <si>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</si>
  <si>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</si>
  <si>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</si>
  <si>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</si>
  <si>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</si>
  <si>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</si>
  <si>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</si>
  <si>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</si>
  <si>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</si>
  <si>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</si>
  <si>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</si>
  <si>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</si>
  <si>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</si>
  <si>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</si>
  <si>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</si>
  <si>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</si>
  <si>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</si>
  <si>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</si>
  <si>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</si>
  <si>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</si>
  <si>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</si>
  <si>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</si>
  <si>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</si>
  <si>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</si>
  <si>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</si>
  <si>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</si>
  <si>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</si>
  <si>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</si>
  <si>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</si>
  <si>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</si>
  <si>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</si>
  <si>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</si>
  <si>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</si>
  <si>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</si>
  <si>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</si>
  <si>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</si>
  <si>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</si>
  <si>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</si>
  <si>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</si>
  <si>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</si>
  <si>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</si>
  <si>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</si>
  <si>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</si>
  <si>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</si>
  <si>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</si>
  <si>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</si>
  <si>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</si>
  <si>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Старо-Чернушенский, д. 2а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</si>
  <si>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</si>
  <si>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</si>
  <si>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</si>
  <si>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</si>
  <si>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</si>
  <si>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</si>
  <si>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</si>
  <si>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</si>
  <si>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</si>
  <si>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</si>
  <si>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</si>
  <si>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</si>
  <si>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</si>
  <si>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</si>
  <si>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</si>
  <si>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</si>
  <si>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</si>
  <si>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</si>
  <si>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</si>
  <si>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</si>
  <si>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</si>
  <si>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</si>
  <si>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</si>
  <si>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</si>
  <si>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</si>
  <si>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</si>
  <si>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</si>
  <si>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</si>
  <si>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</si>
  <si>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</si>
  <si>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</si>
  <si>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</si>
  <si>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</si>
  <si>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</si>
  <si>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</si>
  <si>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</si>
  <si>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</si>
  <si>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</si>
  <si>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</si>
  <si>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</si>
  <si>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</si>
  <si>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</si>
  <si>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</si>
  <si>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</si>
  <si>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</si>
  <si>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</si>
  <si>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</si>
  <si>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</si>
  <si>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</si>
  <si>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</si>
  <si>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</si>
  <si>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</si>
  <si>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</si>
  <si>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</si>
  <si>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</si>
  <si>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</si>
  <si>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</si>
  <si>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</si>
  <si>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</si>
  <si>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</si>
  <si>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</si>
  <si>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</si>
  <si>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</si>
  <si>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</si>
  <si>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</si>
  <si>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</si>
  <si>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</si>
  <si>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</si>
  <si>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</si>
  <si>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</si>
  <si>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</si>
  <si>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</si>
  <si>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</si>
  <si>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</si>
  <si>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</si>
  <si>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16/17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</si>
  <si>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</si>
  <si>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</si>
  <si>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</si>
  <si>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</si>
  <si>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</si>
  <si>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</si>
  <si>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</si>
  <si>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7</t>
  </si>
  <si>
    <t>Г. Смоленск, ул. Большая Советская, д. 8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</si>
  <si>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</si>
  <si>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</si>
  <si>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</si>
  <si>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</si>
  <si>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</si>
  <si>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</si>
  <si>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</si>
  <si>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</si>
  <si>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</si>
  <si>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</si>
  <si>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</si>
  <si>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</si>
  <si>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</si>
  <si>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</si>
  <si>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</si>
  <si>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</si>
  <si>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</si>
  <si>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</si>
  <si>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</si>
  <si>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</si>
  <si>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</si>
  <si>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</si>
  <si>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</si>
  <si>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</si>
  <si>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</si>
  <si>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</si>
  <si>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</si>
  <si>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</si>
  <si>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</si>
  <si>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</si>
  <si>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</si>
  <si>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</si>
  <si>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</si>
  <si>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</si>
  <si>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</si>
  <si>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</si>
  <si>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</si>
  <si>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</si>
  <si>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</si>
  <si>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</si>
  <si>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</si>
  <si>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</si>
  <si>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</si>
  <si>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</si>
  <si>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</si>
  <si>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</si>
  <si>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</si>
  <si>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</si>
  <si>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</si>
  <si>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</si>
  <si>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</si>
  <si>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</si>
  <si>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</si>
  <si>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</si>
  <si>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</si>
  <si>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</si>
  <si>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</si>
  <si>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</si>
  <si>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</si>
  <si>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</si>
  <si>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</si>
  <si>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</si>
  <si>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</si>
  <si>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</si>
  <si>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</si>
  <si>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</si>
  <si>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</si>
  <si>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</si>
  <si>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</si>
  <si>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</si>
  <si>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</si>
  <si>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</si>
  <si>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</si>
  <si>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</si>
  <si>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</si>
  <si>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</si>
  <si>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</si>
  <si>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</si>
  <si>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</si>
  <si>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</si>
  <si>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</si>
  <si>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</si>
  <si>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</si>
  <si>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</si>
  <si>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</si>
  <si>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</si>
  <si>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</si>
  <si>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</si>
  <si>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</si>
  <si>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</si>
  <si>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</si>
  <si>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</si>
  <si>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</si>
  <si>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</si>
  <si>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</si>
  <si>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</si>
  <si>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</si>
  <si>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</si>
  <si>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</si>
  <si>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</si>
  <si>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</si>
  <si>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</si>
  <si>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</si>
  <si>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</si>
  <si>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</si>
  <si>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</si>
  <si>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</si>
  <si>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</si>
  <si>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</si>
  <si>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</si>
  <si>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</si>
  <si>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</si>
  <si>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</si>
  <si>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</si>
  <si>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12а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</si>
  <si>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</si>
  <si>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</si>
  <si>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</si>
  <si>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</si>
  <si>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32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</si>
  <si>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</si>
  <si>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</si>
  <si>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</si>
  <si>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</si>
  <si>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</si>
  <si>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</si>
  <si>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</si>
  <si>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</si>
  <si>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</si>
  <si>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</si>
  <si>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</si>
  <si>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</si>
  <si>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</si>
  <si>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</si>
  <si>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</si>
  <si>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</si>
  <si>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</si>
  <si>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</si>
  <si>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</si>
  <si>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</si>
  <si>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</si>
  <si>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</si>
  <si>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</si>
  <si>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</si>
  <si>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</si>
  <si>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</si>
  <si>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</si>
  <si>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</si>
  <si>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</si>
  <si>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</si>
  <si>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</si>
  <si>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</si>
  <si>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</si>
  <si>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</si>
  <si>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</si>
  <si>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</si>
  <si>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</si>
  <si>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</si>
  <si>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</si>
  <si>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</si>
  <si>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</si>
  <si>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</si>
  <si>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</si>
  <si>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</si>
  <si>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</si>
  <si>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</si>
  <si>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</si>
  <si>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</si>
  <si>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</si>
  <si>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</si>
  <si>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</si>
  <si>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</si>
  <si>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</si>
  <si>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</si>
  <si>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</si>
  <si>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</si>
  <si>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</si>
  <si>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</si>
  <si>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</si>
  <si>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</si>
  <si>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</si>
  <si>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</si>
  <si>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</si>
  <si>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</si>
  <si>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</si>
  <si>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</si>
  <si>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</si>
  <si>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</si>
  <si>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</si>
  <si>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</si>
  <si>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</si>
  <si>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</si>
  <si>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</si>
  <si>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</si>
  <si>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</si>
  <si>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</si>
  <si>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</si>
  <si>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</si>
  <si>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</si>
  <si>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</si>
  <si>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</si>
  <si>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</si>
  <si>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</si>
  <si>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</si>
  <si>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</si>
  <si>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</si>
  <si>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</si>
  <si>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</si>
  <si>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</si>
  <si>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</si>
  <si>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</si>
  <si>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</si>
  <si>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</si>
  <si>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</si>
  <si>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</si>
  <si>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</si>
  <si>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</si>
  <si>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</si>
  <si>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</si>
  <si>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</si>
  <si>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</si>
  <si>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</si>
  <si>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</si>
  <si>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</si>
  <si>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</si>
  <si>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</si>
  <si>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</si>
  <si>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</si>
  <si>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</si>
  <si>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</si>
  <si>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</si>
  <si>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</si>
  <si>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</si>
  <si>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</si>
  <si>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</si>
  <si>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21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</si>
  <si>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</si>
  <si>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</si>
  <si>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</si>
  <si>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</si>
  <si>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</si>
  <si>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</si>
  <si>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</si>
  <si>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</si>
  <si>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</si>
  <si>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</si>
  <si>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</si>
  <si>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</si>
  <si>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</si>
  <si>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</si>
  <si>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</si>
  <si>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</si>
  <si>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</si>
  <si>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</si>
  <si>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</si>
  <si>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</si>
  <si>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</si>
  <si>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</si>
  <si>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</si>
  <si>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</si>
  <si>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</si>
  <si>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</si>
  <si>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</si>
  <si>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</si>
  <si>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</si>
  <si>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</si>
  <si>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</si>
  <si>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</si>
  <si>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</si>
  <si>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</si>
  <si>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</si>
  <si>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</si>
  <si>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</si>
  <si>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</si>
  <si>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</si>
  <si>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</si>
  <si>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</si>
  <si>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</si>
  <si>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</si>
  <si>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</si>
  <si>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</si>
  <si>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</si>
  <si>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</si>
  <si>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</si>
  <si>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</si>
  <si>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</si>
  <si>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</si>
  <si>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</si>
  <si>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</si>
  <si>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</si>
  <si>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</si>
  <si>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</si>
  <si>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</si>
  <si>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</si>
  <si>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</si>
  <si>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</si>
  <si>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</si>
  <si>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</si>
  <si>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</si>
  <si>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</si>
  <si>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</si>
  <si>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</si>
  <si>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</si>
  <si>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</si>
  <si>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</si>
  <si>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</si>
  <si>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</si>
  <si>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</si>
  <si>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</si>
  <si>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</si>
  <si>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</si>
  <si>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</si>
  <si>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</si>
  <si>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</si>
  <si>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</si>
  <si>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</si>
  <si>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</si>
  <si>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</si>
  <si>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</si>
  <si>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</si>
  <si>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</si>
  <si>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</si>
  <si>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</si>
  <si>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</si>
  <si>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</si>
  <si>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</si>
  <si>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</si>
  <si>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</si>
  <si>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</si>
  <si>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</si>
  <si>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</si>
  <si>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</si>
  <si>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</si>
  <si>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</si>
  <si>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</si>
  <si>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</si>
  <si>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</si>
  <si>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</si>
  <si>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</si>
  <si>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</si>
  <si>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</si>
  <si>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</si>
  <si>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</si>
  <si>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</si>
  <si>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</si>
  <si>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</si>
  <si>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</si>
  <si>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</si>
  <si>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</si>
  <si>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</si>
  <si>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</si>
  <si>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</si>
  <si>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</si>
  <si>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</si>
  <si>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</si>
  <si>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</si>
  <si>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</si>
  <si>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</si>
  <si>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</si>
  <si>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</si>
  <si>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</si>
  <si>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</si>
  <si>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</si>
  <si>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</si>
  <si>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</si>
  <si>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</si>
  <si>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</si>
  <si>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</si>
  <si>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</si>
  <si>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</si>
  <si>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</si>
  <si>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</si>
  <si>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</si>
  <si>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</si>
  <si>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</si>
  <si>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</si>
  <si>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</si>
  <si>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</si>
  <si>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</si>
  <si>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</si>
  <si>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</si>
  <si>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</si>
  <si>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</si>
  <si>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</si>
  <si>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</si>
  <si>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</si>
  <si>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</si>
  <si>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</si>
  <si>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</si>
  <si>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</si>
  <si>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</si>
  <si>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</si>
  <si>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</si>
  <si>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</si>
  <si>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</si>
  <si>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</si>
  <si>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</si>
  <si>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</si>
  <si>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</si>
  <si>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</si>
  <si>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</si>
  <si>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</si>
  <si>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</si>
  <si>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</si>
  <si>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</si>
  <si>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</si>
  <si>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</si>
  <si>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</si>
  <si>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</si>
  <si>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</si>
  <si>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</si>
  <si>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</si>
  <si>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</si>
  <si>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</si>
  <si>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</si>
  <si>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</si>
  <si>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</si>
  <si>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</si>
  <si>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</si>
  <si>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</si>
  <si>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</si>
  <si>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</si>
  <si>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</si>
  <si>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</si>
  <si>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</si>
  <si>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</si>
  <si>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</si>
  <si>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</si>
  <si>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</si>
  <si>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</si>
  <si>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</si>
  <si>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</si>
  <si>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</si>
  <si>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</si>
  <si>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</si>
  <si>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</si>
  <si>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</si>
  <si>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</si>
  <si>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</si>
  <si>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</si>
  <si>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</si>
  <si>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</si>
  <si>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</si>
  <si>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</si>
  <si>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</si>
  <si>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</si>
  <si>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</si>
  <si>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</si>
  <si>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</si>
  <si>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</si>
  <si>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</si>
  <si>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</si>
  <si>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31.</t>
  </si>
  <si>
    <t>39.</t>
  </si>
  <si>
    <t>40.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</si>
  <si>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</si>
  <si>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</si>
  <si>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</si>
  <si>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</si>
  <si>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</si>
  <si>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</si>
  <si>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</si>
  <si>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</si>
  <si>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</si>
  <si>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</si>
  <si>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</si>
  <si>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</si>
  <si>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</si>
  <si>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</si>
  <si>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</si>
  <si>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65.</t>
  </si>
  <si>
    <t>66.</t>
  </si>
  <si>
    <t>67.</t>
  </si>
  <si>
    <t>69.</t>
  </si>
  <si>
    <t>70.</t>
  </si>
  <si>
    <t>71.</t>
  </si>
  <si>
    <t>72.</t>
  </si>
  <si>
    <t>73.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</si>
  <si>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</si>
  <si>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</si>
  <si>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</si>
  <si>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</si>
  <si>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</si>
  <si>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</si>
  <si>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</si>
  <si>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</si>
  <si>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</si>
  <si>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</si>
  <si>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</si>
  <si>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</si>
  <si>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</si>
  <si>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</si>
  <si>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</si>
  <si>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</si>
  <si>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</si>
  <si>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</si>
  <si>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</si>
  <si>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</si>
  <si>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</si>
  <si>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</si>
  <si>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</si>
  <si>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</si>
  <si>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</si>
  <si>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</si>
  <si>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</si>
  <si>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</si>
  <si>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106.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</si>
  <si>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</si>
  <si>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</si>
  <si>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</si>
  <si>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</si>
  <si>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</si>
  <si>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</si>
  <si>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</si>
  <si>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</si>
  <si>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</si>
  <si>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</si>
  <si>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</si>
  <si>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</si>
  <si>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</si>
  <si>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</si>
  <si>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</si>
  <si>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</si>
  <si>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</si>
  <si>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</si>
  <si>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</si>
  <si>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</si>
  <si>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</si>
  <si>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</si>
  <si>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</si>
  <si>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</si>
  <si>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</si>
  <si>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</si>
  <si>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</si>
  <si>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</si>
  <si>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138.</t>
  </si>
  <si>
    <t>139.</t>
  </si>
  <si>
    <t>140.</t>
  </si>
  <si>
    <t>141.</t>
  </si>
  <si>
    <t>143.</t>
  </si>
  <si>
    <t>144.</t>
  </si>
  <si>
    <t>145.</t>
  </si>
  <si>
    <t>146.</t>
  </si>
  <si>
    <t>147.</t>
  </si>
  <si>
    <t>148.</t>
  </si>
  <si>
    <t>150.</t>
  </si>
  <si>
    <t>149.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</si>
  <si>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</si>
  <si>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</si>
  <si>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</si>
  <si>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</si>
  <si>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</si>
  <si>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</si>
  <si>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</si>
  <si>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</si>
  <si>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</si>
  <si>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</si>
  <si>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</si>
  <si>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</si>
  <si>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</si>
  <si>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</si>
  <si>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</si>
  <si>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</si>
  <si>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</si>
  <si>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</si>
  <si>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</si>
  <si>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</si>
  <si>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</si>
  <si>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</si>
  <si>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</si>
  <si>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</si>
  <si>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</si>
  <si>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</si>
  <si>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</si>
  <si>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</si>
  <si>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</si>
  <si>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</si>
  <si>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</si>
  <si>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</si>
  <si>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</si>
  <si>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</si>
  <si>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</si>
  <si>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</si>
  <si>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</si>
  <si>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</si>
  <si>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</si>
  <si>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</si>
  <si>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</si>
  <si>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</si>
  <si>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</si>
  <si>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</si>
  <si>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</si>
  <si>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</si>
  <si>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</si>
  <si>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</si>
  <si>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</si>
  <si>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</si>
  <si>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</si>
  <si>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</si>
  <si>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</si>
  <si>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</si>
  <si>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</si>
  <si>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</si>
  <si>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</si>
  <si>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</si>
  <si>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</si>
  <si>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</si>
  <si>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</si>
  <si>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</si>
  <si>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</si>
  <si>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</si>
  <si>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</si>
  <si>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</si>
  <si>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</si>
  <si>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</si>
  <si>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</si>
  <si>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</si>
  <si>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</si>
  <si>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229.</t>
  </si>
  <si>
    <t>230.</t>
  </si>
  <si>
    <t>232.</t>
  </si>
  <si>
    <t>233.</t>
  </si>
  <si>
    <t>234.</t>
  </si>
  <si>
    <t>235.</t>
  </si>
  <si>
    <t>236.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</si>
  <si>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</si>
  <si>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</si>
  <si>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</si>
  <si>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</si>
  <si>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</si>
  <si>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</si>
  <si>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</si>
  <si>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</si>
  <si>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</si>
  <si>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</si>
  <si>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</si>
  <si>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</si>
  <si>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</si>
  <si>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</si>
  <si>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</si>
  <si>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</si>
  <si>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</si>
  <si>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</si>
  <si>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</si>
  <si>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</si>
  <si>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</si>
  <si>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</si>
  <si>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</si>
  <si>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</si>
  <si>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</si>
  <si>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</si>
  <si>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</si>
  <si>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</si>
  <si>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</si>
  <si>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</si>
  <si>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</si>
  <si>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</si>
  <si>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670.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</si>
  <si>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</si>
  <si>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</si>
  <si>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</si>
  <si>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</si>
  <si>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</si>
  <si>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</si>
  <si>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</si>
  <si>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</si>
  <si>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</si>
  <si>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</si>
  <si>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282.</t>
  </si>
  <si>
    <t>283.</t>
  </si>
  <si>
    <t>284.</t>
  </si>
  <si>
    <t>285.</t>
  </si>
  <si>
    <t>286.</t>
  </si>
  <si>
    <t>287.</t>
  </si>
  <si>
    <t>288.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</si>
  <si>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</si>
  <si>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</si>
  <si>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</si>
  <si>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</si>
  <si>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</si>
  <si>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</si>
  <si>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</si>
  <si>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</si>
  <si>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</si>
  <si>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</si>
  <si>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</si>
  <si>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</si>
  <si>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</si>
  <si>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</si>
  <si>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</si>
  <si>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</si>
  <si>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</si>
  <si>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</si>
  <si>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</si>
  <si>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</si>
  <si>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</si>
  <si>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</si>
  <si>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</si>
  <si>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</si>
  <si>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</si>
  <si>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</si>
  <si>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</si>
  <si>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</si>
  <si>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</si>
  <si>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</si>
  <si>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</si>
  <si>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</si>
  <si>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</si>
  <si>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</si>
  <si>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</si>
  <si>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</si>
  <si>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</si>
  <si>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</si>
  <si>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</si>
  <si>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</si>
  <si>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</si>
  <si>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333.</t>
  </si>
  <si>
    <t>334.</t>
  </si>
  <si>
    <t>335.</t>
  </si>
  <si>
    <t>336.</t>
  </si>
  <si>
    <t>339.</t>
  </si>
  <si>
    <t>340.</t>
  </si>
  <si>
    <t>341.</t>
  </si>
  <si>
    <t>342.</t>
  </si>
  <si>
    <t>343.</t>
  </si>
  <si>
    <t>344.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</si>
  <si>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</si>
  <si>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</si>
  <si>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</si>
  <si>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</si>
  <si>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</si>
  <si>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</si>
  <si>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</si>
  <si>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</si>
  <si>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</si>
  <si>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</si>
  <si>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</si>
  <si>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</si>
  <si>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</si>
  <si>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</si>
  <si>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</si>
  <si>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</si>
  <si>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</si>
  <si>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</si>
  <si>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</si>
  <si>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</si>
  <si>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</si>
  <si>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</si>
  <si>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</si>
  <si>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</si>
  <si>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</si>
  <si>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</si>
  <si>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</si>
  <si>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</si>
  <si>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</si>
  <si>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</si>
  <si>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</si>
  <si>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</si>
  <si>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</si>
  <si>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</si>
  <si>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</si>
  <si>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</si>
  <si>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</si>
  <si>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</si>
  <si>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</si>
  <si>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</si>
  <si>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</si>
  <si>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</si>
  <si>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</si>
  <si>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</si>
  <si>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</si>
  <si>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</si>
  <si>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</si>
  <si>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</si>
  <si>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</si>
  <si>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</si>
  <si>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</si>
  <si>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</si>
  <si>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</si>
  <si>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</si>
  <si>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</si>
  <si>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</si>
  <si>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</si>
  <si>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</si>
  <si>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</si>
  <si>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</si>
  <si>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</si>
  <si>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</si>
  <si>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</si>
  <si>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</si>
  <si>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</si>
  <si>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</si>
  <si>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</si>
  <si>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</si>
  <si>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</si>
  <si>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</si>
  <si>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</si>
  <si>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</si>
  <si>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</si>
  <si>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</si>
  <si>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</si>
  <si>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</si>
  <si>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</si>
  <si>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</si>
  <si>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</si>
  <si>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</si>
  <si>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</si>
  <si>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429.</t>
  </si>
  <si>
    <t>430.</t>
  </si>
  <si>
    <t>432.</t>
  </si>
  <si>
    <t>433.</t>
  </si>
  <si>
    <t>435.</t>
  </si>
  <si>
    <t>436.</t>
  </si>
  <si>
    <t>437.</t>
  </si>
  <si>
    <t>438.</t>
  </si>
  <si>
    <t>440.</t>
  </si>
  <si>
    <t>441.</t>
  </si>
  <si>
    <t>444.</t>
  </si>
  <si>
    <t>446.</t>
  </si>
  <si>
    <t>447.</t>
  </si>
  <si>
    <t>448.</t>
  </si>
  <si>
    <t>449.</t>
  </si>
  <si>
    <t>452.</t>
  </si>
  <si>
    <t>453.</t>
  </si>
  <si>
    <t>454.</t>
  </si>
  <si>
    <t>455.</t>
  </si>
  <si>
    <t>457.</t>
  </si>
  <si>
    <t>458.</t>
  </si>
  <si>
    <t>459.</t>
  </si>
  <si>
    <t>460.</t>
  </si>
  <si>
    <t>461.</t>
  </si>
  <si>
    <t>463.</t>
  </si>
  <si>
    <t>464.</t>
  </si>
  <si>
    <t>465.</t>
  </si>
  <si>
    <t>466.</t>
  </si>
  <si>
    <t>467.</t>
  </si>
  <si>
    <t>468.</t>
  </si>
  <si>
    <t>469.</t>
  </si>
  <si>
    <t>470.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</si>
  <si>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</si>
  <si>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</si>
  <si>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</si>
  <si>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</si>
  <si>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</si>
  <si>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</si>
  <si>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</si>
  <si>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</si>
  <si>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</si>
  <si>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</si>
  <si>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</si>
  <si>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</si>
  <si>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</si>
  <si>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</si>
  <si>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</si>
  <si>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</si>
  <si>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</si>
  <si>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</si>
  <si>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</si>
  <si>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</si>
  <si>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</si>
  <si>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</si>
  <si>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</si>
  <si>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</si>
  <si>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</si>
  <si>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</si>
  <si>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</si>
  <si>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</si>
  <si>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</si>
  <si>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</si>
  <si>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</si>
  <si>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</si>
  <si>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</si>
  <si>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</si>
  <si>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</si>
  <si>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</si>
  <si>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</si>
  <si>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</si>
  <si>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</si>
  <si>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</si>
  <si>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</si>
  <si>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</si>
  <si>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</si>
  <si>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</si>
  <si>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</si>
  <si>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</si>
  <si>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</si>
  <si>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</si>
  <si>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</si>
  <si>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</si>
  <si>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</si>
  <si>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</si>
  <si>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</si>
  <si>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</si>
  <si>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</si>
  <si>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</si>
  <si>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</si>
  <si>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</si>
  <si>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</si>
  <si>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</si>
  <si>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</si>
  <si>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</si>
  <si>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</si>
  <si>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</si>
  <si>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</si>
  <si>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</si>
  <si>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</si>
  <si>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</si>
  <si>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</si>
  <si>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</si>
  <si>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</si>
  <si>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597.</t>
  </si>
  <si>
    <t>610.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</si>
  <si>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</si>
  <si>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</si>
  <si>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</si>
  <si>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</si>
  <si>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</si>
  <si>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</si>
  <si>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</si>
  <si>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</si>
  <si>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</si>
  <si>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</si>
  <si>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</si>
  <si>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</si>
  <si>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</si>
  <si>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</si>
  <si>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</si>
  <si>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</si>
  <si>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</si>
  <si>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</si>
  <si>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</si>
  <si>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</si>
  <si>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</si>
  <si>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</si>
  <si>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</si>
  <si>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</si>
  <si>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</si>
  <si>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</si>
  <si>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</si>
  <si>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</si>
  <si>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</si>
  <si>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</si>
  <si>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</si>
  <si>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</si>
  <si>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</si>
  <si>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</si>
  <si>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</si>
  <si>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</si>
  <si>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</si>
  <si>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</si>
  <si>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</si>
  <si>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</si>
  <si>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</si>
  <si>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</si>
  <si>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</si>
  <si>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</si>
  <si>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</si>
  <si>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</si>
  <si>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</si>
  <si>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</si>
  <si>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</si>
  <si>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</si>
  <si>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</si>
  <si>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</si>
  <si>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</si>
  <si>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</si>
  <si>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</si>
  <si>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</si>
  <si>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</si>
  <si>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</si>
  <si>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</si>
  <si>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</si>
  <si>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</si>
  <si>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</si>
  <si>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</si>
  <si>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</si>
  <si>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</si>
  <si>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</si>
  <si>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</si>
  <si>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</si>
  <si>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</si>
  <si>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</si>
  <si>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</si>
  <si>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</si>
  <si>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691.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</si>
  <si>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</si>
  <si>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</si>
  <si>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</si>
  <si>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</si>
  <si>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</si>
  <si>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</si>
  <si>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</si>
  <si>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</si>
  <si>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</si>
  <si>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</si>
  <si>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</si>
  <si>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</si>
  <si>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</si>
  <si>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</si>
  <si>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</si>
  <si>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</si>
  <si>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</si>
  <si>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</si>
  <si>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</si>
  <si>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</si>
  <si>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</si>
  <si>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</si>
  <si>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</si>
  <si>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</si>
  <si>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</si>
  <si>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</si>
  <si>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</si>
  <si>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</si>
  <si>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</si>
  <si>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</si>
  <si>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</si>
  <si>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</si>
  <si>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</si>
  <si>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</si>
  <si>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</si>
  <si>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</si>
  <si>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</si>
  <si>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</si>
  <si>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</si>
  <si>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</si>
  <si>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</si>
  <si>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</si>
  <si>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</si>
  <si>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</si>
  <si>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</si>
  <si>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</si>
  <si>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</si>
  <si>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</si>
  <si>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</si>
  <si>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</si>
  <si>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</si>
  <si>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</si>
  <si>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</si>
  <si>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</si>
  <si>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</si>
  <si>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</si>
  <si>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</si>
  <si>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</si>
  <si>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</si>
  <si>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</si>
  <si>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</si>
  <si>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</si>
  <si>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</si>
  <si>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</si>
  <si>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</si>
  <si>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</si>
  <si>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</si>
  <si>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</si>
  <si>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</si>
  <si>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</si>
  <si>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</si>
  <si>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</si>
  <si>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</si>
  <si>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</si>
  <si>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</si>
  <si>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</si>
  <si>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</si>
  <si>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</si>
  <si>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</si>
  <si>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</si>
  <si>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</si>
  <si>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</si>
  <si>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</si>
  <si>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</si>
  <si>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</si>
  <si>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</si>
  <si>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</si>
  <si>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</si>
  <si>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</si>
  <si>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</si>
  <si>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</si>
  <si>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</si>
  <si>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</si>
  <si>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</si>
  <si>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</si>
  <si>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</si>
  <si>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</si>
  <si>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</si>
  <si>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</si>
  <si>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</si>
  <si>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</si>
  <si>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</si>
  <si>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</si>
  <si>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</si>
  <si>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</si>
  <si>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</si>
  <si>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</si>
  <si>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</si>
  <si>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</si>
  <si>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</si>
  <si>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</si>
  <si>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</si>
  <si>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</si>
  <si>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</si>
  <si>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</si>
  <si>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</si>
  <si>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</si>
  <si>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</si>
  <si>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</si>
  <si>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</si>
  <si>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</si>
  <si>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</si>
  <si>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</si>
  <si>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</si>
  <si>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</si>
  <si>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</si>
  <si>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</si>
  <si>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</si>
  <si>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</si>
  <si>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</si>
  <si>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</si>
  <si>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68.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</si>
  <si>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</si>
  <si>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</si>
  <si>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</si>
  <si>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270.</t>
  </si>
  <si>
    <t>827.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</si>
  <si>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</si>
  <si>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</si>
  <si>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</si>
  <si>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</si>
  <si>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</si>
  <si>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</si>
  <si>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</si>
  <si>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</si>
  <si>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</si>
  <si>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</si>
  <si>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</si>
  <si>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</si>
  <si>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</si>
  <si>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</si>
  <si>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</si>
  <si>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</si>
  <si>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</si>
  <si>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</si>
  <si>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</si>
  <si>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</si>
  <si>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</si>
  <si>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</si>
  <si>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</si>
  <si>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</si>
  <si>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</si>
  <si>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</si>
  <si>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18.</t>
  </si>
  <si>
    <t>22.</t>
  </si>
  <si>
    <t>23.</t>
  </si>
  <si>
    <t>25.</t>
  </si>
  <si>
    <t>46.</t>
  </si>
  <si>
    <t>280.</t>
  </si>
  <si>
    <t>717.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</si>
  <si>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</si>
  <si>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</si>
  <si>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</si>
  <si>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</si>
  <si>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</si>
  <si>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</si>
  <si>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</si>
  <si>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</si>
  <si>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</si>
  <si>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</si>
  <si>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</si>
  <si>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</si>
  <si>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</si>
  <si>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</si>
  <si>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</si>
  <si>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</si>
  <si>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</si>
  <si>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</si>
  <si>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</si>
  <si>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</si>
  <si>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</si>
  <si>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</si>
  <si>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</si>
  <si>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</si>
  <si>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</si>
  <si>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</si>
  <si>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</si>
  <si>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</si>
  <si>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</si>
  <si>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</si>
  <si>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</si>
  <si>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</si>
  <si>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</si>
  <si>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</si>
  <si>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</si>
  <si>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</si>
  <si>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</si>
  <si>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</si>
  <si>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</si>
  <si>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</si>
  <si>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445.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</si>
  <si>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</si>
  <si>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</si>
  <si>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</si>
  <si>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</si>
  <si>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</si>
  <si>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</si>
  <si>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</si>
  <si>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</si>
  <si>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</si>
  <si>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</si>
  <si>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</si>
  <si>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</si>
  <si>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</si>
  <si>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</si>
  <si>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</si>
  <si>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</si>
  <si>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</si>
  <si>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</si>
  <si>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</si>
  <si>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</si>
  <si>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</si>
  <si>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</si>
  <si>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</si>
  <si>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</si>
  <si>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</si>
  <si>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</si>
  <si>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</si>
  <si>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</si>
  <si>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</si>
  <si>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</si>
  <si>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</si>
  <si>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</si>
  <si>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</si>
  <si>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</si>
  <si>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</si>
  <si>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</si>
  <si>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</si>
  <si>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</si>
  <si>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</si>
  <si>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</si>
  <si>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</si>
  <si>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</si>
  <si>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</si>
  <si>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</si>
  <si>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</si>
  <si>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</si>
  <si>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</si>
  <si>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</si>
  <si>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</si>
  <si>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</si>
  <si>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</si>
  <si>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</si>
  <si>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</si>
  <si>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</si>
  <si>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</si>
  <si>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</si>
  <si>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</si>
  <si>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</si>
  <si>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</si>
  <si>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</si>
  <si>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</si>
  <si>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</si>
  <si>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</si>
  <si>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</si>
  <si>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 xml:space="preserve">31. Татарское сельское поселение Монастырщинского района Смоленской области </t>
  </si>
  <si>
    <t>32. Новодугинское сельское поселение Новодугинского района Смоленской области</t>
  </si>
  <si>
    <t>33. Высоковское сельское поселение Новодугинского района Смоленской области</t>
  </si>
  <si>
    <t>34. Починковское городское поселение Починковского района Смоленской области</t>
  </si>
  <si>
    <t>36. Стодолищенское сельское поселение Починковского района Смоленской области</t>
  </si>
  <si>
    <t>37. Рославльское городское поселение Рославльского района Смоленской области</t>
  </si>
  <si>
    <t>38. Екимовичское сельское поселение Рославльского района Смоленской области</t>
  </si>
  <si>
    <t>39. Остерское сельское поселение Рославльского района Смоленской области</t>
  </si>
  <si>
    <t>40. Руднянское городское поселение Руднянского района Смоленской области</t>
  </si>
  <si>
    <t>332.</t>
  </si>
  <si>
    <t>13.</t>
  </si>
  <si>
    <t>63.</t>
  </si>
  <si>
    <t>64.</t>
  </si>
  <si>
    <t>105.</t>
  </si>
  <si>
    <t>107.</t>
  </si>
  <si>
    <t>142.</t>
  </si>
  <si>
    <t>192.</t>
  </si>
  <si>
    <t>224.</t>
  </si>
  <si>
    <t>231.</t>
  </si>
  <si>
    <t>345.</t>
  </si>
  <si>
    <t>358.</t>
  </si>
  <si>
    <t>450.</t>
  </si>
  <si>
    <t>451.</t>
  </si>
  <si>
    <t>642.</t>
  </si>
  <si>
    <t>655.</t>
  </si>
  <si>
    <t>656.</t>
  </si>
  <si>
    <t>838.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</si>
  <si>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</si>
  <si>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</si>
  <si>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</si>
  <si>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</si>
  <si>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</si>
  <si>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</si>
  <si>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</si>
  <si>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</si>
  <si>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</si>
  <si>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</si>
  <si>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</si>
  <si>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</si>
  <si>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</si>
  <si>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</si>
  <si>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</si>
  <si>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</si>
  <si>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</si>
  <si>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</si>
  <si>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</si>
  <si>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</si>
  <si>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</si>
  <si>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</si>
  <si>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</si>
  <si>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</si>
  <si>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</si>
  <si>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</si>
  <si>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</si>
  <si>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</si>
  <si>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</si>
  <si>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</si>
  <si>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</si>
  <si>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</si>
  <si>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</si>
  <si>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</si>
  <si>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</si>
  <si>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</si>
  <si>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</si>
  <si>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</si>
  <si>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</si>
  <si>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</si>
  <si>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</si>
  <si>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</si>
  <si>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</si>
  <si>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</si>
  <si>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</si>
  <si>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</si>
  <si>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</si>
  <si>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</si>
  <si>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</si>
  <si>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</si>
  <si>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</si>
  <si>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</si>
  <si>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Козинское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</si>
  <si>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</si>
  <si>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</si>
  <si>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</si>
  <si>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</si>
  <si>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</si>
  <si>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</si>
  <si>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</si>
  <si>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</si>
  <si>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</si>
  <si>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</si>
  <si>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</si>
  <si>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</si>
  <si>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</si>
  <si>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</si>
  <si>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74.</t>
  </si>
  <si>
    <t>75.</t>
  </si>
  <si>
    <t>76.</t>
  </si>
  <si>
    <t>118.</t>
  </si>
  <si>
    <t>321.</t>
  </si>
  <si>
    <t>456.</t>
  </si>
  <si>
    <t>462.</t>
  </si>
  <si>
    <t>611.</t>
  </si>
  <si>
    <t>855.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</si>
  <si>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</si>
  <si>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</si>
  <si>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35. Ленинское сельское поселение Починковского района Смоленской области</t>
  </si>
  <si>
    <t>Итого по Ленинскому сельскому поселению Починковского района Смоленской области</t>
  </si>
  <si>
    <t>41. Любавичское сельское поселение Руднянского района Смоленской области</t>
  </si>
  <si>
    <t>Итого по Любавичскому сельскому поселению Руднянского района Смоленской области</t>
  </si>
  <si>
    <t>42. Чистиковское сельское поселение Руднянского района Смоленской области</t>
  </si>
  <si>
    <t>43. Сафоновское городское поселение Сафоновского района Смоленской области</t>
  </si>
  <si>
    <t>44. Барановское сельское поселение Сафоновского района Смоленской области</t>
  </si>
  <si>
    <t>45. Беленинское сельское поселение Сафоновского района Смоленской области</t>
  </si>
  <si>
    <t>46. Вадинское сельское поселение Сафоновского района Смоленской области</t>
  </si>
  <si>
    <t>47. Вышегорское сельское поселение Сафоновского района Смоленской области</t>
  </si>
  <si>
    <t>48. Зимницкое сельское поселение Сафоновского района Смоленской области</t>
  </si>
  <si>
    <t>49. Николо-Погореловское сельское поселение Сафоновского района Смоленской области</t>
  </si>
  <si>
    <t>50. Рыбковское сельское поселение Сафоновского района Смоленской области</t>
  </si>
  <si>
    <t>51. Город Смоленск</t>
  </si>
  <si>
    <t>52. Гнездовское сельское поселение Смоленского района Смоленской области</t>
  </si>
  <si>
    <t>53. Катынское сельское поселение Смоленского района Смоленской области</t>
  </si>
  <si>
    <t>54. Козинское сельское поселение Смоленского района Смоленской области</t>
  </si>
  <si>
    <t>55. Корохоткинское сельское поселение Смоленского района Смоленской области</t>
  </si>
  <si>
    <t>56. Кощинское сельское поселение Смоленского района Смоленской области</t>
  </si>
  <si>
    <t>57. Стабенское сельское поселение Смоленского района Смоленской области</t>
  </si>
  <si>
    <t>58. Талашкинское сельское поселение Смоленского района Смоленской области</t>
  </si>
  <si>
    <t>59. Сычевское городское поселение Сычевского района Смоленской области</t>
  </si>
  <si>
    <t>60. Мальцевское сельское поселение Сычевского района Смоленской области</t>
  </si>
  <si>
    <t>61. Темкинское сельское поселение Темкинского района Смоленской области</t>
  </si>
  <si>
    <t>62. Угранское сельское поселение Угранского района Смоленской области</t>
  </si>
  <si>
    <t>63. Знаменское сельское поселение Угранского района Смоленской области</t>
  </si>
  <si>
    <t>64. Хиславичское городское поселение Хиславичского района Смоленской области</t>
  </si>
  <si>
    <t>65. Холм-Жирковское городское поселение Холм-Жирковского района Смоленской области</t>
  </si>
  <si>
    <t>66. Игоревское сельское поселение Холм-Жирковского района Смоленской области</t>
  </si>
  <si>
    <t>67. Шумячское городское поселение</t>
  </si>
  <si>
    <t>68. Первомайское сельское поселение Шумячского района Смоленской области</t>
  </si>
  <si>
    <t>69. Озерное сельское поселение Шумячского района Смоленской области</t>
  </si>
  <si>
    <t>71. Михейковское сельское поселение Ярцевского района Смоленской области</t>
  </si>
  <si>
    <t>72. Суетовское сельское поселение Ярцевского района Смоленской области</t>
  </si>
  <si>
    <t>Итого по Булгаковскому сельскому поселению Духовщинского района Смоленской области</t>
  </si>
  <si>
    <t>Г. Смоленск, ул. Валентины Гризодубовой, д. 1</t>
  </si>
  <si>
    <t>434.</t>
  </si>
  <si>
    <t>627.</t>
  </si>
  <si>
    <t>692.</t>
  </si>
  <si>
    <t>736.</t>
  </si>
  <si>
    <t>839.</t>
  </si>
  <si>
    <t>840.</t>
  </si>
  <si>
    <t>841.</t>
  </si>
  <si>
    <t>842.</t>
  </si>
  <si>
    <t>843.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</si>
  <si>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</si>
  <si>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</si>
  <si>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</si>
  <si>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71. Капыревщинское сельское поселение Ярцевского района Смоленской области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</si>
  <si>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</si>
  <si>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</si>
  <si>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14.</t>
  </si>
  <si>
    <t>15.</t>
  </si>
  <si>
    <t>16.</t>
  </si>
  <si>
    <t>43.</t>
  </si>
  <si>
    <t>137.</t>
  </si>
  <si>
    <t>175.</t>
  </si>
  <si>
    <t>176.</t>
  </si>
  <si>
    <t>177.</t>
  </si>
  <si>
    <t>178.</t>
  </si>
  <si>
    <t>179.</t>
  </si>
  <si>
    <t>237.</t>
  </si>
  <si>
    <t>428.</t>
  </si>
  <si>
    <t>431.</t>
  </si>
  <si>
    <t>442.</t>
  </si>
  <si>
    <t>471.</t>
  </si>
  <si>
    <t>472.</t>
  </si>
  <si>
    <t>473.</t>
  </si>
  <si>
    <t>474.</t>
  </si>
  <si>
    <t>520.</t>
  </si>
  <si>
    <t>289.</t>
  </si>
  <si>
    <t>338.</t>
  </si>
  <si>
    <t>439.</t>
  </si>
  <si>
    <t>443.</t>
  </si>
  <si>
    <t>538.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</si>
  <si>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</si>
  <si>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</si>
  <si>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</si>
  <si>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</si>
  <si>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</si>
  <si>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</si>
  <si>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</si>
  <si>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</si>
  <si>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</si>
  <si>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</si>
  <si>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</si>
  <si>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</si>
  <si>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</si>
  <si>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</si>
  <si>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</si>
  <si>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</si>
  <si>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</si>
  <si>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</si>
  <si>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</si>
  <si>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</si>
  <si>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</si>
  <si>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</si>
  <si>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</si>
  <si>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</si>
  <si>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</si>
  <si>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</si>
  <si>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</si>
  <si>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</si>
  <si>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</si>
  <si>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</si>
  <si>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</si>
  <si>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</si>
  <si>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</si>
  <si>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</si>
  <si>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</si>
  <si>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</si>
  <si>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</si>
  <si>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</si>
  <si>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</si>
  <si>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</si>
  <si>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</si>
  <si>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</si>
  <si>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</si>
  <si>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</si>
  <si>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</si>
  <si>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</si>
  <si>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</si>
  <si>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</si>
  <si>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</si>
  <si>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</si>
  <si>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</si>
  <si>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</si>
  <si>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</si>
  <si>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</si>
  <si>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</si>
  <si>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</si>
  <si>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</si>
  <si>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</si>
  <si>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</si>
  <si>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</si>
  <si>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</si>
  <si>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648.</t>
  </si>
  <si>
    <t>690.</t>
  </si>
  <si>
    <t>805.</t>
  </si>
  <si>
    <t>337.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</si>
  <si>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</si>
  <si>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</si>
  <si>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>62.</t>
  </si>
  <si>
    <t>Г. Смоленск, ул. 2-я линия Красноармейской слободы,                                                                                    д. 5</t>
  </si>
  <si>
    <t>70. Ярцевское городское поселение Ярцевского района Смоленской области</t>
  </si>
  <si>
    <t xml:space="preserve">Итого по Ярцевскому городскому поселению Ярцевского района Смоленской области 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</si>
  <si>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397-р/адм, от 24.04.2020           № 709-р/адм, от 03.07.2020 № 1155-р/адм, от 16.10.2020 № 1806-р/адм)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</si>
</sst>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0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5" fillId="2" borderId="1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7" fillId="2" borderId="1" xfId="0" applyFont="1" applyFill="1" applyBorder="1" applyAlignment="1">
      <alignment vertical="center"/>
    </xf>
    <xf numFmtId="0" fontId="6" fillId="3" borderId="0" xfId="0" applyFont="1" applyFill="1" applyBorder="1"/>
    <xf numFmtId="0" fontId="5" fillId="3" borderId="0" xfId="0" applyFont="1" applyFill="1" applyBorder="1"/>
    <xf numFmtId="0" fontId="6" fillId="4" borderId="0" xfId="0" applyFont="1" applyFill="1" applyBorder="1"/>
    <xf numFmtId="0" fontId="5" fillId="4" borderId="0" xfId="0" applyFont="1" applyFill="1" applyBorder="1"/>
    <xf numFmtId="4" fontId="6" fillId="4" borderId="0" xfId="0" applyNumberFormat="1" applyFont="1" applyFill="1" applyBorder="1"/>
    <xf numFmtId="0" fontId="6" fillId="4" borderId="1" xfId="0" applyFont="1" applyFill="1" applyBorder="1"/>
    <xf numFmtId="0" fontId="5" fillId="4" borderId="1" xfId="0" applyFont="1" applyFill="1" applyBorder="1"/>
    <xf numFmtId="4" fontId="6" fillId="4" borderId="1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6" fillId="5" borderId="0" xfId="0" applyFont="1" applyFill="1" applyBorder="1"/>
    <xf numFmtId="0" fontId="5" fillId="5" borderId="0" xfId="0" applyFont="1" applyFill="1" applyBorder="1"/>
    <xf numFmtId="4" fontId="6" fillId="6" borderId="0" xfId="0" applyNumberFormat="1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6" fillId="6" borderId="1" xfId="0" applyFont="1" applyFill="1" applyBorder="1"/>
    <xf numFmtId="0" fontId="5" fillId="6" borderId="1" xfId="0" applyFont="1" applyFill="1" applyBorder="1"/>
    <xf numFmtId="0" fontId="6" fillId="7" borderId="0" xfId="0" applyFont="1" applyFill="1" applyBorder="1"/>
    <xf numFmtId="164" fontId="5" fillId="7" borderId="1" xfId="0" applyNumberFormat="1" applyFont="1" applyFill="1" applyBorder="1" applyAlignment="1">
      <alignment horizontal="center" vertical="center" textRotation="90" wrapText="1" readingOrder="1"/>
    </xf>
    <xf numFmtId="164" fontId="5" fillId="7" borderId="1" xfId="11" applyNumberFormat="1" applyFont="1" applyFill="1" applyBorder="1" applyAlignment="1">
      <alignment horizontal="center" vertical="center" wrapText="1" readingOrder="1"/>
    </xf>
    <xf numFmtId="4" fontId="5" fillId="7" borderId="1" xfId="0" applyNumberFormat="1" applyFont="1" applyFill="1" applyBorder="1" applyAlignment="1">
      <alignment horizontal="center" vertical="center" wrapText="1" readingOrder="1"/>
    </xf>
    <xf numFmtId="164" fontId="5" fillId="7" borderId="1" xfId="0" applyNumberFormat="1" applyFont="1" applyFill="1" applyBorder="1" applyAlignment="1">
      <alignment horizontal="center" vertical="center" wrapText="1" readingOrder="1"/>
    </xf>
    <xf numFmtId="0" fontId="5" fillId="7" borderId="1" xfId="0" applyFont="1" applyFill="1" applyBorder="1" applyAlignment="1">
      <alignment horizontal="center" vertical="center" wrapText="1" readingOrder="1"/>
    </xf>
    <xf numFmtId="0" fontId="6" fillId="7" borderId="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 readingOrder="1"/>
    </xf>
    <xf numFmtId="0" fontId="5" fillId="7" borderId="1" xfId="0" applyFont="1" applyFill="1" applyBorder="1" applyAlignment="1">
      <alignment horizontal="center" vertical="center" readingOrder="1"/>
    </xf>
    <xf numFmtId="3" fontId="5" fillId="7" borderId="1" xfId="0" applyNumberFormat="1" applyFont="1" applyFill="1" applyBorder="1" applyAlignment="1">
      <alignment horizontal="center" vertical="center" readingOrder="1"/>
    </xf>
    <xf numFmtId="49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 readingOrder="1"/>
    </xf>
    <xf numFmtId="165" fontId="6" fillId="7" borderId="1" xfId="11" applyNumberFormat="1" applyFont="1" applyFill="1" applyBorder="1" applyAlignment="1">
      <alignment horizontal="right" vertical="center" readingOrder="1"/>
    </xf>
    <xf numFmtId="4" fontId="6" fillId="7" borderId="1" xfId="0" applyNumberFormat="1" applyFont="1" applyFill="1" applyBorder="1" applyAlignment="1">
      <alignment horizontal="right" vertical="center" readingOrder="1"/>
    </xf>
    <xf numFmtId="0" fontId="6" fillId="7" borderId="1" xfId="0" applyFont="1" applyFill="1" applyBorder="1" applyAlignment="1">
      <alignment horizontal="center" vertical="center" wrapText="1" readingOrder="1"/>
    </xf>
    <xf numFmtId="49" fontId="6" fillId="7" borderId="1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" xfId="0" applyNumberFormat="1" applyFont="1" applyFill="1" applyBorder="1" applyAlignment="1">
      <alignment horizontal="right" vertical="center" wrapText="1" readingOrder="1"/>
    </xf>
    <xf numFmtId="4" fontId="6" fillId="7" borderId="1" xfId="0" applyNumberFormat="1" applyFont="1" applyFill="1" applyBorder="1" applyAlignment="1">
      <alignment horizontal="center" vertical="center" wrapText="1" readingOrder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4" fontId="5" fillId="7" borderId="1" xfId="0" applyNumberFormat="1" applyFont="1" applyFill="1" applyBorder="1" applyAlignment="1">
      <alignment horizontal="right" vertical="center" wrapText="1" readingOrder="1"/>
    </xf>
    <xf numFmtId="4" fontId="5" fillId="7" borderId="1" xfId="0" applyNumberFormat="1" applyFont="1" applyFill="1" applyBorder="1" applyAlignment="1">
      <alignment horizontal="right" vertical="center" readingOrder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 readingOrder="1"/>
    </xf>
    <xf numFmtId="4" fontId="6" fillId="7" borderId="1" xfId="11" applyNumberFormat="1" applyFont="1" applyFill="1" applyBorder="1" applyAlignment="1">
      <alignment horizontal="right" vertical="center" readingOrder="1"/>
    </xf>
    <xf numFmtId="4" fontId="6" fillId="7" borderId="1" xfId="11" applyNumberFormat="1" applyFont="1" applyFill="1" applyBorder="1" applyAlignment="1">
      <alignment horizontal="center" vertical="center" readingOrder="1"/>
    </xf>
    <xf numFmtId="49" fontId="6" fillId="7" borderId="1" xfId="1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" fontId="5" fillId="7" borderId="1" xfId="11" applyNumberFormat="1" applyFont="1" applyFill="1" applyBorder="1" applyAlignment="1">
      <alignment horizontal="right" vertical="center" readingOrder="1"/>
    </xf>
    <xf numFmtId="0" fontId="5" fillId="7" borderId="0" xfId="0" applyFont="1" applyFill="1" applyBorder="1"/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49" fontId="5" fillId="7" borderId="1" xfId="11" applyNumberFormat="1" applyFont="1" applyFill="1" applyBorder="1" applyAlignment="1">
      <alignment horizontal="center" vertical="center"/>
    </xf>
    <xf numFmtId="4" fontId="6" fillId="7" borderId="1" xfId="1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1" fontId="5" fillId="7" borderId="1" xfId="0" applyNumberFormat="1" applyFont="1" applyFill="1" applyBorder="1" applyAlignment="1">
      <alignment horizontal="center" vertical="center"/>
    </xf>
    <xf numFmtId="4" fontId="5" fillId="7" borderId="1" xfId="11" applyNumberFormat="1" applyFont="1" applyFill="1" applyBorder="1" applyAlignment="1">
      <alignment horizontal="right" vertical="center"/>
    </xf>
    <xf numFmtId="0" fontId="5" fillId="7" borderId="0" xfId="0" applyFont="1" applyFill="1" applyBorder="1" applyAlignment="1">
      <alignment vertical="center"/>
    </xf>
    <xf numFmtId="1" fontId="5" fillId="7" borderId="1" xfId="0" applyNumberFormat="1" applyFont="1" applyFill="1" applyBorder="1" applyAlignment="1">
      <alignment horizontal="center" vertical="center" wrapText="1" readingOrder="1"/>
    </xf>
    <xf numFmtId="4" fontId="5" fillId="7" borderId="1" xfId="12" applyNumberFormat="1" applyFont="1" applyFill="1" applyBorder="1" applyAlignment="1">
      <alignment horizontal="right" vertical="center" readingOrder="1"/>
    </xf>
    <xf numFmtId="0" fontId="5" fillId="7" borderId="1" xfId="0" applyFont="1" applyFill="1" applyBorder="1" applyAlignment="1">
      <alignment horizontal="right" vertical="center" wrapText="1"/>
    </xf>
    <xf numFmtId="2" fontId="5" fillId="7" borderId="1" xfId="0" applyNumberFormat="1" applyFont="1" applyFill="1" applyBorder="1" applyAlignment="1">
      <alignment horizontal="right" vertical="center" wrapText="1"/>
    </xf>
    <xf numFmtId="4" fontId="5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vertical="center"/>
    </xf>
    <xf numFmtId="4" fontId="6" fillId="7" borderId="1" xfId="11" applyNumberFormat="1" applyFont="1" applyFill="1" applyBorder="1" applyAlignment="1">
      <alignment horizontal="right" vertical="center" wrapText="1" readingOrder="1"/>
    </xf>
    <xf numFmtId="4" fontId="5" fillId="7" borderId="1" xfId="11" applyNumberFormat="1" applyFont="1" applyFill="1" applyBorder="1" applyAlignment="1">
      <alignment horizontal="right" vertical="center" wrapText="1" readingOrder="1"/>
    </xf>
    <xf numFmtId="0" fontId="6" fillId="7" borderId="0" xfId="0" applyFont="1" applyFill="1" applyBorder="1" applyAlignment="1">
      <alignment vertical="center"/>
    </xf>
    <xf numFmtId="2" fontId="5" fillId="7" borderId="1" xfId="0" applyNumberFormat="1" applyFont="1" applyFill="1" applyBorder="1" applyAlignment="1">
      <alignment horizontal="right" vertical="center" readingOrder="1"/>
    </xf>
    <xf numFmtId="2" fontId="5" fillId="7" borderId="1" xfId="11" applyNumberFormat="1" applyFont="1" applyFill="1" applyBorder="1" applyAlignment="1">
      <alignment horizontal="right" vertical="center" readingOrder="1"/>
    </xf>
    <xf numFmtId="4" fontId="5" fillId="7" borderId="1" xfId="0" applyNumberFormat="1" applyFont="1" applyFill="1" applyBorder="1" applyAlignment="1">
      <alignment vertical="center" wrapText="1" readingOrder="1"/>
    </xf>
    <xf numFmtId="4" fontId="6" fillId="7" borderId="1" xfId="0" applyNumberFormat="1" applyFont="1" applyFill="1" applyBorder="1" applyAlignment="1">
      <alignment vertical="center"/>
    </xf>
    <xf numFmtId="2" fontId="5" fillId="7" borderId="1" xfId="0" applyNumberFormat="1" applyFont="1" applyFill="1" applyBorder="1" applyAlignment="1">
      <alignment vertical="center" readingOrder="1"/>
    </xf>
    <xf numFmtId="2" fontId="5" fillId="7" borderId="1" xfId="11" applyNumberFormat="1" applyFont="1" applyFill="1" applyBorder="1" applyAlignment="1">
      <alignment vertical="center" readingOrder="1"/>
    </xf>
    <xf numFmtId="2" fontId="5" fillId="7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justify" vertical="center" wrapText="1"/>
    </xf>
    <xf numFmtId="4" fontId="6" fillId="7" borderId="0" xfId="0" applyNumberFormat="1" applyFont="1" applyFill="1" applyBorder="1" applyAlignment="1">
      <alignment vertical="center"/>
    </xf>
    <xf numFmtId="2" fontId="5" fillId="7" borderId="1" xfId="0" applyNumberFormat="1" applyFont="1" applyFill="1" applyBorder="1" applyAlignment="1">
      <alignment horizontal="right" vertical="center"/>
    </xf>
    <xf numFmtId="4" fontId="5" fillId="7" borderId="1" xfId="0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/>
    <xf numFmtId="4" fontId="6" fillId="7" borderId="1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 applyProtection="1">
      <alignment horizontal="left" vertical="center" wrapText="1"/>
      <protection hidden="1"/>
    </xf>
    <xf numFmtId="1" fontId="5" fillId="7" borderId="1" xfId="0" applyNumberFormat="1" applyFont="1" applyFill="1" applyBorder="1" applyAlignment="1">
      <alignment horizontal="center" vertical="center" wrapText="1"/>
    </xf>
    <xf numFmtId="4" fontId="5" fillId="7" borderId="1" xfId="11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wrapText="1"/>
    </xf>
    <xf numFmtId="0" fontId="7" fillId="7" borderId="0" xfId="0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vertical="center"/>
    </xf>
    <xf numFmtId="4" fontId="5" fillId="7" borderId="1" xfId="0" applyNumberFormat="1" applyFont="1" applyFill="1" applyBorder="1" applyAlignment="1">
      <alignment vertical="center" wrapText="1"/>
    </xf>
    <xf numFmtId="4" fontId="5" fillId="7" borderId="1" xfId="0" applyNumberFormat="1" applyFont="1" applyFill="1" applyBorder="1" applyAlignment="1">
      <alignment vertical="center"/>
    </xf>
    <xf numFmtId="4" fontId="5" fillId="7" borderId="1" xfId="11" applyNumberFormat="1" applyFont="1" applyFill="1" applyBorder="1" applyAlignment="1">
      <alignment vertical="center"/>
    </xf>
    <xf numFmtId="0" fontId="5" fillId="7" borderId="1" xfId="0" applyNumberFormat="1" applyFont="1" applyFill="1" applyBorder="1" applyAlignment="1">
      <alignment horizontal="left" vertical="center" wrapText="1"/>
    </xf>
    <xf numFmtId="4" fontId="5" fillId="7" borderId="1" xfId="0" applyNumberFormat="1" applyFont="1" applyFill="1" applyBorder="1" applyAlignment="1">
      <alignment vertical="center" readingOrder="1"/>
    </xf>
    <xf numFmtId="4" fontId="5" fillId="7" borderId="1" xfId="11" applyNumberFormat="1" applyFont="1" applyFill="1" applyBorder="1" applyAlignment="1">
      <alignment vertical="center" readingOrder="1"/>
    </xf>
    <xf numFmtId="3" fontId="5" fillId="7" borderId="1" xfId="0" applyNumberFormat="1" applyFont="1" applyFill="1" applyBorder="1" applyAlignment="1">
      <alignment horizontal="center" vertical="center"/>
    </xf>
    <xf numFmtId="4" fontId="5" fillId="7" borderId="1" xfId="12" applyNumberFormat="1" applyFont="1" applyFill="1" applyBorder="1" applyAlignment="1">
      <alignment vertical="center" readingOrder="1"/>
    </xf>
    <xf numFmtId="0" fontId="5" fillId="7" borderId="1" xfId="1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/>
    </xf>
    <xf numFmtId="4" fontId="5" fillId="7" borderId="1" xfId="0" applyNumberFormat="1" applyFont="1" applyFill="1" applyBorder="1"/>
    <xf numFmtId="0" fontId="5" fillId="7" borderId="1" xfId="0" applyNumberFormat="1" applyFont="1" applyFill="1" applyBorder="1" applyAlignment="1">
      <alignment horizontal="center" vertical="center"/>
    </xf>
    <xf numFmtId="0" fontId="5" fillId="7" borderId="1" xfId="9" applyFont="1" applyFill="1" applyBorder="1" applyAlignment="1">
      <alignment horizontal="left" vertical="center" wrapText="1"/>
    </xf>
    <xf numFmtId="0" fontId="5" fillId="7" borderId="1" xfId="9" applyFont="1" applyFill="1" applyBorder="1" applyAlignment="1">
      <alignment horizontal="center" vertical="center"/>
    </xf>
    <xf numFmtId="0" fontId="5" fillId="7" borderId="1" xfId="9" applyFont="1" applyFill="1" applyBorder="1" applyAlignment="1">
      <alignment horizontal="center" vertical="center" wrapText="1"/>
    </xf>
    <xf numFmtId="1" fontId="5" fillId="7" borderId="1" xfId="9" applyNumberFormat="1" applyFont="1" applyFill="1" applyBorder="1" applyAlignment="1">
      <alignment horizontal="center" vertical="center" readingOrder="1"/>
    </xf>
    <xf numFmtId="4" fontId="5" fillId="7" borderId="1" xfId="9" applyNumberFormat="1" applyFont="1" applyFill="1" applyBorder="1" applyAlignment="1">
      <alignment horizontal="right" vertical="center" readingOrder="1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" fontId="5" fillId="7" borderId="2" xfId="0" applyNumberFormat="1" applyFont="1" applyFill="1" applyBorder="1" applyAlignment="1">
      <alignment horizontal="center" vertical="center" readingOrder="1"/>
    </xf>
    <xf numFmtId="1" fontId="5" fillId="7" borderId="3" xfId="0" applyNumberFormat="1" applyFont="1" applyFill="1" applyBorder="1" applyAlignment="1">
      <alignment horizontal="center" vertical="center" readingOrder="1"/>
    </xf>
    <xf numFmtId="4" fontId="5" fillId="7" borderId="2" xfId="0" applyNumberFormat="1" applyFont="1" applyFill="1" applyBorder="1" applyAlignment="1">
      <alignment vertical="center" readingOrder="1"/>
    </xf>
    <xf numFmtId="4" fontId="5" fillId="7" borderId="3" xfId="0" applyNumberFormat="1" applyFont="1" applyFill="1" applyBorder="1" applyAlignment="1">
      <alignment vertical="center" readingOrder="1"/>
    </xf>
    <xf numFmtId="1" fontId="5" fillId="7" borderId="1" xfId="0" applyNumberFormat="1" applyFont="1" applyFill="1" applyBorder="1" applyAlignment="1">
      <alignment horizontal="center" vertical="center" readingOrder="1"/>
    </xf>
    <xf numFmtId="4" fontId="5" fillId="7" borderId="1" xfId="11" applyNumberFormat="1" applyFont="1" applyFill="1" applyBorder="1" applyAlignment="1">
      <alignment vertical="center" readingOrder="1"/>
    </xf>
    <xf numFmtId="0" fontId="6" fillId="7" borderId="1" xfId="0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vertical="center" wrapText="1" readingOrder="1"/>
    </xf>
    <xf numFmtId="4" fontId="5" fillId="7" borderId="1" xfId="0" applyNumberFormat="1" applyFont="1" applyFill="1" applyBorder="1" applyAlignment="1">
      <alignment horizontal="right" vertical="center"/>
    </xf>
    <xf numFmtId="0" fontId="5" fillId="7" borderId="1" xfId="10" applyFont="1" applyFill="1" applyBorder="1" applyAlignment="1" applyProtection="1">
      <alignment horizontal="left" vertical="center" wrapText="1"/>
      <protection locked="0"/>
    </xf>
    <xf numFmtId="1" fontId="5" fillId="7" borderId="1" xfId="0" applyNumberFormat="1" applyFont="1" applyFill="1" applyBorder="1" applyAlignment="1">
      <alignment horizontal="center" vertical="center" wrapText="1" readingOrder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" fontId="5" fillId="7" borderId="1" xfId="0" applyNumberFormat="1" applyFont="1" applyFill="1" applyBorder="1" applyAlignment="1">
      <alignment horizontal="right" vertical="center" wrapText="1" readingOrder="1"/>
    </xf>
    <xf numFmtId="4" fontId="5" fillId="7" borderId="1" xfId="0" applyNumberFormat="1" applyFont="1" applyFill="1" applyBorder="1" applyAlignment="1">
      <alignment horizontal="right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left" vertical="center" wrapText="1"/>
    </xf>
    <xf numFmtId="0" fontId="5" fillId="7" borderId="3" xfId="0" applyNumberFormat="1" applyFont="1" applyFill="1" applyBorder="1" applyAlignment="1">
      <alignment horizontal="left" vertical="center" wrapText="1"/>
    </xf>
    <xf numFmtId="4" fontId="5" fillId="7" borderId="1" xfId="12" applyNumberFormat="1" applyFont="1" applyFill="1" applyBorder="1" applyAlignment="1">
      <alignment vertical="center" readingOrder="1"/>
    </xf>
    <xf numFmtId="4" fontId="5" fillId="7" borderId="1" xfId="11" applyNumberFormat="1" applyFont="1" applyFill="1" applyBorder="1" applyAlignment="1">
      <alignment horizontal="right" vertical="center" readingOrder="1"/>
    </xf>
    <xf numFmtId="2" fontId="5" fillId="7" borderId="1" xfId="11" applyNumberFormat="1" applyFont="1" applyFill="1" applyBorder="1" applyAlignment="1">
      <alignment horizontal="right" vertical="center" readingOrder="1"/>
    </xf>
    <xf numFmtId="0" fontId="5" fillId="7" borderId="1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 wrapText="1" readingOrder="1"/>
    </xf>
    <xf numFmtId="49" fontId="5" fillId="7" borderId="1" xfId="0" applyNumberFormat="1" applyFont="1" applyFill="1" applyBorder="1" applyAlignment="1">
      <alignment horizontal="center" vertical="center" textRotation="90" wrapText="1"/>
    </xf>
    <xf numFmtId="1" fontId="5" fillId="7" borderId="1" xfId="0" applyNumberFormat="1" applyFont="1" applyFill="1" applyBorder="1" applyAlignment="1">
      <alignment horizontal="center" vertical="center" textRotation="90" wrapText="1" readingOrder="1"/>
    </xf>
    <xf numFmtId="4" fontId="5" fillId="7" borderId="1" xfId="0" applyNumberFormat="1" applyFont="1" applyFill="1" applyBorder="1" applyAlignment="1">
      <alignment horizontal="center" vertical="center" textRotation="90" wrapText="1" readingOrder="1"/>
    </xf>
    <xf numFmtId="164" fontId="5" fillId="7" borderId="1" xfId="11" applyNumberFormat="1" applyFont="1" applyFill="1" applyBorder="1" applyAlignment="1">
      <alignment horizontal="center" vertical="center" textRotation="90" wrapText="1" readingOrder="1"/>
    </xf>
    <xf numFmtId="0" fontId="7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right" vertical="center" wrapText="1"/>
    </xf>
    <xf numFmtId="4" fontId="5" fillId="7" borderId="2" xfId="0" applyNumberFormat="1" applyFont="1" applyFill="1" applyBorder="1" applyAlignment="1">
      <alignment horizontal="right" vertical="center" wrapText="1"/>
    </xf>
    <xf numFmtId="4" fontId="5" fillId="7" borderId="3" xfId="0" applyNumberFormat="1" applyFont="1" applyFill="1" applyBorder="1" applyAlignment="1">
      <alignment horizontal="right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4" fontId="5" fillId="7" borderId="1" xfId="1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left" vertical="center"/>
    </xf>
    <xf numFmtId="164" fontId="5" fillId="7" borderId="1" xfId="11" applyNumberFormat="1" applyFont="1" applyFill="1" applyBorder="1" applyAlignment="1">
      <alignment horizontal="center" vertical="center" wrapText="1" readingOrder="1"/>
    </xf>
    <xf numFmtId="164" fontId="5" fillId="7" borderId="1" xfId="0" applyNumberFormat="1" applyFont="1" applyFill="1" applyBorder="1" applyAlignment="1">
      <alignment horizontal="center" vertical="center" wrapText="1" readingOrder="1"/>
    </xf>
    <xf numFmtId="4" fontId="5" fillId="7" borderId="1" xfId="0" applyNumberFormat="1" applyFont="1" applyFill="1" applyBorder="1" applyAlignment="1">
      <alignment horizontal="right" vertical="center" readingOrder="1"/>
    </xf>
    <xf numFmtId="4" fontId="5" fillId="7" borderId="1" xfId="11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 applyProtection="1">
      <alignment horizontal="left" vertical="center" wrapText="1"/>
      <protection hidden="1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4" fontId="5" fillId="7" borderId="2" xfId="0" applyNumberFormat="1" applyFont="1" applyFill="1" applyBorder="1" applyAlignment="1">
      <alignment horizontal="right" vertical="center" wrapText="1" readingOrder="1"/>
    </xf>
    <xf numFmtId="4" fontId="5" fillId="7" borderId="3" xfId="0" applyNumberFormat="1" applyFont="1" applyFill="1" applyBorder="1" applyAlignment="1">
      <alignment horizontal="right" vertical="center" wrapText="1" readingOrder="1"/>
    </xf>
    <xf numFmtId="4" fontId="5" fillId="7" borderId="1" xfId="0" applyNumberFormat="1" applyFont="1" applyFill="1" applyBorder="1" applyAlignment="1">
      <alignment vertical="center" readingOrder="1"/>
    </xf>
    <xf numFmtId="4" fontId="5" fillId="7" borderId="2" xfId="11" applyNumberFormat="1" applyFont="1" applyFill="1" applyBorder="1" applyAlignment="1">
      <alignment horizontal="right" vertical="center" readingOrder="1"/>
    </xf>
    <xf numFmtId="4" fontId="5" fillId="7" borderId="3" xfId="11" applyNumberFormat="1" applyFont="1" applyFill="1" applyBorder="1" applyAlignment="1">
      <alignment horizontal="right" vertical="center" readingOrder="1"/>
    </xf>
    <xf numFmtId="3" fontId="5" fillId="7" borderId="1" xfId="0" applyNumberFormat="1" applyFont="1" applyFill="1" applyBorder="1" applyAlignment="1">
      <alignment horizontal="center" vertical="center"/>
    </xf>
    <xf numFmtId="0" fontId="5" fillId="7" borderId="2" xfId="10" applyFont="1" applyFill="1" applyBorder="1" applyAlignment="1" applyProtection="1">
      <alignment horizontal="left" vertical="center" wrapText="1"/>
      <protection locked="0"/>
    </xf>
    <xf numFmtId="0" fontId="5" fillId="7" borderId="3" xfId="10" applyFont="1" applyFill="1" applyBorder="1" applyAlignment="1" applyProtection="1">
      <alignment horizontal="left" vertical="center" wrapText="1"/>
      <protection locked="0"/>
    </xf>
    <xf numFmtId="0" fontId="5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 wrapText="1" readingOrder="1"/>
    </xf>
    <xf numFmtId="1" fontId="5" fillId="7" borderId="3" xfId="0" applyNumberFormat="1" applyFont="1" applyFill="1" applyBorder="1" applyAlignment="1">
      <alignment horizontal="center" vertical="center" wrapText="1" readingOrder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50;&#1055;%202017-2019/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16">
          <cell r="C16">
            <v>8335619.5999999996</v>
          </cell>
        </row>
        <row r="18">
          <cell r="C18">
            <v>4437593.3</v>
          </cell>
        </row>
        <row r="21">
          <cell r="C21">
            <v>3039549.67</v>
          </cell>
        </row>
        <row r="23">
          <cell r="C23">
            <v>1908740</v>
          </cell>
        </row>
        <row r="24">
          <cell r="C24">
            <v>1518810.69</v>
          </cell>
        </row>
        <row r="25">
          <cell r="C25">
            <v>2745000</v>
          </cell>
        </row>
        <row r="26">
          <cell r="C26">
            <v>3486000</v>
          </cell>
        </row>
        <row r="27">
          <cell r="C27">
            <v>3486000</v>
          </cell>
        </row>
        <row r="28">
          <cell r="C28">
            <v>3486000</v>
          </cell>
        </row>
        <row r="30">
          <cell r="C30">
            <v>2884450</v>
          </cell>
        </row>
        <row r="34">
          <cell r="C34">
            <v>1334845.79</v>
          </cell>
        </row>
        <row r="36">
          <cell r="C36">
            <v>2051640.0000000002</v>
          </cell>
        </row>
        <row r="38">
          <cell r="C38">
            <v>300000</v>
          </cell>
        </row>
        <row r="39">
          <cell r="C39">
            <v>1884809.2999999998</v>
          </cell>
        </row>
        <row r="44">
          <cell r="C44">
            <v>655070</v>
          </cell>
        </row>
        <row r="45">
          <cell r="C45">
            <v>4800000</v>
          </cell>
        </row>
        <row r="46">
          <cell r="C46">
            <v>4800000</v>
          </cell>
        </row>
        <row r="47">
          <cell r="C47">
            <v>1093502.1200000001</v>
          </cell>
        </row>
        <row r="50">
          <cell r="C50">
            <v>4206800</v>
          </cell>
        </row>
        <row r="51">
          <cell r="C51">
            <v>4206800</v>
          </cell>
        </row>
        <row r="52">
          <cell r="C52">
            <v>3761070</v>
          </cell>
        </row>
        <row r="54">
          <cell r="C54">
            <v>2818731.24</v>
          </cell>
        </row>
        <row r="56">
          <cell r="C56">
            <v>3578000</v>
          </cell>
        </row>
        <row r="85">
          <cell r="C85">
            <v>15306941.550000001</v>
          </cell>
        </row>
        <row r="91">
          <cell r="C91">
            <v>2190763.4900000002</v>
          </cell>
        </row>
        <row r="93">
          <cell r="C93">
            <v>58827.5</v>
          </cell>
        </row>
        <row r="94">
          <cell r="C94">
            <v>5261291.6399999997</v>
          </cell>
        </row>
        <row r="96">
          <cell r="C96">
            <v>124764.64</v>
          </cell>
        </row>
        <row r="99">
          <cell r="C99">
            <v>52206.080000000002</v>
          </cell>
        </row>
        <row r="100">
          <cell r="C100">
            <v>49933.51</v>
          </cell>
        </row>
        <row r="104">
          <cell r="C104">
            <v>52486.67</v>
          </cell>
        </row>
        <row r="106">
          <cell r="C106">
            <v>61829.57</v>
          </cell>
        </row>
        <row r="107">
          <cell r="C107">
            <v>32637.59</v>
          </cell>
        </row>
        <row r="109">
          <cell r="C109">
            <v>54170.080000000002</v>
          </cell>
        </row>
        <row r="135">
          <cell r="C135">
            <v>2023343.3599999999</v>
          </cell>
        </row>
        <row r="141">
          <cell r="C141">
            <v>6106950</v>
          </cell>
        </row>
        <row r="143">
          <cell r="C143">
            <v>2652840</v>
          </cell>
        </row>
        <row r="154">
          <cell r="C154">
            <v>41774.69</v>
          </cell>
        </row>
        <row r="155">
          <cell r="C155">
            <v>95551.6</v>
          </cell>
        </row>
        <row r="156">
          <cell r="C156">
            <v>108492.72</v>
          </cell>
        </row>
        <row r="157">
          <cell r="C157">
            <v>6758070</v>
          </cell>
        </row>
        <row r="163">
          <cell r="C163">
            <v>2346500</v>
          </cell>
        </row>
        <row r="170">
          <cell r="C170">
            <v>3469320</v>
          </cell>
        </row>
        <row r="186">
          <cell r="C186">
            <v>60640.68</v>
          </cell>
        </row>
        <row r="187">
          <cell r="C187">
            <v>30144875</v>
          </cell>
        </row>
        <row r="522">
          <cell r="C522">
            <v>1937000</v>
          </cell>
        </row>
        <row r="523">
          <cell r="C523">
            <v>1948000</v>
          </cell>
        </row>
        <row r="524">
          <cell r="C524">
            <v>3307500</v>
          </cell>
        </row>
        <row r="525">
          <cell r="C525">
            <v>1748360</v>
          </cell>
        </row>
        <row r="526">
          <cell r="C526">
            <v>3480200</v>
          </cell>
        </row>
        <row r="527">
          <cell r="C527">
            <v>2777000</v>
          </cell>
        </row>
        <row r="528">
          <cell r="C528">
            <v>1723500</v>
          </cell>
        </row>
        <row r="529">
          <cell r="C529">
            <v>930950</v>
          </cell>
        </row>
        <row r="530">
          <cell r="C530">
            <v>1749900</v>
          </cell>
        </row>
        <row r="531">
          <cell r="C531">
            <v>3016000</v>
          </cell>
        </row>
        <row r="532">
          <cell r="C532">
            <v>8965500</v>
          </cell>
        </row>
        <row r="533">
          <cell r="C533">
            <v>1523990</v>
          </cell>
        </row>
        <row r="534">
          <cell r="C534">
            <v>3469320</v>
          </cell>
        </row>
        <row r="535">
          <cell r="C535">
            <v>3680500</v>
          </cell>
        </row>
        <row r="536">
          <cell r="C536">
            <v>2300000</v>
          </cell>
        </row>
        <row r="537">
          <cell r="C537">
            <v>3862000</v>
          </cell>
        </row>
        <row r="538">
          <cell r="C538">
            <v>2086500</v>
          </cell>
        </row>
        <row r="539">
          <cell r="C539">
            <v>2030500</v>
          </cell>
        </row>
        <row r="540">
          <cell r="C540">
            <v>5397500</v>
          </cell>
        </row>
        <row r="541">
          <cell r="C541">
            <v>300000</v>
          </cell>
        </row>
        <row r="543">
          <cell r="C543">
            <v>2080000</v>
          </cell>
        </row>
        <row r="544">
          <cell r="C544">
            <v>2080000</v>
          </cell>
        </row>
        <row r="545">
          <cell r="C545">
            <v>1827000</v>
          </cell>
        </row>
        <row r="546">
          <cell r="C546">
            <v>2906550</v>
          </cell>
        </row>
        <row r="547">
          <cell r="C547">
            <v>1470500</v>
          </cell>
        </row>
        <row r="548">
          <cell r="C548">
            <v>2301000</v>
          </cell>
        </row>
        <row r="549">
          <cell r="C549">
            <v>1811500</v>
          </cell>
        </row>
        <row r="550">
          <cell r="C550">
            <v>1806000</v>
          </cell>
        </row>
        <row r="551">
          <cell r="C551">
            <v>5768630.5</v>
          </cell>
        </row>
        <row r="552">
          <cell r="C552">
            <v>5141565</v>
          </cell>
        </row>
        <row r="555">
          <cell r="C555">
            <v>1668500</v>
          </cell>
        </row>
        <row r="556">
          <cell r="C556">
            <v>2357650</v>
          </cell>
        </row>
        <row r="557">
          <cell r="C557">
            <v>2390650</v>
          </cell>
        </row>
        <row r="558">
          <cell r="C558">
            <v>2376900</v>
          </cell>
        </row>
        <row r="559">
          <cell r="C559">
            <v>2379650</v>
          </cell>
        </row>
        <row r="560">
          <cell r="C560">
            <v>2406050</v>
          </cell>
        </row>
        <row r="561">
          <cell r="C561">
            <v>2438500</v>
          </cell>
        </row>
        <row r="562">
          <cell r="C562">
            <v>2423650</v>
          </cell>
        </row>
        <row r="563">
          <cell r="C563">
            <v>2420900</v>
          </cell>
        </row>
        <row r="564">
          <cell r="C564">
            <v>2420900</v>
          </cell>
        </row>
        <row r="565">
          <cell r="C565">
            <v>2437400</v>
          </cell>
        </row>
        <row r="566">
          <cell r="C566">
            <v>2349950</v>
          </cell>
        </row>
        <row r="567">
          <cell r="C567">
            <v>2442900</v>
          </cell>
        </row>
        <row r="568">
          <cell r="C568">
            <v>2455000</v>
          </cell>
        </row>
        <row r="569">
          <cell r="C569">
            <v>2427500</v>
          </cell>
        </row>
        <row r="570">
          <cell r="C570">
            <v>5996025</v>
          </cell>
        </row>
        <row r="571">
          <cell r="C571">
            <v>3627050</v>
          </cell>
        </row>
        <row r="572">
          <cell r="C572">
            <v>2630500</v>
          </cell>
        </row>
        <row r="573">
          <cell r="C573">
            <v>2941200</v>
          </cell>
        </row>
        <row r="574">
          <cell r="C574">
            <v>3929000</v>
          </cell>
        </row>
        <row r="575">
          <cell r="C575">
            <v>2944500</v>
          </cell>
        </row>
        <row r="576">
          <cell r="C576">
            <v>2797100</v>
          </cell>
        </row>
        <row r="577">
          <cell r="C577">
            <v>2697100</v>
          </cell>
        </row>
        <row r="578">
          <cell r="C578">
            <v>2697100</v>
          </cell>
        </row>
        <row r="579">
          <cell r="C579">
            <v>3375149.9999999995</v>
          </cell>
        </row>
        <row r="580">
          <cell r="C580">
            <v>3375149.9999999995</v>
          </cell>
        </row>
        <row r="581">
          <cell r="C581">
            <v>3375149.9999999995</v>
          </cell>
        </row>
        <row r="582">
          <cell r="C582">
            <v>1915000</v>
          </cell>
        </row>
        <row r="583">
          <cell r="C583">
            <v>2943950</v>
          </cell>
        </row>
        <row r="584">
          <cell r="C584">
            <v>2500626.5</v>
          </cell>
        </row>
        <row r="585">
          <cell r="C585">
            <v>4754000</v>
          </cell>
        </row>
        <row r="586">
          <cell r="C586">
            <v>1696000</v>
          </cell>
        </row>
        <row r="587">
          <cell r="C587">
            <v>2667300</v>
          </cell>
        </row>
        <row r="588">
          <cell r="C588">
            <v>2088150</v>
          </cell>
        </row>
        <row r="589">
          <cell r="C589">
            <v>3711145</v>
          </cell>
        </row>
        <row r="590">
          <cell r="C590">
            <v>1795000</v>
          </cell>
        </row>
        <row r="591">
          <cell r="C591">
            <v>2405500</v>
          </cell>
        </row>
        <row r="592">
          <cell r="C592">
            <v>5133500</v>
          </cell>
        </row>
        <row r="593">
          <cell r="C593">
            <v>1619000</v>
          </cell>
        </row>
        <row r="594">
          <cell r="C594">
            <v>1592050</v>
          </cell>
        </row>
        <row r="595">
          <cell r="C595">
            <v>1564000</v>
          </cell>
        </row>
        <row r="596">
          <cell r="C596">
            <v>1564000</v>
          </cell>
        </row>
        <row r="597">
          <cell r="C597">
            <v>4325000</v>
          </cell>
        </row>
        <row r="598">
          <cell r="C598">
            <v>1421000</v>
          </cell>
        </row>
        <row r="599">
          <cell r="C599">
            <v>2141500</v>
          </cell>
        </row>
        <row r="600">
          <cell r="C600">
            <v>2195400</v>
          </cell>
        </row>
        <row r="601">
          <cell r="C601">
            <v>1734500</v>
          </cell>
        </row>
        <row r="602">
          <cell r="C602">
            <v>1729000</v>
          </cell>
        </row>
        <row r="603">
          <cell r="C603">
            <v>4715500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V1112"/>
  <sheetViews>
    <sheetView tabSelected="1" view="pageBreakPreview" topLeftCell="A1102" zoomScaleNormal="80" zoomScaleSheetLayoutView="100" zoomScalePageLayoutView="70" workbookViewId="0">
      <selection activeCell="A3" sqref="A3:R3"/>
    </sheetView>
  </sheetViews>
  <sheetFormatPr defaultRowHeight="15.75" x14ac:dyDescent="0.25"/>
  <cols>
    <col min="1" max="1" width="6" style="3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140625" style="11" customWidth="1"/>
    <col min="9" max="10" width="13.7109375" style="11" customWidth="1"/>
    <col min="11" max="11" width="18.85546875" style="10" customWidth="1"/>
    <col min="12" max="14" width="7.7109375" style="12" customWidth="1"/>
    <col min="15" max="15" width="20.7109375" style="10" customWidth="1"/>
    <col min="16" max="16" width="14.140625" style="15" customWidth="1"/>
    <col min="17" max="17" width="12.28515625" style="15" customWidth="1"/>
    <col min="18" max="18" width="12.28515625" style="20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9.140625" style="1"/>
  </cols>
  <sheetData>
    <row r="1" spans="1:22" ht="20.25" customHeight="1" x14ac:dyDescent="0.25">
      <c r="O1" s="222" t="s">
        <v>1974</v>
      </c>
      <c r="P1" s="222"/>
      <c r="Q1" s="222"/>
      <c r="R1" s="222"/>
    </row>
    <row r="2" spans="1:22" ht="75" customHeight="1" x14ac:dyDescent="0.25">
      <c r="O2" s="222"/>
      <c r="P2" s="222"/>
      <c r="Q2" s="222"/>
      <c r="R2" s="222"/>
    </row>
    <row r="3" spans="1:22" ht="33.75" customHeight="1" x14ac:dyDescent="0.25">
      <c r="A3" s="223" t="s">
        <v>66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22" ht="8.4499999999999993" customHeight="1" x14ac:dyDescent="0.25">
      <c r="A4" s="42"/>
      <c r="B4" s="5"/>
      <c r="C4" s="43"/>
      <c r="D4" s="5"/>
      <c r="E4" s="43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</row>
    <row r="5" spans="1:22" ht="25.15" customHeight="1" x14ac:dyDescent="0.25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</row>
    <row r="6" spans="1:22" ht="9" customHeight="1" x14ac:dyDescent="0.25">
      <c r="A6" s="42"/>
      <c r="B6" s="42"/>
      <c r="C6" s="42"/>
      <c r="D6" s="42"/>
      <c r="E6" s="42"/>
      <c r="F6" s="9"/>
      <c r="G6" s="9"/>
      <c r="H6" s="14"/>
      <c r="I6" s="14"/>
      <c r="J6" s="14"/>
      <c r="K6" s="14"/>
      <c r="L6" s="14"/>
      <c r="M6" s="14"/>
      <c r="N6" s="14"/>
      <c r="O6" s="14"/>
      <c r="P6" s="14"/>
      <c r="Q6" s="14"/>
      <c r="R6" s="19"/>
    </row>
    <row r="7" spans="1:22" ht="33" customHeight="1" x14ac:dyDescent="0.25">
      <c r="A7" s="225" t="s">
        <v>15</v>
      </c>
      <c r="B7" s="225" t="s">
        <v>60</v>
      </c>
      <c r="C7" s="180" t="s">
        <v>16</v>
      </c>
      <c r="D7" s="180"/>
      <c r="E7" s="209" t="s">
        <v>17</v>
      </c>
      <c r="F7" s="212" t="s">
        <v>18</v>
      </c>
      <c r="G7" s="212" t="s">
        <v>19</v>
      </c>
      <c r="H7" s="214" t="s">
        <v>29</v>
      </c>
      <c r="I7" s="227" t="s">
        <v>31</v>
      </c>
      <c r="J7" s="227"/>
      <c r="K7" s="228" t="s">
        <v>20</v>
      </c>
      <c r="L7" s="228"/>
      <c r="M7" s="228"/>
      <c r="N7" s="228"/>
      <c r="O7" s="228"/>
      <c r="P7" s="210" t="s">
        <v>58</v>
      </c>
      <c r="Q7" s="210" t="s">
        <v>57</v>
      </c>
      <c r="R7" s="211" t="s">
        <v>21</v>
      </c>
      <c r="S7" s="87"/>
    </row>
    <row r="8" spans="1:22" ht="15" customHeight="1" x14ac:dyDescent="0.25">
      <c r="A8" s="225"/>
      <c r="B8" s="225"/>
      <c r="C8" s="209" t="s">
        <v>22</v>
      </c>
      <c r="D8" s="209" t="s">
        <v>45</v>
      </c>
      <c r="E8" s="209"/>
      <c r="F8" s="212"/>
      <c r="G8" s="212"/>
      <c r="H8" s="214"/>
      <c r="I8" s="214" t="s">
        <v>13</v>
      </c>
      <c r="J8" s="214" t="s">
        <v>14</v>
      </c>
      <c r="K8" s="213" t="s">
        <v>30</v>
      </c>
      <c r="L8" s="228" t="s">
        <v>32</v>
      </c>
      <c r="M8" s="228"/>
      <c r="N8" s="228"/>
      <c r="O8" s="228"/>
      <c r="P8" s="210"/>
      <c r="Q8" s="210"/>
      <c r="R8" s="211"/>
      <c r="S8" s="87"/>
    </row>
    <row r="9" spans="1:22" ht="201" customHeight="1" x14ac:dyDescent="0.25">
      <c r="A9" s="225"/>
      <c r="B9" s="225"/>
      <c r="C9" s="209"/>
      <c r="D9" s="209"/>
      <c r="E9" s="209"/>
      <c r="F9" s="212"/>
      <c r="G9" s="212"/>
      <c r="H9" s="214"/>
      <c r="I9" s="214"/>
      <c r="J9" s="214"/>
      <c r="K9" s="213"/>
      <c r="L9" s="88" t="s">
        <v>1</v>
      </c>
      <c r="M9" s="88" t="s">
        <v>2</v>
      </c>
      <c r="N9" s="88" t="s">
        <v>7</v>
      </c>
      <c r="O9" s="88" t="s">
        <v>23</v>
      </c>
      <c r="P9" s="210"/>
      <c r="Q9" s="210"/>
      <c r="R9" s="211"/>
      <c r="S9" s="87"/>
    </row>
    <row r="10" spans="1:22" s="3" customFormat="1" ht="23.25" customHeight="1" x14ac:dyDescent="0.25">
      <c r="A10" s="225"/>
      <c r="B10" s="225"/>
      <c r="C10" s="209"/>
      <c r="D10" s="209"/>
      <c r="E10" s="209"/>
      <c r="F10" s="212"/>
      <c r="G10" s="212"/>
      <c r="H10" s="89" t="s">
        <v>64</v>
      </c>
      <c r="I10" s="89" t="s">
        <v>64</v>
      </c>
      <c r="J10" s="89" t="s">
        <v>64</v>
      </c>
      <c r="K10" s="90" t="s">
        <v>24</v>
      </c>
      <c r="L10" s="91" t="s">
        <v>24</v>
      </c>
      <c r="M10" s="91" t="s">
        <v>24</v>
      </c>
      <c r="N10" s="91" t="s">
        <v>24</v>
      </c>
      <c r="O10" s="90" t="s">
        <v>24</v>
      </c>
      <c r="P10" s="92" t="s">
        <v>65</v>
      </c>
      <c r="Q10" s="92" t="s">
        <v>65</v>
      </c>
      <c r="R10" s="211"/>
      <c r="S10" s="93"/>
      <c r="T10" s="43"/>
      <c r="U10" s="43"/>
    </row>
    <row r="11" spans="1:22" s="3" customFormat="1" ht="21" customHeight="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  <c r="F11" s="95">
        <v>6</v>
      </c>
      <c r="G11" s="95">
        <v>7</v>
      </c>
      <c r="H11" s="96">
        <v>8</v>
      </c>
      <c r="I11" s="96">
        <v>9</v>
      </c>
      <c r="J11" s="96">
        <v>10</v>
      </c>
      <c r="K11" s="97">
        <v>11</v>
      </c>
      <c r="L11" s="96">
        <v>12</v>
      </c>
      <c r="M11" s="96">
        <v>13</v>
      </c>
      <c r="N11" s="96">
        <v>14</v>
      </c>
      <c r="O11" s="97">
        <v>15</v>
      </c>
      <c r="P11" s="96">
        <v>16</v>
      </c>
      <c r="Q11" s="96">
        <v>17</v>
      </c>
      <c r="R11" s="98">
        <v>18</v>
      </c>
      <c r="S11" s="93"/>
      <c r="T11" s="43"/>
      <c r="U11" s="43"/>
    </row>
    <row r="12" spans="1:22" ht="27" customHeight="1" x14ac:dyDescent="0.25">
      <c r="A12" s="226" t="s">
        <v>59</v>
      </c>
      <c r="B12" s="226"/>
      <c r="C12" s="99" t="s">
        <v>27</v>
      </c>
      <c r="D12" s="99" t="s">
        <v>27</v>
      </c>
      <c r="E12" s="99" t="s">
        <v>27</v>
      </c>
      <c r="F12" s="100" t="s">
        <v>27</v>
      </c>
      <c r="G12" s="100" t="s">
        <v>27</v>
      </c>
      <c r="H12" s="101">
        <f>H14+H22+H75+H78+H81+H84+H88+H98+H101+H110+H115+H124+H127+H130+H141+H158+H162+H167+H171+H174+H182+H186+H189+H194+H198+H201+H204+H212+H215+H221+H225+H228+H231+H234+H248+H253+H256+H311+H316+H336+H356+H359+H363+H399+H403+H406+H410+H414+H417+H421+H424+H958+H965+H972+H975+H978+H981+H990+H1007+H1013+H1021+H1024+H1027+H1032+H1041+H1048+H1053+H1057+H1060+H1104+H1108</f>
        <v>1216328.8500000003</v>
      </c>
      <c r="I12" s="101">
        <f>I14+I22+I75+I78+I81+I84+I88+I98+I101+I110+I115+I124+I127+I130+I141+I158+I162+I167+I171+I174+I182+I186+I189+I194+I198+I201+I204+I212+I215+I221+I225+I228+I231+I234+I248+I253+I256+I311+I316+I336+I356+I359+I363+I399+I403+I406+I410+I414+I417+I421+I424+I958+I965+I972+I975+I978+I981+I990+I1007+I1013+I1021+I1024+I1027+I1032+I1041+I1048+I1053+I1057+I1060+I1104+I1108</f>
        <v>219391.03999999992</v>
      </c>
      <c r="J12" s="101">
        <f>J14+J22+J75+J78+J81+J84+J88+J98+J101+J110+J115+J124+J127+J130+J141+J158+J162+J167+J171+J174+J182+J186+J189+J194+J198+J201+J204+J212+J215+J221+J225+J228+J231+J234+J248+J253+J256+J311+J316+J336+J356+J359+J363+J399+J403+J406+J410+J414+J417+J421+J424+J958+J965+J972+J975+J978+J981+J990+J1007+J1013+J1021+J1024+J1027+J1032+J1041+J1048+J1053+J1057+J1060+J1104+J1108</f>
        <v>894317.19000000006</v>
      </c>
      <c r="K12" s="101">
        <f>O12</f>
        <v>4134770696.9299998</v>
      </c>
      <c r="L12" s="101">
        <f>L14+L22+L75+L78+L81+L84+L88+L98+L101+L110+L115+L124+L127+L130+L141+L158+L162+L167+L171+L174+L182+L186+L189+L194+L198+L201+L204+L212+L215+L221+L225+L228+L231+L234+L248+L253+L256+L311+L316+L336+L356+L359+L363+L399+L403+L406+L410+L414+L417+L421+L424+L958+L965+L972+L975+L978+L981+L990+L1007+L1013+L1021+L1024+L1027+L1032+L1041+L1048+L1053+L1057+L1060+L1104+L1108</f>
        <v>0</v>
      </c>
      <c r="M12" s="101">
        <f>M14+M22+M75+M78+M81+M84+M88+M98+M101+M110+M115+M124+M127+M130+M141+M158+M162+M167+M171+M174+M182+M186+M189+M194+M198+M201+M204+M212+M215+M221+M225+M228+M231+M234+M248+M253+M256+M311+M316+M336+M356+M359+M363+M399+M403+M406+M410+M414+M417+M421+M424+M958+M965+M972+M975+M978+M981+M990+M1007+M1013+M1021+M1024+M1027+M1032+M1041+M1048+M1053+M1057+M1060+M1104+M1108</f>
        <v>0</v>
      </c>
      <c r="N12" s="101">
        <f>N14+N22+N75+N78+N81+N84+N88+N98+N101+N110+N115+N124+N127+N130+N141+N158+N162+N167+N171+N174+N182+N186+N189+N194+N198+N201+N204+N212+N215+N221+N225+N228+N231+N234+N248+N253+N256+N311+N316+N336+N356+N359+N363+N399+N403+N406+N410+N414+N417+N421+N424+N958+N965+N972+N975+N978+N981+N990+N1007+N1013+N1021+N1024+N1027+N1032+N1041+N1048+N1053+N1057+N1060+N1104+N1108</f>
        <v>0</v>
      </c>
      <c r="O12" s="101">
        <v>4134770696.9299998</v>
      </c>
      <c r="P12" s="102">
        <f>K12/H12</f>
        <v>3399.3855337148329</v>
      </c>
      <c r="Q12" s="103" t="s">
        <v>27</v>
      </c>
      <c r="R12" s="104" t="s">
        <v>27</v>
      </c>
      <c r="S12" s="87"/>
    </row>
    <row r="13" spans="1:22" ht="30" customHeight="1" x14ac:dyDescent="0.25">
      <c r="A13" s="191" t="s">
        <v>1968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05"/>
    </row>
    <row r="14" spans="1:22" ht="39.950000000000003" customHeight="1" x14ac:dyDescent="0.25">
      <c r="A14" s="179" t="s">
        <v>1969</v>
      </c>
      <c r="B14" s="215"/>
      <c r="C14" s="99" t="s">
        <v>27</v>
      </c>
      <c r="D14" s="99" t="s">
        <v>27</v>
      </c>
      <c r="E14" s="99" t="s">
        <v>27</v>
      </c>
      <c r="F14" s="100" t="s">
        <v>27</v>
      </c>
      <c r="G14" s="100" t="s">
        <v>27</v>
      </c>
      <c r="H14" s="106">
        <f t="shared" ref="H14:N14" si="0">SUM(H15:H20)</f>
        <v>3802.91</v>
      </c>
      <c r="I14" s="106">
        <f t="shared" si="0"/>
        <v>13</v>
      </c>
      <c r="J14" s="106">
        <f t="shared" si="0"/>
        <v>3496.24</v>
      </c>
      <c r="K14" s="106">
        <f t="shared" si="0"/>
        <v>26575245</v>
      </c>
      <c r="L14" s="106">
        <f t="shared" si="0"/>
        <v>0</v>
      </c>
      <c r="M14" s="106">
        <f t="shared" si="0"/>
        <v>0</v>
      </c>
      <c r="N14" s="106">
        <f t="shared" si="0"/>
        <v>0</v>
      </c>
      <c r="O14" s="106">
        <f>SUM(O15:O20)</f>
        <v>26575245</v>
      </c>
      <c r="P14" s="102">
        <f>K14/H14</f>
        <v>6988.1340867914314</v>
      </c>
      <c r="Q14" s="107" t="s">
        <v>27</v>
      </c>
      <c r="R14" s="104" t="s">
        <v>27</v>
      </c>
      <c r="S14" s="105"/>
    </row>
    <row r="15" spans="1:22" ht="23.1" customHeight="1" x14ac:dyDescent="0.25">
      <c r="A15" s="108" t="s">
        <v>909</v>
      </c>
      <c r="B15" s="109" t="s">
        <v>67</v>
      </c>
      <c r="C15" s="108">
        <v>1980</v>
      </c>
      <c r="D15" s="108" t="s">
        <v>26</v>
      </c>
      <c r="E15" s="94" t="s">
        <v>25</v>
      </c>
      <c r="F15" s="95">
        <v>2</v>
      </c>
      <c r="G15" s="95">
        <v>3</v>
      </c>
      <c r="H15" s="110">
        <v>962.76</v>
      </c>
      <c r="I15" s="110">
        <v>0</v>
      </c>
      <c r="J15" s="110">
        <v>876.66</v>
      </c>
      <c r="K15" s="110">
        <f t="shared" ref="K15:K20" si="1">SUM(L15:O15)</f>
        <v>5397500</v>
      </c>
      <c r="L15" s="110">
        <v>0</v>
      </c>
      <c r="M15" s="110">
        <v>0</v>
      </c>
      <c r="N15" s="110">
        <v>0</v>
      </c>
      <c r="O15" s="110">
        <v>5397500</v>
      </c>
      <c r="P15" s="110">
        <f t="shared" ref="P15:P20" si="2">K15/H15</f>
        <v>5606.2777847023144</v>
      </c>
      <c r="Q15" s="111">
        <v>9673</v>
      </c>
      <c r="R15" s="98" t="s">
        <v>70</v>
      </c>
      <c r="S15" s="105"/>
      <c r="T15" s="16"/>
      <c r="U15" s="16"/>
      <c r="V15" s="24"/>
    </row>
    <row r="16" spans="1:22" ht="23.1" customHeight="1" x14ac:dyDescent="0.25">
      <c r="A16" s="108" t="s">
        <v>910</v>
      </c>
      <c r="B16" s="109" t="s">
        <v>71</v>
      </c>
      <c r="C16" s="108">
        <v>1961</v>
      </c>
      <c r="D16" s="108" t="s">
        <v>26</v>
      </c>
      <c r="E16" s="94" t="s">
        <v>25</v>
      </c>
      <c r="F16" s="95">
        <v>2</v>
      </c>
      <c r="G16" s="95">
        <v>2</v>
      </c>
      <c r="H16" s="110">
        <v>605.4</v>
      </c>
      <c r="I16" s="110">
        <v>0</v>
      </c>
      <c r="J16" s="110">
        <v>565</v>
      </c>
      <c r="K16" s="110">
        <f t="shared" si="1"/>
        <v>3962394</v>
      </c>
      <c r="L16" s="110">
        <v>0</v>
      </c>
      <c r="M16" s="110">
        <v>0</v>
      </c>
      <c r="N16" s="110">
        <v>0</v>
      </c>
      <c r="O16" s="110">
        <v>3962394</v>
      </c>
      <c r="P16" s="110">
        <f t="shared" si="2"/>
        <v>6545.0842418235879</v>
      </c>
      <c r="Q16" s="111">
        <v>9673</v>
      </c>
      <c r="R16" s="98" t="s">
        <v>69</v>
      </c>
      <c r="S16" s="105"/>
    </row>
    <row r="17" spans="1:21" s="26" customFormat="1" ht="23.1" customHeight="1" x14ac:dyDescent="0.25">
      <c r="A17" s="108" t="s">
        <v>911</v>
      </c>
      <c r="B17" s="109" t="s">
        <v>72</v>
      </c>
      <c r="C17" s="108">
        <v>1949</v>
      </c>
      <c r="D17" s="108" t="s">
        <v>26</v>
      </c>
      <c r="E17" s="94" t="s">
        <v>25</v>
      </c>
      <c r="F17" s="95">
        <v>2</v>
      </c>
      <c r="G17" s="95">
        <v>1</v>
      </c>
      <c r="H17" s="110">
        <v>337.9</v>
      </c>
      <c r="I17" s="110">
        <v>13</v>
      </c>
      <c r="J17" s="110">
        <v>296.60000000000002</v>
      </c>
      <c r="K17" s="110">
        <f t="shared" si="1"/>
        <v>3101011</v>
      </c>
      <c r="L17" s="110">
        <v>0</v>
      </c>
      <c r="M17" s="110">
        <v>0</v>
      </c>
      <c r="N17" s="110">
        <v>0</v>
      </c>
      <c r="O17" s="110">
        <v>3101011</v>
      </c>
      <c r="P17" s="110">
        <f t="shared" si="2"/>
        <v>9177.303936075763</v>
      </c>
      <c r="Q17" s="111">
        <v>9673</v>
      </c>
      <c r="R17" s="98" t="s">
        <v>68</v>
      </c>
      <c r="S17" s="112"/>
      <c r="T17" s="25"/>
      <c r="U17" s="25"/>
    </row>
    <row r="18" spans="1:21" s="26" customFormat="1" ht="23.1" customHeight="1" x14ac:dyDescent="0.25">
      <c r="A18" s="108" t="s">
        <v>912</v>
      </c>
      <c r="B18" s="109" t="s">
        <v>73</v>
      </c>
      <c r="C18" s="108">
        <v>1960</v>
      </c>
      <c r="D18" s="108" t="s">
        <v>26</v>
      </c>
      <c r="E18" s="94" t="s">
        <v>25</v>
      </c>
      <c r="F18" s="95">
        <v>2</v>
      </c>
      <c r="G18" s="95">
        <v>1</v>
      </c>
      <c r="H18" s="110">
        <v>294.8</v>
      </c>
      <c r="I18" s="110">
        <v>0</v>
      </c>
      <c r="J18" s="110">
        <v>230.2</v>
      </c>
      <c r="K18" s="110">
        <f t="shared" si="1"/>
        <v>2765560</v>
      </c>
      <c r="L18" s="110">
        <v>0</v>
      </c>
      <c r="M18" s="110">
        <v>0</v>
      </c>
      <c r="N18" s="110">
        <v>0</v>
      </c>
      <c r="O18" s="110">
        <v>2765560</v>
      </c>
      <c r="P18" s="110">
        <f t="shared" si="2"/>
        <v>9381.1397557666205</v>
      </c>
      <c r="Q18" s="111">
        <v>9673</v>
      </c>
      <c r="R18" s="98" t="s">
        <v>68</v>
      </c>
      <c r="S18" s="112"/>
      <c r="T18" s="25"/>
      <c r="U18" s="25"/>
    </row>
    <row r="19" spans="1:21" ht="23.1" customHeight="1" x14ac:dyDescent="0.25">
      <c r="A19" s="108" t="s">
        <v>913</v>
      </c>
      <c r="B19" s="109" t="s">
        <v>74</v>
      </c>
      <c r="C19" s="108">
        <v>1967</v>
      </c>
      <c r="D19" s="108" t="s">
        <v>26</v>
      </c>
      <c r="E19" s="94" t="s">
        <v>25</v>
      </c>
      <c r="F19" s="95">
        <v>2</v>
      </c>
      <c r="G19" s="95">
        <v>2</v>
      </c>
      <c r="H19" s="110">
        <v>753.6</v>
      </c>
      <c r="I19" s="110">
        <v>0</v>
      </c>
      <c r="J19" s="110">
        <v>698.7</v>
      </c>
      <c r="K19" s="110">
        <f t="shared" si="1"/>
        <v>6506780</v>
      </c>
      <c r="L19" s="110">
        <v>0</v>
      </c>
      <c r="M19" s="110">
        <v>0</v>
      </c>
      <c r="N19" s="110">
        <v>0</v>
      </c>
      <c r="O19" s="110">
        <v>6506780</v>
      </c>
      <c r="P19" s="110">
        <f t="shared" si="2"/>
        <v>8634.2622080679412</v>
      </c>
      <c r="Q19" s="111">
        <v>9673</v>
      </c>
      <c r="R19" s="98" t="s">
        <v>69</v>
      </c>
      <c r="S19" s="87"/>
      <c r="U19" s="16"/>
    </row>
    <row r="20" spans="1:21" ht="23.1" customHeight="1" x14ac:dyDescent="0.25">
      <c r="A20" s="108" t="s">
        <v>914</v>
      </c>
      <c r="B20" s="109" t="s">
        <v>75</v>
      </c>
      <c r="C20" s="108">
        <v>1979</v>
      </c>
      <c r="D20" s="108" t="s">
        <v>26</v>
      </c>
      <c r="E20" s="94" t="s">
        <v>25</v>
      </c>
      <c r="F20" s="95">
        <v>2</v>
      </c>
      <c r="G20" s="95">
        <v>3</v>
      </c>
      <c r="H20" s="110">
        <v>848.45</v>
      </c>
      <c r="I20" s="110">
        <v>0</v>
      </c>
      <c r="J20" s="110">
        <v>829.08</v>
      </c>
      <c r="K20" s="110">
        <f t="shared" si="1"/>
        <v>4842000</v>
      </c>
      <c r="L20" s="110">
        <v>0</v>
      </c>
      <c r="M20" s="110">
        <v>0</v>
      </c>
      <c r="N20" s="110">
        <v>0</v>
      </c>
      <c r="O20" s="110">
        <v>4842000</v>
      </c>
      <c r="P20" s="110">
        <f t="shared" si="2"/>
        <v>5706.8772467440622</v>
      </c>
      <c r="Q20" s="111">
        <v>9673</v>
      </c>
      <c r="R20" s="98" t="s">
        <v>70</v>
      </c>
      <c r="S20" s="87"/>
    </row>
    <row r="21" spans="1:21" ht="30" customHeight="1" x14ac:dyDescent="0.25">
      <c r="A21" s="191" t="s">
        <v>3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87"/>
    </row>
    <row r="22" spans="1:21" ht="39.950000000000003" customHeight="1" x14ac:dyDescent="0.25">
      <c r="A22" s="179" t="s">
        <v>906</v>
      </c>
      <c r="B22" s="179"/>
      <c r="C22" s="113" t="s">
        <v>27</v>
      </c>
      <c r="D22" s="113" t="s">
        <v>27</v>
      </c>
      <c r="E22" s="113" t="s">
        <v>27</v>
      </c>
      <c r="F22" s="114" t="s">
        <v>27</v>
      </c>
      <c r="G22" s="114" t="s">
        <v>27</v>
      </c>
      <c r="H22" s="115">
        <f t="shared" ref="H22:N22" si="3">SUM(H23:H73)</f>
        <v>118443.51000000001</v>
      </c>
      <c r="I22" s="115">
        <f t="shared" si="3"/>
        <v>9500.81</v>
      </c>
      <c r="J22" s="115">
        <f t="shared" si="3"/>
        <v>85520.989999999991</v>
      </c>
      <c r="K22" s="115">
        <f t="shared" si="3"/>
        <v>307853208.51999998</v>
      </c>
      <c r="L22" s="115">
        <f t="shared" si="3"/>
        <v>0</v>
      </c>
      <c r="M22" s="115">
        <f t="shared" si="3"/>
        <v>0</v>
      </c>
      <c r="N22" s="115">
        <f t="shared" si="3"/>
        <v>0</v>
      </c>
      <c r="O22" s="115">
        <f>SUM(O23:O73)</f>
        <v>307853208.51999998</v>
      </c>
      <c r="P22" s="102">
        <f>K22/H22</f>
        <v>2599.1564123690691</v>
      </c>
      <c r="Q22" s="116" t="s">
        <v>27</v>
      </c>
      <c r="R22" s="117" t="s">
        <v>27</v>
      </c>
      <c r="S22" s="87"/>
    </row>
    <row r="23" spans="1:21" ht="24.75" customHeight="1" x14ac:dyDescent="0.25">
      <c r="A23" s="108" t="s">
        <v>33</v>
      </c>
      <c r="B23" s="118" t="s">
        <v>1636</v>
      </c>
      <c r="C23" s="94">
        <v>1987</v>
      </c>
      <c r="D23" s="94" t="s">
        <v>26</v>
      </c>
      <c r="E23" s="94" t="s">
        <v>25</v>
      </c>
      <c r="F23" s="95">
        <v>5</v>
      </c>
      <c r="G23" s="95">
        <v>10</v>
      </c>
      <c r="H23" s="119">
        <v>8349.2199999999993</v>
      </c>
      <c r="I23" s="119">
        <v>133</v>
      </c>
      <c r="J23" s="119">
        <v>6010.51</v>
      </c>
      <c r="K23" s="119">
        <f>SUM(L23:O23)</f>
        <v>12559158</v>
      </c>
      <c r="L23" s="119">
        <v>0</v>
      </c>
      <c r="M23" s="119">
        <v>0</v>
      </c>
      <c r="N23" s="119">
        <v>0</v>
      </c>
      <c r="O23" s="119">
        <v>12559158</v>
      </c>
      <c r="P23" s="111">
        <f>O23/H23</f>
        <v>1504.2312934621439</v>
      </c>
      <c r="Q23" s="111">
        <v>9673</v>
      </c>
      <c r="R23" s="98" t="s">
        <v>70</v>
      </c>
      <c r="S23" s="120"/>
      <c r="T23" s="1"/>
      <c r="U23" s="1"/>
    </row>
    <row r="24" spans="1:21" ht="21.95" customHeight="1" x14ac:dyDescent="0.25">
      <c r="A24" s="108" t="s">
        <v>34</v>
      </c>
      <c r="B24" s="118" t="s">
        <v>76</v>
      </c>
      <c r="C24" s="94">
        <v>1960</v>
      </c>
      <c r="D24" s="94" t="s">
        <v>26</v>
      </c>
      <c r="E24" s="94" t="s">
        <v>25</v>
      </c>
      <c r="F24" s="95">
        <v>2</v>
      </c>
      <c r="G24" s="95">
        <v>2</v>
      </c>
      <c r="H24" s="119">
        <v>874.85</v>
      </c>
      <c r="I24" s="119">
        <v>0</v>
      </c>
      <c r="J24" s="119">
        <v>644.45000000000005</v>
      </c>
      <c r="K24" s="110">
        <f t="shared" ref="K24:K53" si="4">SUM(L24:O24)</f>
        <v>7151453.5</v>
      </c>
      <c r="L24" s="119">
        <v>0</v>
      </c>
      <c r="M24" s="119">
        <v>0</v>
      </c>
      <c r="N24" s="119">
        <v>0</v>
      </c>
      <c r="O24" s="110">
        <v>7151453.5</v>
      </c>
      <c r="P24" s="111">
        <f>K24/H24</f>
        <v>8174.4910556095329</v>
      </c>
      <c r="Q24" s="111">
        <v>9673</v>
      </c>
      <c r="R24" s="98" t="s">
        <v>68</v>
      </c>
      <c r="S24" s="105"/>
      <c r="U24" s="16"/>
    </row>
    <row r="25" spans="1:21" ht="21.95" customHeight="1" x14ac:dyDescent="0.25">
      <c r="A25" s="108" t="s">
        <v>35</v>
      </c>
      <c r="B25" s="118" t="s">
        <v>77</v>
      </c>
      <c r="C25" s="94">
        <v>1957</v>
      </c>
      <c r="D25" s="94" t="s">
        <v>26</v>
      </c>
      <c r="E25" s="94" t="s">
        <v>25</v>
      </c>
      <c r="F25" s="95">
        <v>2</v>
      </c>
      <c r="G25" s="95">
        <v>2</v>
      </c>
      <c r="H25" s="119">
        <v>896.16</v>
      </c>
      <c r="I25" s="119">
        <v>0</v>
      </c>
      <c r="J25" s="119">
        <v>655.1</v>
      </c>
      <c r="K25" s="110">
        <f t="shared" si="4"/>
        <v>3981250</v>
      </c>
      <c r="L25" s="119">
        <v>0</v>
      </c>
      <c r="M25" s="119">
        <v>0</v>
      </c>
      <c r="N25" s="119">
        <v>0</v>
      </c>
      <c r="O25" s="110">
        <v>3981250</v>
      </c>
      <c r="P25" s="111">
        <f t="shared" ref="P25:P73" si="5">K25/H25</f>
        <v>4442.5660596322086</v>
      </c>
      <c r="Q25" s="111">
        <v>9673</v>
      </c>
      <c r="R25" s="98" t="s">
        <v>69</v>
      </c>
      <c r="S25" s="105"/>
    </row>
    <row r="26" spans="1:21" s="55" customFormat="1" ht="21.95" customHeight="1" x14ac:dyDescent="0.25">
      <c r="A26" s="108" t="s">
        <v>36</v>
      </c>
      <c r="B26" s="118" t="s">
        <v>78</v>
      </c>
      <c r="C26" s="94">
        <v>1959</v>
      </c>
      <c r="D26" s="94" t="s">
        <v>26</v>
      </c>
      <c r="E26" s="94" t="s">
        <v>25</v>
      </c>
      <c r="F26" s="95">
        <v>2</v>
      </c>
      <c r="G26" s="95">
        <v>3</v>
      </c>
      <c r="H26" s="119">
        <v>2061.3000000000002</v>
      </c>
      <c r="I26" s="119">
        <v>435.4</v>
      </c>
      <c r="J26" s="119">
        <v>1439.5</v>
      </c>
      <c r="K26" s="110">
        <f t="shared" si="4"/>
        <v>8335619.5999999996</v>
      </c>
      <c r="L26" s="119">
        <v>0</v>
      </c>
      <c r="M26" s="119">
        <v>0</v>
      </c>
      <c r="N26" s="119">
        <v>0</v>
      </c>
      <c r="O26" s="110">
        <f>'[1]Прод. прилож'!$C$16</f>
        <v>8335619.5999999996</v>
      </c>
      <c r="P26" s="111">
        <f t="shared" si="5"/>
        <v>4043.8653277058161</v>
      </c>
      <c r="Q26" s="111">
        <v>9673</v>
      </c>
      <c r="R26" s="98" t="s">
        <v>68</v>
      </c>
      <c r="S26" s="87"/>
      <c r="T26" s="54"/>
      <c r="U26" s="54"/>
    </row>
    <row r="27" spans="1:21" s="55" customFormat="1" ht="21.95" customHeight="1" x14ac:dyDescent="0.25">
      <c r="A27" s="108" t="s">
        <v>37</v>
      </c>
      <c r="B27" s="118" t="s">
        <v>80</v>
      </c>
      <c r="C27" s="94">
        <v>1961</v>
      </c>
      <c r="D27" s="94" t="s">
        <v>26</v>
      </c>
      <c r="E27" s="94" t="s">
        <v>25</v>
      </c>
      <c r="F27" s="95">
        <v>3</v>
      </c>
      <c r="G27" s="95">
        <v>3</v>
      </c>
      <c r="H27" s="119">
        <v>1626.32</v>
      </c>
      <c r="I27" s="119">
        <v>383.42</v>
      </c>
      <c r="J27" s="119">
        <v>1139.78</v>
      </c>
      <c r="K27" s="110">
        <f>SUM(L27:O27)</f>
        <v>4437593.3</v>
      </c>
      <c r="L27" s="119">
        <v>0</v>
      </c>
      <c r="M27" s="119">
        <v>0</v>
      </c>
      <c r="N27" s="119">
        <v>0</v>
      </c>
      <c r="O27" s="110">
        <f>'[1]Прод. прилож'!$C$18</f>
        <v>4437593.3</v>
      </c>
      <c r="P27" s="111">
        <f>K27/H27</f>
        <v>2728.6101751192878</v>
      </c>
      <c r="Q27" s="111">
        <v>9673</v>
      </c>
      <c r="R27" s="121" t="s">
        <v>68</v>
      </c>
      <c r="S27" s="105"/>
      <c r="T27" s="56"/>
      <c r="U27" s="54"/>
    </row>
    <row r="28" spans="1:21" ht="21.95" customHeight="1" x14ac:dyDescent="0.25">
      <c r="A28" s="198" t="s">
        <v>63</v>
      </c>
      <c r="B28" s="199" t="s">
        <v>81</v>
      </c>
      <c r="C28" s="198">
        <v>1956</v>
      </c>
      <c r="D28" s="198" t="s">
        <v>26</v>
      </c>
      <c r="E28" s="198" t="s">
        <v>25</v>
      </c>
      <c r="F28" s="189">
        <v>2</v>
      </c>
      <c r="G28" s="189">
        <v>2</v>
      </c>
      <c r="H28" s="207">
        <v>918</v>
      </c>
      <c r="I28" s="207">
        <v>261.39999999999998</v>
      </c>
      <c r="J28" s="207">
        <v>588.70000000000005</v>
      </c>
      <c r="K28" s="110">
        <f>SUM(L28:O28)</f>
        <v>300000</v>
      </c>
      <c r="L28" s="119">
        <v>0</v>
      </c>
      <c r="M28" s="119">
        <v>0</v>
      </c>
      <c r="N28" s="119">
        <v>0</v>
      </c>
      <c r="O28" s="110">
        <v>300000</v>
      </c>
      <c r="P28" s="111">
        <f>K28/H28</f>
        <v>326.79738562091501</v>
      </c>
      <c r="Q28" s="111">
        <v>9673</v>
      </c>
      <c r="R28" s="98" t="s">
        <v>68</v>
      </c>
      <c r="S28" s="87"/>
    </row>
    <row r="29" spans="1:21" ht="21.95" customHeight="1" x14ac:dyDescent="0.25">
      <c r="A29" s="198"/>
      <c r="B29" s="199"/>
      <c r="C29" s="198"/>
      <c r="D29" s="198"/>
      <c r="E29" s="198"/>
      <c r="F29" s="189"/>
      <c r="G29" s="189"/>
      <c r="H29" s="207"/>
      <c r="I29" s="207"/>
      <c r="J29" s="207"/>
      <c r="K29" s="110">
        <f>SUM(L29:O29)</f>
        <v>4775000</v>
      </c>
      <c r="L29" s="119">
        <v>0</v>
      </c>
      <c r="M29" s="119">
        <v>0</v>
      </c>
      <c r="N29" s="119">
        <v>0</v>
      </c>
      <c r="O29" s="110">
        <v>4775000</v>
      </c>
      <c r="P29" s="111">
        <f>K29/H28</f>
        <v>5201.5250544662313</v>
      </c>
      <c r="Q29" s="111">
        <v>9673</v>
      </c>
      <c r="R29" s="98" t="s">
        <v>69</v>
      </c>
      <c r="S29" s="87"/>
    </row>
    <row r="30" spans="1:21" ht="21.95" customHeight="1" x14ac:dyDescent="0.25">
      <c r="A30" s="94" t="s">
        <v>1733</v>
      </c>
      <c r="B30" s="118" t="s">
        <v>82</v>
      </c>
      <c r="C30" s="94">
        <v>1952</v>
      </c>
      <c r="D30" s="94">
        <v>1991</v>
      </c>
      <c r="E30" s="94" t="s">
        <v>25</v>
      </c>
      <c r="F30" s="95">
        <v>2</v>
      </c>
      <c r="G30" s="95">
        <v>1</v>
      </c>
      <c r="H30" s="119">
        <v>554.9</v>
      </c>
      <c r="I30" s="119">
        <v>252</v>
      </c>
      <c r="J30" s="119">
        <v>253</v>
      </c>
      <c r="K30" s="110">
        <f>SUM(L30:O30)</f>
        <v>4481870</v>
      </c>
      <c r="L30" s="119">
        <v>0</v>
      </c>
      <c r="M30" s="119">
        <v>0</v>
      </c>
      <c r="N30" s="119">
        <v>0</v>
      </c>
      <c r="O30" s="110">
        <v>4481870</v>
      </c>
      <c r="P30" s="111">
        <f>K30/H30</f>
        <v>8076.8967381510183</v>
      </c>
      <c r="Q30" s="111">
        <v>9673</v>
      </c>
      <c r="R30" s="98" t="s">
        <v>68</v>
      </c>
      <c r="S30" s="87"/>
    </row>
    <row r="31" spans="1:21" ht="21.95" customHeight="1" x14ac:dyDescent="0.25">
      <c r="A31" s="94" t="s">
        <v>1879</v>
      </c>
      <c r="B31" s="118" t="s">
        <v>79</v>
      </c>
      <c r="C31" s="94">
        <v>1961</v>
      </c>
      <c r="D31" s="94" t="s">
        <v>26</v>
      </c>
      <c r="E31" s="94" t="s">
        <v>25</v>
      </c>
      <c r="F31" s="95">
        <v>3</v>
      </c>
      <c r="G31" s="95">
        <v>3</v>
      </c>
      <c r="H31" s="119">
        <v>1085.74</v>
      </c>
      <c r="I31" s="119">
        <v>235.6</v>
      </c>
      <c r="J31" s="119">
        <v>731.97</v>
      </c>
      <c r="K31" s="110">
        <f t="shared" si="4"/>
        <v>3460560</v>
      </c>
      <c r="L31" s="119">
        <v>0</v>
      </c>
      <c r="M31" s="119">
        <v>0</v>
      </c>
      <c r="N31" s="119">
        <v>0</v>
      </c>
      <c r="O31" s="110">
        <v>3460560</v>
      </c>
      <c r="P31" s="111">
        <f t="shared" si="5"/>
        <v>3187.2824064693204</v>
      </c>
      <c r="Q31" s="111">
        <v>9673</v>
      </c>
      <c r="R31" s="98" t="s">
        <v>68</v>
      </c>
      <c r="S31" s="87"/>
    </row>
    <row r="32" spans="1:21" ht="21.95" customHeight="1" x14ac:dyDescent="0.25">
      <c r="A32" s="94" t="s">
        <v>1880</v>
      </c>
      <c r="B32" s="118" t="s">
        <v>61</v>
      </c>
      <c r="C32" s="94">
        <v>1960</v>
      </c>
      <c r="D32" s="94" t="s">
        <v>26</v>
      </c>
      <c r="E32" s="94" t="s">
        <v>25</v>
      </c>
      <c r="F32" s="95">
        <v>3</v>
      </c>
      <c r="G32" s="95">
        <v>3</v>
      </c>
      <c r="H32" s="119">
        <v>2097.3000000000002</v>
      </c>
      <c r="I32" s="119">
        <v>988.06</v>
      </c>
      <c r="J32" s="119">
        <v>497.52</v>
      </c>
      <c r="K32" s="119">
        <f>SUM(L32:O32)</f>
        <v>14724680.439999999</v>
      </c>
      <c r="L32" s="119">
        <v>0</v>
      </c>
      <c r="M32" s="119">
        <v>0</v>
      </c>
      <c r="N32" s="119">
        <v>0</v>
      </c>
      <c r="O32" s="110">
        <v>14724680.439999999</v>
      </c>
      <c r="P32" s="111">
        <f>K32/H32</f>
        <v>7020.7793067276971</v>
      </c>
      <c r="Q32" s="119">
        <v>9673</v>
      </c>
      <c r="R32" s="98" t="s">
        <v>69</v>
      </c>
      <c r="S32" s="87"/>
    </row>
    <row r="33" spans="1:21" ht="21.95" customHeight="1" x14ac:dyDescent="0.25">
      <c r="A33" s="94" t="s">
        <v>1881</v>
      </c>
      <c r="B33" s="118" t="s">
        <v>83</v>
      </c>
      <c r="C33" s="94">
        <v>1974</v>
      </c>
      <c r="D33" s="94">
        <v>2008</v>
      </c>
      <c r="E33" s="94" t="s">
        <v>28</v>
      </c>
      <c r="F33" s="95">
        <v>5</v>
      </c>
      <c r="G33" s="95">
        <v>4</v>
      </c>
      <c r="H33" s="119">
        <v>3501.57</v>
      </c>
      <c r="I33" s="119">
        <v>0</v>
      </c>
      <c r="J33" s="119">
        <v>2641.89</v>
      </c>
      <c r="K33" s="110">
        <f t="shared" si="4"/>
        <v>3027500</v>
      </c>
      <c r="L33" s="119">
        <v>0</v>
      </c>
      <c r="M33" s="119">
        <v>0</v>
      </c>
      <c r="N33" s="119">
        <v>0</v>
      </c>
      <c r="O33" s="110">
        <v>3027500</v>
      </c>
      <c r="P33" s="111">
        <f t="shared" si="5"/>
        <v>864.61215968836837</v>
      </c>
      <c r="Q33" s="111">
        <v>9673</v>
      </c>
      <c r="R33" s="98" t="s">
        <v>70</v>
      </c>
      <c r="S33" s="87"/>
    </row>
    <row r="34" spans="1:21" ht="21.95" customHeight="1" x14ac:dyDescent="0.25">
      <c r="A34" s="94" t="s">
        <v>38</v>
      </c>
      <c r="B34" s="118" t="s">
        <v>84</v>
      </c>
      <c r="C34" s="94">
        <v>1958</v>
      </c>
      <c r="D34" s="94" t="s">
        <v>26</v>
      </c>
      <c r="E34" s="94" t="s">
        <v>25</v>
      </c>
      <c r="F34" s="95">
        <v>2</v>
      </c>
      <c r="G34" s="95">
        <v>1</v>
      </c>
      <c r="H34" s="119">
        <v>303.49</v>
      </c>
      <c r="I34" s="119">
        <v>0</v>
      </c>
      <c r="J34" s="119">
        <v>281.06</v>
      </c>
      <c r="K34" s="110">
        <f t="shared" si="4"/>
        <v>1609650</v>
      </c>
      <c r="L34" s="119">
        <v>0</v>
      </c>
      <c r="M34" s="119">
        <v>0</v>
      </c>
      <c r="N34" s="119">
        <v>0</v>
      </c>
      <c r="O34" s="110">
        <v>1609650</v>
      </c>
      <c r="P34" s="111">
        <f t="shared" si="5"/>
        <v>5303.799136709611</v>
      </c>
      <c r="Q34" s="111">
        <v>9673</v>
      </c>
      <c r="R34" s="98" t="s">
        <v>69</v>
      </c>
      <c r="S34" s="105"/>
      <c r="T34" s="16"/>
    </row>
    <row r="35" spans="1:21" s="55" customFormat="1" ht="21.95" customHeight="1" x14ac:dyDescent="0.25">
      <c r="A35" s="94" t="s">
        <v>1611</v>
      </c>
      <c r="B35" s="118" t="s">
        <v>85</v>
      </c>
      <c r="C35" s="108">
        <v>1961</v>
      </c>
      <c r="D35" s="94" t="s">
        <v>26</v>
      </c>
      <c r="E35" s="94" t="s">
        <v>25</v>
      </c>
      <c r="F35" s="95">
        <v>4</v>
      </c>
      <c r="G35" s="95">
        <v>2</v>
      </c>
      <c r="H35" s="119">
        <v>1796.62</v>
      </c>
      <c r="I35" s="119">
        <v>43.9</v>
      </c>
      <c r="J35" s="119">
        <v>1298</v>
      </c>
      <c r="K35" s="110">
        <f t="shared" si="4"/>
        <v>3039549.67</v>
      </c>
      <c r="L35" s="119">
        <v>0</v>
      </c>
      <c r="M35" s="119">
        <v>0</v>
      </c>
      <c r="N35" s="119">
        <v>0</v>
      </c>
      <c r="O35" s="110">
        <f>'[1]Прод. прилож'!$C$21</f>
        <v>3039549.67</v>
      </c>
      <c r="P35" s="111">
        <f t="shared" si="5"/>
        <v>1691.8155592167516</v>
      </c>
      <c r="Q35" s="111">
        <v>9673</v>
      </c>
      <c r="R35" s="98" t="s">
        <v>68</v>
      </c>
      <c r="S35" s="87"/>
      <c r="T35" s="54"/>
      <c r="U35" s="54"/>
    </row>
    <row r="36" spans="1:21" ht="21.95" customHeight="1" x14ac:dyDescent="0.25">
      <c r="A36" s="94" t="s">
        <v>39</v>
      </c>
      <c r="B36" s="118" t="s">
        <v>86</v>
      </c>
      <c r="C36" s="94">
        <v>1955</v>
      </c>
      <c r="D36" s="94" t="s">
        <v>26</v>
      </c>
      <c r="E36" s="94" t="s">
        <v>25</v>
      </c>
      <c r="F36" s="95">
        <v>2</v>
      </c>
      <c r="G36" s="95">
        <v>1</v>
      </c>
      <c r="H36" s="119">
        <v>996.4</v>
      </c>
      <c r="I36" s="119">
        <v>0</v>
      </c>
      <c r="J36" s="119">
        <v>584.9</v>
      </c>
      <c r="K36" s="110">
        <f t="shared" si="4"/>
        <v>10227570</v>
      </c>
      <c r="L36" s="119">
        <v>0</v>
      </c>
      <c r="M36" s="119">
        <v>0</v>
      </c>
      <c r="N36" s="119">
        <v>0</v>
      </c>
      <c r="O36" s="110">
        <v>10227570</v>
      </c>
      <c r="P36" s="111">
        <f t="shared" si="5"/>
        <v>10264.522280208752</v>
      </c>
      <c r="Q36" s="111">
        <v>9673</v>
      </c>
      <c r="R36" s="98" t="s">
        <v>69</v>
      </c>
      <c r="S36" s="87"/>
    </row>
    <row r="37" spans="1:21" ht="21.95" customHeight="1" x14ac:dyDescent="0.25">
      <c r="A37" s="94" t="s">
        <v>40</v>
      </c>
      <c r="B37" s="118" t="s">
        <v>87</v>
      </c>
      <c r="C37" s="94">
        <v>1965</v>
      </c>
      <c r="D37" s="94" t="s">
        <v>26</v>
      </c>
      <c r="E37" s="94" t="s">
        <v>25</v>
      </c>
      <c r="F37" s="95">
        <v>4</v>
      </c>
      <c r="G37" s="95">
        <v>3</v>
      </c>
      <c r="H37" s="119">
        <v>2079.16</v>
      </c>
      <c r="I37" s="119">
        <v>211.78</v>
      </c>
      <c r="J37" s="119">
        <v>1786.17</v>
      </c>
      <c r="K37" s="110">
        <f t="shared" si="4"/>
        <v>10586860</v>
      </c>
      <c r="L37" s="119">
        <v>0</v>
      </c>
      <c r="M37" s="119">
        <v>0</v>
      </c>
      <c r="N37" s="119">
        <v>0</v>
      </c>
      <c r="O37" s="110">
        <v>10586860</v>
      </c>
      <c r="P37" s="111">
        <f t="shared" si="5"/>
        <v>5091.892879816849</v>
      </c>
      <c r="Q37" s="111">
        <v>9673</v>
      </c>
      <c r="R37" s="98" t="s">
        <v>70</v>
      </c>
      <c r="S37" s="87"/>
    </row>
    <row r="38" spans="1:21" ht="21.95" customHeight="1" x14ac:dyDescent="0.25">
      <c r="A38" s="94" t="s">
        <v>41</v>
      </c>
      <c r="B38" s="118" t="s">
        <v>1637</v>
      </c>
      <c r="C38" s="94">
        <v>1975</v>
      </c>
      <c r="D38" s="94" t="s">
        <v>26</v>
      </c>
      <c r="E38" s="94" t="s">
        <v>25</v>
      </c>
      <c r="F38" s="95">
        <v>5</v>
      </c>
      <c r="G38" s="95">
        <v>2</v>
      </c>
      <c r="H38" s="119">
        <v>3961.68</v>
      </c>
      <c r="I38" s="119">
        <v>241.8</v>
      </c>
      <c r="J38" s="119">
        <v>2310.62</v>
      </c>
      <c r="K38" s="110">
        <f>SUM(L38:O38)</f>
        <v>7727192</v>
      </c>
      <c r="L38" s="119">
        <v>0</v>
      </c>
      <c r="M38" s="119">
        <v>0</v>
      </c>
      <c r="N38" s="119">
        <v>0</v>
      </c>
      <c r="O38" s="110">
        <v>7727192</v>
      </c>
      <c r="P38" s="111">
        <f t="shared" si="5"/>
        <v>1950.4836332061147</v>
      </c>
      <c r="Q38" s="111">
        <v>9673</v>
      </c>
      <c r="R38" s="98" t="s">
        <v>70</v>
      </c>
      <c r="S38" s="87"/>
    </row>
    <row r="39" spans="1:21" ht="21.95" customHeight="1" x14ac:dyDescent="0.25">
      <c r="A39" s="94" t="s">
        <v>1612</v>
      </c>
      <c r="B39" s="118" t="s">
        <v>1640</v>
      </c>
      <c r="C39" s="94">
        <v>1957</v>
      </c>
      <c r="D39" s="94">
        <v>2008</v>
      </c>
      <c r="E39" s="94" t="s">
        <v>25</v>
      </c>
      <c r="F39" s="95">
        <v>3</v>
      </c>
      <c r="G39" s="95">
        <v>6</v>
      </c>
      <c r="H39" s="119">
        <v>4825.97</v>
      </c>
      <c r="I39" s="119">
        <v>2388.13</v>
      </c>
      <c r="J39" s="119">
        <v>2437.84</v>
      </c>
      <c r="K39" s="110">
        <f>SUM(L39:O39)</f>
        <v>22134000</v>
      </c>
      <c r="L39" s="119">
        <v>0</v>
      </c>
      <c r="M39" s="119">
        <v>0</v>
      </c>
      <c r="N39" s="119">
        <v>0</v>
      </c>
      <c r="O39" s="110">
        <v>22134000</v>
      </c>
      <c r="P39" s="111">
        <f t="shared" si="5"/>
        <v>4586.4354730758787</v>
      </c>
      <c r="Q39" s="111">
        <v>9673</v>
      </c>
      <c r="R39" s="98" t="s">
        <v>70</v>
      </c>
      <c r="S39" s="87"/>
    </row>
    <row r="40" spans="1:21" ht="21.95" customHeight="1" x14ac:dyDescent="0.25">
      <c r="A40" s="94" t="s">
        <v>1613</v>
      </c>
      <c r="B40" s="118" t="s">
        <v>89</v>
      </c>
      <c r="C40" s="94">
        <v>1944</v>
      </c>
      <c r="D40" s="94" t="s">
        <v>26</v>
      </c>
      <c r="E40" s="94" t="s">
        <v>25</v>
      </c>
      <c r="F40" s="95">
        <v>2</v>
      </c>
      <c r="G40" s="95">
        <v>2</v>
      </c>
      <c r="H40" s="119">
        <v>1358.4</v>
      </c>
      <c r="I40" s="119">
        <v>902.2</v>
      </c>
      <c r="J40" s="119">
        <v>329</v>
      </c>
      <c r="K40" s="110">
        <f t="shared" si="4"/>
        <v>6889100</v>
      </c>
      <c r="L40" s="119">
        <v>0</v>
      </c>
      <c r="M40" s="119">
        <v>0</v>
      </c>
      <c r="N40" s="119">
        <v>0</v>
      </c>
      <c r="O40" s="110">
        <v>6889100</v>
      </c>
      <c r="P40" s="111">
        <f t="shared" si="5"/>
        <v>5071.4811542991756</v>
      </c>
      <c r="Q40" s="111">
        <v>9673</v>
      </c>
      <c r="R40" s="98" t="s">
        <v>69</v>
      </c>
      <c r="S40" s="87"/>
    </row>
    <row r="41" spans="1:21" s="50" customFormat="1" ht="21.95" customHeight="1" x14ac:dyDescent="0.25">
      <c r="A41" s="94" t="s">
        <v>42</v>
      </c>
      <c r="B41" s="122" t="s">
        <v>1655</v>
      </c>
      <c r="C41" s="94">
        <v>1950</v>
      </c>
      <c r="D41" s="94" t="s">
        <v>26</v>
      </c>
      <c r="E41" s="94" t="s">
        <v>25</v>
      </c>
      <c r="F41" s="95">
        <v>2</v>
      </c>
      <c r="G41" s="95">
        <v>1</v>
      </c>
      <c r="H41" s="119">
        <v>428.8</v>
      </c>
      <c r="I41" s="119">
        <v>329.4</v>
      </c>
      <c r="J41" s="119">
        <v>113.4</v>
      </c>
      <c r="K41" s="119">
        <f>SUM(L41:O41)</f>
        <v>3856760</v>
      </c>
      <c r="L41" s="119">
        <v>0</v>
      </c>
      <c r="M41" s="119">
        <v>0</v>
      </c>
      <c r="N41" s="119">
        <v>0</v>
      </c>
      <c r="O41" s="110">
        <v>3856760</v>
      </c>
      <c r="P41" s="111">
        <f>K41/H41</f>
        <v>8994.309701492537</v>
      </c>
      <c r="Q41" s="119">
        <v>9673</v>
      </c>
      <c r="R41" s="98" t="s">
        <v>68</v>
      </c>
      <c r="S41" s="87"/>
      <c r="T41" s="49"/>
      <c r="U41" s="49"/>
    </row>
    <row r="42" spans="1:21" s="50" customFormat="1" ht="21.95" customHeight="1" x14ac:dyDescent="0.25">
      <c r="A42" s="94" t="s">
        <v>1614</v>
      </c>
      <c r="B42" s="118" t="s">
        <v>92</v>
      </c>
      <c r="C42" s="94">
        <v>1947</v>
      </c>
      <c r="D42" s="94" t="s">
        <v>26</v>
      </c>
      <c r="E42" s="94" t="s">
        <v>25</v>
      </c>
      <c r="F42" s="95">
        <v>2</v>
      </c>
      <c r="G42" s="95">
        <v>1</v>
      </c>
      <c r="H42" s="119">
        <v>344.12</v>
      </c>
      <c r="I42" s="119">
        <v>73.16</v>
      </c>
      <c r="J42" s="119">
        <v>236.5</v>
      </c>
      <c r="K42" s="110">
        <f>SUM(L42:O42)</f>
        <v>2745000</v>
      </c>
      <c r="L42" s="119">
        <v>0</v>
      </c>
      <c r="M42" s="119">
        <v>0</v>
      </c>
      <c r="N42" s="119">
        <v>0</v>
      </c>
      <c r="O42" s="110">
        <f>'[1]Прод. прилож'!$C$25</f>
        <v>2745000</v>
      </c>
      <c r="P42" s="111">
        <f>K42/H42</f>
        <v>7976.8685342322442</v>
      </c>
      <c r="Q42" s="111">
        <v>9673</v>
      </c>
      <c r="R42" s="98" t="s">
        <v>68</v>
      </c>
      <c r="S42" s="87"/>
      <c r="T42" s="49"/>
      <c r="U42" s="49"/>
    </row>
    <row r="43" spans="1:21" ht="21.95" customHeight="1" x14ac:dyDescent="0.25">
      <c r="A43" s="94" t="s">
        <v>43</v>
      </c>
      <c r="B43" s="118" t="s">
        <v>88</v>
      </c>
      <c r="C43" s="94">
        <v>1961</v>
      </c>
      <c r="D43" s="94" t="s">
        <v>26</v>
      </c>
      <c r="E43" s="94" t="s">
        <v>25</v>
      </c>
      <c r="F43" s="95">
        <v>3</v>
      </c>
      <c r="G43" s="95">
        <v>2</v>
      </c>
      <c r="H43" s="119">
        <v>1364.4</v>
      </c>
      <c r="I43" s="119">
        <v>0</v>
      </c>
      <c r="J43" s="119">
        <v>831.7</v>
      </c>
      <c r="K43" s="110">
        <f>SUM(L43:O43)</f>
        <v>1908740</v>
      </c>
      <c r="L43" s="119">
        <v>0</v>
      </c>
      <c r="M43" s="119">
        <v>0</v>
      </c>
      <c r="N43" s="119">
        <v>0</v>
      </c>
      <c r="O43" s="110">
        <f>'[1]Прод. прилож'!$C$23</f>
        <v>1908740</v>
      </c>
      <c r="P43" s="111">
        <f>K43/H43</f>
        <v>1398.9592494869539</v>
      </c>
      <c r="Q43" s="111">
        <v>9673</v>
      </c>
      <c r="R43" s="98" t="s">
        <v>68</v>
      </c>
      <c r="S43" s="87"/>
    </row>
    <row r="44" spans="1:21" ht="21.95" customHeight="1" x14ac:dyDescent="0.25">
      <c r="A44" s="94" t="s">
        <v>44</v>
      </c>
      <c r="B44" s="118" t="s">
        <v>90</v>
      </c>
      <c r="C44" s="94">
        <v>1961</v>
      </c>
      <c r="D44" s="94" t="s">
        <v>26</v>
      </c>
      <c r="E44" s="94" t="s">
        <v>25</v>
      </c>
      <c r="F44" s="95">
        <v>2</v>
      </c>
      <c r="G44" s="95">
        <v>2</v>
      </c>
      <c r="H44" s="119">
        <v>599.4</v>
      </c>
      <c r="I44" s="119">
        <v>68.400000000000006</v>
      </c>
      <c r="J44" s="119">
        <v>515</v>
      </c>
      <c r="K44" s="110">
        <f t="shared" si="4"/>
        <v>2333450</v>
      </c>
      <c r="L44" s="119">
        <v>0</v>
      </c>
      <c r="M44" s="119">
        <v>0</v>
      </c>
      <c r="N44" s="119">
        <v>0</v>
      </c>
      <c r="O44" s="110">
        <v>2333450</v>
      </c>
      <c r="P44" s="111">
        <f t="shared" si="5"/>
        <v>3892.9763096429765</v>
      </c>
      <c r="Q44" s="111">
        <v>9673</v>
      </c>
      <c r="R44" s="98" t="s">
        <v>69</v>
      </c>
      <c r="S44" s="87"/>
    </row>
    <row r="45" spans="1:21" s="58" customFormat="1" ht="21.95" customHeight="1" x14ac:dyDescent="0.25">
      <c r="A45" s="94" t="s">
        <v>48</v>
      </c>
      <c r="B45" s="118" t="s">
        <v>91</v>
      </c>
      <c r="C45" s="94">
        <v>1946</v>
      </c>
      <c r="D45" s="94" t="s">
        <v>26</v>
      </c>
      <c r="E45" s="94" t="s">
        <v>25</v>
      </c>
      <c r="F45" s="95">
        <v>2</v>
      </c>
      <c r="G45" s="95">
        <v>1</v>
      </c>
      <c r="H45" s="119">
        <v>332.15</v>
      </c>
      <c r="I45" s="119">
        <v>144.30000000000001</v>
      </c>
      <c r="J45" s="119">
        <v>144.4</v>
      </c>
      <c r="K45" s="110">
        <f t="shared" si="4"/>
        <v>1518810.69</v>
      </c>
      <c r="L45" s="119">
        <v>0</v>
      </c>
      <c r="M45" s="119">
        <v>0</v>
      </c>
      <c r="N45" s="119">
        <v>0</v>
      </c>
      <c r="O45" s="110">
        <f>'[1]Прод. прилож'!$C$24</f>
        <v>1518810.69</v>
      </c>
      <c r="P45" s="111">
        <f t="shared" si="5"/>
        <v>4572.6650308595517</v>
      </c>
      <c r="Q45" s="111">
        <v>9673</v>
      </c>
      <c r="R45" s="98" t="s">
        <v>68</v>
      </c>
      <c r="S45" s="112"/>
      <c r="T45" s="57"/>
      <c r="U45" s="57"/>
    </row>
    <row r="46" spans="1:21" s="26" customFormat="1" ht="21.95" customHeight="1" x14ac:dyDescent="0.25">
      <c r="A46" s="94" t="s">
        <v>49</v>
      </c>
      <c r="B46" s="118" t="s">
        <v>47</v>
      </c>
      <c r="C46" s="94">
        <v>1966</v>
      </c>
      <c r="D46" s="94" t="s">
        <v>26</v>
      </c>
      <c r="E46" s="94" t="s">
        <v>25</v>
      </c>
      <c r="F46" s="95">
        <v>2</v>
      </c>
      <c r="G46" s="95">
        <v>1</v>
      </c>
      <c r="H46" s="119">
        <v>569.47</v>
      </c>
      <c r="I46" s="119">
        <v>0</v>
      </c>
      <c r="J46" s="119">
        <v>504.56</v>
      </c>
      <c r="K46" s="110">
        <f t="shared" si="4"/>
        <v>2829500</v>
      </c>
      <c r="L46" s="119">
        <v>0</v>
      </c>
      <c r="M46" s="119">
        <v>0</v>
      </c>
      <c r="N46" s="119">
        <v>0</v>
      </c>
      <c r="O46" s="110">
        <v>2829500</v>
      </c>
      <c r="P46" s="111">
        <f t="shared" si="5"/>
        <v>4968.6550652360966</v>
      </c>
      <c r="Q46" s="111">
        <v>9673</v>
      </c>
      <c r="R46" s="98" t="s">
        <v>70</v>
      </c>
      <c r="S46" s="112"/>
      <c r="T46" s="25"/>
      <c r="U46" s="25"/>
    </row>
    <row r="47" spans="1:21" s="26" customFormat="1" ht="21.95" customHeight="1" x14ac:dyDescent="0.25">
      <c r="A47" s="94" t="s">
        <v>50</v>
      </c>
      <c r="B47" s="122" t="s">
        <v>94</v>
      </c>
      <c r="C47" s="108">
        <v>1961</v>
      </c>
      <c r="D47" s="94" t="s">
        <v>26</v>
      </c>
      <c r="E47" s="94" t="s">
        <v>25</v>
      </c>
      <c r="F47" s="95">
        <v>3</v>
      </c>
      <c r="G47" s="95">
        <v>2</v>
      </c>
      <c r="H47" s="119">
        <v>1064.3900000000001</v>
      </c>
      <c r="I47" s="119">
        <v>0</v>
      </c>
      <c r="J47" s="119">
        <v>960.67</v>
      </c>
      <c r="K47" s="110">
        <f t="shared" si="4"/>
        <v>3486000</v>
      </c>
      <c r="L47" s="119">
        <v>0</v>
      </c>
      <c r="M47" s="119">
        <v>0</v>
      </c>
      <c r="N47" s="119">
        <v>0</v>
      </c>
      <c r="O47" s="110">
        <f>'[1]Прод. прилож'!$C$27</f>
        <v>3486000</v>
      </c>
      <c r="P47" s="111">
        <f t="shared" si="5"/>
        <v>3275.1153242702389</v>
      </c>
      <c r="Q47" s="111">
        <v>9673</v>
      </c>
      <c r="R47" s="98" t="s">
        <v>68</v>
      </c>
      <c r="S47" s="112"/>
      <c r="T47" s="25"/>
      <c r="U47" s="25"/>
    </row>
    <row r="48" spans="1:21" ht="21.95" customHeight="1" x14ac:dyDescent="0.25">
      <c r="A48" s="94" t="s">
        <v>915</v>
      </c>
      <c r="B48" s="122" t="s">
        <v>95</v>
      </c>
      <c r="C48" s="108">
        <v>1960</v>
      </c>
      <c r="D48" s="94" t="s">
        <v>26</v>
      </c>
      <c r="E48" s="94" t="s">
        <v>25</v>
      </c>
      <c r="F48" s="95">
        <v>3</v>
      </c>
      <c r="G48" s="95">
        <v>2</v>
      </c>
      <c r="H48" s="119">
        <v>1075.8399999999999</v>
      </c>
      <c r="I48" s="119">
        <v>0</v>
      </c>
      <c r="J48" s="119">
        <v>972.12</v>
      </c>
      <c r="K48" s="110">
        <f t="shared" si="4"/>
        <v>3486000</v>
      </c>
      <c r="L48" s="119">
        <v>0</v>
      </c>
      <c r="M48" s="119">
        <v>0</v>
      </c>
      <c r="N48" s="119">
        <v>0</v>
      </c>
      <c r="O48" s="110">
        <f>'[1]Прод. прилож'!$C$28</f>
        <v>3486000</v>
      </c>
      <c r="P48" s="111">
        <f t="shared" si="5"/>
        <v>3240.2587745389651</v>
      </c>
      <c r="Q48" s="111">
        <v>9673</v>
      </c>
      <c r="R48" s="98" t="s">
        <v>68</v>
      </c>
      <c r="S48" s="87"/>
    </row>
    <row r="49" spans="1:21" s="26" customFormat="1" ht="21.95" customHeight="1" x14ac:dyDescent="0.25">
      <c r="A49" s="94" t="s">
        <v>51</v>
      </c>
      <c r="B49" s="122" t="s">
        <v>96</v>
      </c>
      <c r="C49" s="94">
        <v>1960</v>
      </c>
      <c r="D49" s="94" t="s">
        <v>26</v>
      </c>
      <c r="E49" s="94" t="s">
        <v>25</v>
      </c>
      <c r="F49" s="95">
        <v>3</v>
      </c>
      <c r="G49" s="95">
        <v>2</v>
      </c>
      <c r="H49" s="119">
        <v>1080.83</v>
      </c>
      <c r="I49" s="119">
        <v>0</v>
      </c>
      <c r="J49" s="119">
        <v>902.46</v>
      </c>
      <c r="K49" s="110">
        <f t="shared" si="4"/>
        <v>3545650</v>
      </c>
      <c r="L49" s="119">
        <v>0</v>
      </c>
      <c r="M49" s="119">
        <v>0</v>
      </c>
      <c r="N49" s="119">
        <v>0</v>
      </c>
      <c r="O49" s="110">
        <v>3545650</v>
      </c>
      <c r="P49" s="111">
        <f t="shared" si="5"/>
        <v>3280.4881433712981</v>
      </c>
      <c r="Q49" s="111">
        <v>9673</v>
      </c>
      <c r="R49" s="98" t="s">
        <v>69</v>
      </c>
      <c r="S49" s="112"/>
      <c r="T49" s="25"/>
      <c r="U49" s="25"/>
    </row>
    <row r="50" spans="1:21" s="26" customFormat="1" ht="21.95" customHeight="1" x14ac:dyDescent="0.25">
      <c r="A50" s="94" t="s">
        <v>52</v>
      </c>
      <c r="B50" s="122" t="s">
        <v>93</v>
      </c>
      <c r="C50" s="108">
        <v>1961</v>
      </c>
      <c r="D50" s="94" t="s">
        <v>26</v>
      </c>
      <c r="E50" s="94" t="s">
        <v>25</v>
      </c>
      <c r="F50" s="95">
        <v>3</v>
      </c>
      <c r="G50" s="95">
        <v>2</v>
      </c>
      <c r="H50" s="119">
        <v>1049.79</v>
      </c>
      <c r="I50" s="119">
        <v>0</v>
      </c>
      <c r="J50" s="119">
        <v>948.37</v>
      </c>
      <c r="K50" s="110">
        <f>SUM(L50:O50)</f>
        <v>3486000</v>
      </c>
      <c r="L50" s="119">
        <v>0</v>
      </c>
      <c r="M50" s="119">
        <v>0</v>
      </c>
      <c r="N50" s="119">
        <v>0</v>
      </c>
      <c r="O50" s="110">
        <f>'[1]Прод. прилож'!$C$26</f>
        <v>3486000</v>
      </c>
      <c r="P50" s="111">
        <f>K50/H50</f>
        <v>3320.6641328265655</v>
      </c>
      <c r="Q50" s="111">
        <v>9673</v>
      </c>
      <c r="R50" s="98" t="s">
        <v>68</v>
      </c>
      <c r="S50" s="112"/>
      <c r="T50" s="25"/>
      <c r="U50" s="25"/>
    </row>
    <row r="51" spans="1:21" s="26" customFormat="1" ht="21.95" customHeight="1" x14ac:dyDescent="0.25">
      <c r="A51" s="94" t="s">
        <v>53</v>
      </c>
      <c r="B51" s="122" t="s">
        <v>97</v>
      </c>
      <c r="C51" s="94">
        <v>1974</v>
      </c>
      <c r="D51" s="94" t="s">
        <v>26</v>
      </c>
      <c r="E51" s="94" t="s">
        <v>25</v>
      </c>
      <c r="F51" s="95">
        <v>5</v>
      </c>
      <c r="G51" s="95">
        <v>4</v>
      </c>
      <c r="H51" s="119">
        <v>4497.7700000000004</v>
      </c>
      <c r="I51" s="119">
        <v>0</v>
      </c>
      <c r="J51" s="119">
        <v>3348.35</v>
      </c>
      <c r="K51" s="110">
        <f t="shared" si="4"/>
        <v>3584485.2</v>
      </c>
      <c r="L51" s="119">
        <v>0</v>
      </c>
      <c r="M51" s="119">
        <v>0</v>
      </c>
      <c r="N51" s="119">
        <v>0</v>
      </c>
      <c r="O51" s="110">
        <v>3584485.2</v>
      </c>
      <c r="P51" s="111">
        <f t="shared" si="5"/>
        <v>796.94719827825782</v>
      </c>
      <c r="Q51" s="111">
        <v>9673</v>
      </c>
      <c r="R51" s="98" t="s">
        <v>69</v>
      </c>
      <c r="S51" s="112"/>
      <c r="T51" s="25"/>
      <c r="U51" s="25"/>
    </row>
    <row r="52" spans="1:21" ht="21.95" customHeight="1" x14ac:dyDescent="0.25">
      <c r="A52" s="94" t="s">
        <v>54</v>
      </c>
      <c r="B52" s="122" t="s">
        <v>98</v>
      </c>
      <c r="C52" s="94">
        <v>1974</v>
      </c>
      <c r="D52" s="94" t="s">
        <v>26</v>
      </c>
      <c r="E52" s="94" t="s">
        <v>28</v>
      </c>
      <c r="F52" s="95">
        <v>5</v>
      </c>
      <c r="G52" s="95">
        <v>4</v>
      </c>
      <c r="H52" s="119">
        <v>3995.08</v>
      </c>
      <c r="I52" s="119">
        <v>0</v>
      </c>
      <c r="J52" s="119">
        <v>3531.37</v>
      </c>
      <c r="K52" s="110">
        <f t="shared" si="4"/>
        <v>3500444.4</v>
      </c>
      <c r="L52" s="119">
        <v>0</v>
      </c>
      <c r="M52" s="119">
        <v>0</v>
      </c>
      <c r="N52" s="119">
        <v>0</v>
      </c>
      <c r="O52" s="110">
        <v>3500444.4</v>
      </c>
      <c r="P52" s="111">
        <f t="shared" si="5"/>
        <v>876.18881223905407</v>
      </c>
      <c r="Q52" s="111">
        <v>9673</v>
      </c>
      <c r="R52" s="98" t="s">
        <v>70</v>
      </c>
      <c r="S52" s="87"/>
    </row>
    <row r="53" spans="1:21" ht="21.95" customHeight="1" x14ac:dyDescent="0.25">
      <c r="A53" s="94" t="s">
        <v>55</v>
      </c>
      <c r="B53" s="122" t="s">
        <v>99</v>
      </c>
      <c r="C53" s="94">
        <v>1974</v>
      </c>
      <c r="D53" s="94" t="s">
        <v>26</v>
      </c>
      <c r="E53" s="94" t="s">
        <v>25</v>
      </c>
      <c r="F53" s="95">
        <v>2</v>
      </c>
      <c r="G53" s="95">
        <v>1</v>
      </c>
      <c r="H53" s="119">
        <v>451.08</v>
      </c>
      <c r="I53" s="119">
        <v>0</v>
      </c>
      <c r="J53" s="119">
        <v>384.48</v>
      </c>
      <c r="K53" s="110">
        <f t="shared" si="4"/>
        <v>1432229.8</v>
      </c>
      <c r="L53" s="119">
        <v>0</v>
      </c>
      <c r="M53" s="119">
        <v>0</v>
      </c>
      <c r="N53" s="119">
        <v>0</v>
      </c>
      <c r="O53" s="110">
        <v>1432229.8</v>
      </c>
      <c r="P53" s="111">
        <f t="shared" si="5"/>
        <v>3175.1126186042388</v>
      </c>
      <c r="Q53" s="111">
        <v>9673</v>
      </c>
      <c r="R53" s="98" t="s">
        <v>69</v>
      </c>
      <c r="S53" s="87"/>
    </row>
    <row r="54" spans="1:21" ht="21.95" customHeight="1" x14ac:dyDescent="0.25">
      <c r="A54" s="94" t="s">
        <v>56</v>
      </c>
      <c r="B54" s="118" t="s">
        <v>101</v>
      </c>
      <c r="C54" s="94">
        <v>1960</v>
      </c>
      <c r="D54" s="94" t="s">
        <v>26</v>
      </c>
      <c r="E54" s="94" t="s">
        <v>25</v>
      </c>
      <c r="F54" s="95">
        <v>3</v>
      </c>
      <c r="G54" s="95">
        <v>3</v>
      </c>
      <c r="H54" s="119">
        <v>2139.58</v>
      </c>
      <c r="I54" s="119">
        <v>0</v>
      </c>
      <c r="J54" s="119">
        <v>1516.6</v>
      </c>
      <c r="K54" s="110">
        <f t="shared" ref="K54:K73" si="6">SUM(L54:O54)</f>
        <v>5486600</v>
      </c>
      <c r="L54" s="119">
        <v>0</v>
      </c>
      <c r="M54" s="119">
        <v>0</v>
      </c>
      <c r="N54" s="119">
        <v>0</v>
      </c>
      <c r="O54" s="110">
        <v>5486600</v>
      </c>
      <c r="P54" s="111">
        <f t="shared" si="5"/>
        <v>2564.335056412941</v>
      </c>
      <c r="Q54" s="111">
        <v>9673</v>
      </c>
      <c r="R54" s="98" t="s">
        <v>69</v>
      </c>
      <c r="S54" s="87"/>
    </row>
    <row r="55" spans="1:21" ht="21.95" customHeight="1" x14ac:dyDescent="0.25">
      <c r="A55" s="94" t="s">
        <v>8</v>
      </c>
      <c r="B55" s="118" t="s">
        <v>102</v>
      </c>
      <c r="C55" s="108">
        <v>1960</v>
      </c>
      <c r="D55" s="94" t="s">
        <v>26</v>
      </c>
      <c r="E55" s="94" t="s">
        <v>25</v>
      </c>
      <c r="F55" s="95">
        <v>3</v>
      </c>
      <c r="G55" s="95">
        <v>3</v>
      </c>
      <c r="H55" s="119">
        <v>2260</v>
      </c>
      <c r="I55" s="119">
        <v>0</v>
      </c>
      <c r="J55" s="119">
        <v>1542.5</v>
      </c>
      <c r="K55" s="110">
        <f t="shared" si="6"/>
        <v>5481650</v>
      </c>
      <c r="L55" s="119">
        <v>0</v>
      </c>
      <c r="M55" s="119">
        <v>0</v>
      </c>
      <c r="N55" s="119">
        <v>0</v>
      </c>
      <c r="O55" s="110">
        <v>5481650</v>
      </c>
      <c r="P55" s="111">
        <f t="shared" si="5"/>
        <v>2425.5088495575219</v>
      </c>
      <c r="Q55" s="111">
        <v>9673</v>
      </c>
      <c r="R55" s="98" t="s">
        <v>70</v>
      </c>
      <c r="S55" s="87"/>
    </row>
    <row r="56" spans="1:21" ht="21.95" customHeight="1" x14ac:dyDescent="0.25">
      <c r="A56" s="94" t="s">
        <v>916</v>
      </c>
      <c r="B56" s="118" t="s">
        <v>103</v>
      </c>
      <c r="C56" s="94">
        <v>1966</v>
      </c>
      <c r="D56" s="94" t="s">
        <v>26</v>
      </c>
      <c r="E56" s="94" t="s">
        <v>25</v>
      </c>
      <c r="F56" s="95">
        <v>5</v>
      </c>
      <c r="G56" s="95">
        <v>3</v>
      </c>
      <c r="H56" s="119">
        <v>2604.62</v>
      </c>
      <c r="I56" s="119">
        <v>538.21</v>
      </c>
      <c r="J56" s="119">
        <v>2558.54</v>
      </c>
      <c r="K56" s="110">
        <f t="shared" si="6"/>
        <v>3963406</v>
      </c>
      <c r="L56" s="119">
        <v>0</v>
      </c>
      <c r="M56" s="119">
        <v>0</v>
      </c>
      <c r="N56" s="119">
        <v>0</v>
      </c>
      <c r="O56" s="110">
        <v>3963406</v>
      </c>
      <c r="P56" s="111">
        <f t="shared" si="5"/>
        <v>1521.68300942172</v>
      </c>
      <c r="Q56" s="111">
        <v>9673</v>
      </c>
      <c r="R56" s="98" t="s">
        <v>70</v>
      </c>
      <c r="S56" s="87"/>
    </row>
    <row r="57" spans="1:21" ht="21.95" customHeight="1" x14ac:dyDescent="0.25">
      <c r="A57" s="94" t="s">
        <v>917</v>
      </c>
      <c r="B57" s="118" t="s">
        <v>100</v>
      </c>
      <c r="C57" s="94">
        <v>1957</v>
      </c>
      <c r="D57" s="94" t="s">
        <v>26</v>
      </c>
      <c r="E57" s="94" t="s">
        <v>25</v>
      </c>
      <c r="F57" s="95">
        <v>2</v>
      </c>
      <c r="G57" s="95">
        <v>1</v>
      </c>
      <c r="H57" s="119">
        <v>339.97</v>
      </c>
      <c r="I57" s="119">
        <v>0</v>
      </c>
      <c r="J57" s="119">
        <v>310.13</v>
      </c>
      <c r="K57" s="110">
        <f>SUM(L57:O57)</f>
        <v>1905550</v>
      </c>
      <c r="L57" s="119">
        <v>0</v>
      </c>
      <c r="M57" s="119">
        <v>0</v>
      </c>
      <c r="N57" s="119">
        <v>0</v>
      </c>
      <c r="O57" s="110">
        <v>1905550</v>
      </c>
      <c r="P57" s="111">
        <f>K57/H57</f>
        <v>5605.0533870635636</v>
      </c>
      <c r="Q57" s="111">
        <v>9673</v>
      </c>
      <c r="R57" s="98" t="s">
        <v>69</v>
      </c>
      <c r="S57" s="87"/>
    </row>
    <row r="58" spans="1:21" ht="21.95" customHeight="1" x14ac:dyDescent="0.25">
      <c r="A58" s="94" t="s">
        <v>9</v>
      </c>
      <c r="B58" s="118" t="s">
        <v>104</v>
      </c>
      <c r="C58" s="94">
        <v>1960</v>
      </c>
      <c r="D58" s="94" t="s">
        <v>26</v>
      </c>
      <c r="E58" s="94" t="s">
        <v>25</v>
      </c>
      <c r="F58" s="95">
        <v>4</v>
      </c>
      <c r="G58" s="95">
        <v>7</v>
      </c>
      <c r="H58" s="119">
        <v>4606.18</v>
      </c>
      <c r="I58" s="119">
        <v>327.18</v>
      </c>
      <c r="J58" s="119">
        <v>3190.75</v>
      </c>
      <c r="K58" s="110">
        <f t="shared" si="6"/>
        <v>24677642</v>
      </c>
      <c r="L58" s="119">
        <v>0</v>
      </c>
      <c r="M58" s="119">
        <v>0</v>
      </c>
      <c r="N58" s="119">
        <v>0</v>
      </c>
      <c r="O58" s="110">
        <v>24677642</v>
      </c>
      <c r="P58" s="111">
        <f t="shared" si="5"/>
        <v>5357.5070883031058</v>
      </c>
      <c r="Q58" s="111">
        <v>9673</v>
      </c>
      <c r="R58" s="98" t="s">
        <v>70</v>
      </c>
      <c r="S58" s="87"/>
    </row>
    <row r="59" spans="1:21" ht="21.95" customHeight="1" x14ac:dyDescent="0.25">
      <c r="A59" s="94" t="s">
        <v>10</v>
      </c>
      <c r="B59" s="118" t="s">
        <v>105</v>
      </c>
      <c r="C59" s="94">
        <v>1976</v>
      </c>
      <c r="D59" s="94">
        <v>2010</v>
      </c>
      <c r="E59" s="94" t="s">
        <v>25</v>
      </c>
      <c r="F59" s="95">
        <v>5</v>
      </c>
      <c r="G59" s="95">
        <v>1</v>
      </c>
      <c r="H59" s="119">
        <v>4206.59</v>
      </c>
      <c r="I59" s="119">
        <v>122.3</v>
      </c>
      <c r="J59" s="119">
        <v>2276</v>
      </c>
      <c r="K59" s="110">
        <f t="shared" si="6"/>
        <v>13297316</v>
      </c>
      <c r="L59" s="119">
        <v>0</v>
      </c>
      <c r="M59" s="119">
        <v>0</v>
      </c>
      <c r="N59" s="119">
        <v>0</v>
      </c>
      <c r="O59" s="110">
        <v>13297316</v>
      </c>
      <c r="P59" s="111">
        <f t="shared" si="5"/>
        <v>3161.0677532157874</v>
      </c>
      <c r="Q59" s="111">
        <v>9673</v>
      </c>
      <c r="R59" s="98" t="s">
        <v>69</v>
      </c>
      <c r="S59" s="87"/>
    </row>
    <row r="60" spans="1:21" ht="21.95" customHeight="1" x14ac:dyDescent="0.25">
      <c r="A60" s="94" t="s">
        <v>1882</v>
      </c>
      <c r="B60" s="118" t="s">
        <v>1602</v>
      </c>
      <c r="C60" s="94">
        <v>1992</v>
      </c>
      <c r="D60" s="94" t="s">
        <v>26</v>
      </c>
      <c r="E60" s="94" t="s">
        <v>28</v>
      </c>
      <c r="F60" s="95">
        <v>5</v>
      </c>
      <c r="G60" s="95">
        <v>3</v>
      </c>
      <c r="H60" s="119">
        <v>4047.65</v>
      </c>
      <c r="I60" s="119">
        <v>644.98</v>
      </c>
      <c r="J60" s="119">
        <v>3402.67</v>
      </c>
      <c r="K60" s="110">
        <f t="shared" si="6"/>
        <v>10151322.82</v>
      </c>
      <c r="L60" s="119">
        <v>0</v>
      </c>
      <c r="M60" s="119">
        <v>0</v>
      </c>
      <c r="N60" s="119">
        <v>0</v>
      </c>
      <c r="O60" s="110">
        <v>10151322.82</v>
      </c>
      <c r="P60" s="111">
        <f>K60/H60</f>
        <v>2507.9546946993937</v>
      </c>
      <c r="Q60" s="111">
        <v>9673</v>
      </c>
      <c r="R60" s="98" t="s">
        <v>69</v>
      </c>
      <c r="S60" s="87"/>
    </row>
    <row r="61" spans="1:21" ht="21.95" customHeight="1" x14ac:dyDescent="0.25">
      <c r="A61" s="94" t="s">
        <v>11</v>
      </c>
      <c r="B61" s="118" t="s">
        <v>106</v>
      </c>
      <c r="C61" s="94">
        <v>1959</v>
      </c>
      <c r="D61" s="94" t="s">
        <v>26</v>
      </c>
      <c r="E61" s="94" t="s">
        <v>25</v>
      </c>
      <c r="F61" s="95">
        <v>3</v>
      </c>
      <c r="G61" s="95">
        <v>2</v>
      </c>
      <c r="H61" s="119">
        <v>1138.5</v>
      </c>
      <c r="I61" s="119">
        <v>0</v>
      </c>
      <c r="J61" s="119">
        <v>997.47</v>
      </c>
      <c r="K61" s="110">
        <f t="shared" si="6"/>
        <v>3595700</v>
      </c>
      <c r="L61" s="119">
        <v>0</v>
      </c>
      <c r="M61" s="119">
        <v>0</v>
      </c>
      <c r="N61" s="119">
        <v>0</v>
      </c>
      <c r="O61" s="110">
        <v>3595700</v>
      </c>
      <c r="P61" s="111">
        <f t="shared" si="5"/>
        <v>3158.2784365393063</v>
      </c>
      <c r="Q61" s="111">
        <v>9673</v>
      </c>
      <c r="R61" s="98" t="s">
        <v>70</v>
      </c>
      <c r="S61" s="87"/>
    </row>
    <row r="62" spans="1:21" ht="21.95" customHeight="1" x14ac:dyDescent="0.25">
      <c r="A62" s="94" t="s">
        <v>12</v>
      </c>
      <c r="B62" s="118" t="s">
        <v>107</v>
      </c>
      <c r="C62" s="94">
        <v>1991</v>
      </c>
      <c r="D62" s="94" t="s">
        <v>26</v>
      </c>
      <c r="E62" s="94" t="s">
        <v>25</v>
      </c>
      <c r="F62" s="95">
        <v>5</v>
      </c>
      <c r="G62" s="95">
        <v>3</v>
      </c>
      <c r="H62" s="119">
        <v>5088.2</v>
      </c>
      <c r="I62" s="119">
        <v>0</v>
      </c>
      <c r="J62" s="119">
        <v>4354.3500000000004</v>
      </c>
      <c r="K62" s="110">
        <f t="shared" si="6"/>
        <v>4756264.5999999996</v>
      </c>
      <c r="L62" s="119">
        <v>0</v>
      </c>
      <c r="M62" s="119">
        <v>0</v>
      </c>
      <c r="N62" s="119">
        <v>0</v>
      </c>
      <c r="O62" s="110">
        <v>4756264.5999999996</v>
      </c>
      <c r="P62" s="111">
        <f t="shared" si="5"/>
        <v>934.76368853425572</v>
      </c>
      <c r="Q62" s="111">
        <v>9673</v>
      </c>
      <c r="R62" s="98" t="s">
        <v>69</v>
      </c>
      <c r="S62" s="87"/>
    </row>
    <row r="63" spans="1:21" ht="21.95" customHeight="1" x14ac:dyDescent="0.25">
      <c r="A63" s="94" t="s">
        <v>1615</v>
      </c>
      <c r="B63" s="118" t="s">
        <v>1638</v>
      </c>
      <c r="C63" s="94">
        <v>2002</v>
      </c>
      <c r="D63" s="94" t="s">
        <v>26</v>
      </c>
      <c r="E63" s="94" t="s">
        <v>28</v>
      </c>
      <c r="F63" s="95">
        <v>5</v>
      </c>
      <c r="G63" s="95">
        <v>2</v>
      </c>
      <c r="H63" s="119">
        <v>2483</v>
      </c>
      <c r="I63" s="119">
        <v>0</v>
      </c>
      <c r="J63" s="119">
        <v>1776.61</v>
      </c>
      <c r="K63" s="110">
        <f>SUM(L63:O63)</f>
        <v>4424000</v>
      </c>
      <c r="L63" s="119">
        <v>0</v>
      </c>
      <c r="M63" s="119">
        <v>0</v>
      </c>
      <c r="N63" s="119">
        <v>0</v>
      </c>
      <c r="O63" s="110">
        <v>4424000</v>
      </c>
      <c r="P63" s="111">
        <f t="shared" si="5"/>
        <v>1781.7156665324205</v>
      </c>
      <c r="Q63" s="111">
        <v>9673</v>
      </c>
      <c r="R63" s="98" t="s">
        <v>70</v>
      </c>
      <c r="S63" s="87"/>
    </row>
    <row r="64" spans="1:21" ht="21.95" customHeight="1" x14ac:dyDescent="0.25">
      <c r="A64" s="94" t="s">
        <v>918</v>
      </c>
      <c r="B64" s="118" t="s">
        <v>108</v>
      </c>
      <c r="C64" s="94">
        <v>1990</v>
      </c>
      <c r="D64" s="94" t="s">
        <v>26</v>
      </c>
      <c r="E64" s="94" t="s">
        <v>25</v>
      </c>
      <c r="F64" s="95">
        <v>3</v>
      </c>
      <c r="G64" s="95">
        <v>2</v>
      </c>
      <c r="H64" s="119">
        <v>1371.1</v>
      </c>
      <c r="I64" s="119">
        <v>0</v>
      </c>
      <c r="J64" s="119">
        <v>1278.7</v>
      </c>
      <c r="K64" s="110">
        <f t="shared" si="6"/>
        <v>2832356.9</v>
      </c>
      <c r="L64" s="119">
        <v>0</v>
      </c>
      <c r="M64" s="119">
        <v>0</v>
      </c>
      <c r="N64" s="119">
        <v>0</v>
      </c>
      <c r="O64" s="110">
        <v>2832356.9</v>
      </c>
      <c r="P64" s="111">
        <f t="shared" si="5"/>
        <v>2065.7551600904385</v>
      </c>
      <c r="Q64" s="111">
        <v>9673</v>
      </c>
      <c r="R64" s="98" t="s">
        <v>70</v>
      </c>
      <c r="S64" s="87"/>
    </row>
    <row r="65" spans="1:19" ht="21.95" customHeight="1" x14ac:dyDescent="0.25">
      <c r="A65" s="94" t="s">
        <v>919</v>
      </c>
      <c r="B65" s="118" t="s">
        <v>111</v>
      </c>
      <c r="C65" s="94">
        <v>1961</v>
      </c>
      <c r="D65" s="94" t="s">
        <v>26</v>
      </c>
      <c r="E65" s="94" t="s">
        <v>25</v>
      </c>
      <c r="F65" s="95">
        <v>2</v>
      </c>
      <c r="G65" s="95">
        <v>1</v>
      </c>
      <c r="H65" s="119">
        <v>282.88</v>
      </c>
      <c r="I65" s="119">
        <v>0</v>
      </c>
      <c r="J65" s="119">
        <v>260.70999999999998</v>
      </c>
      <c r="K65" s="110">
        <f>SUM(L65:O65)</f>
        <v>1653650</v>
      </c>
      <c r="L65" s="119">
        <v>0</v>
      </c>
      <c r="M65" s="119">
        <v>0</v>
      </c>
      <c r="N65" s="119">
        <v>0</v>
      </c>
      <c r="O65" s="110">
        <v>1653650</v>
      </c>
      <c r="P65" s="111">
        <f>K65/H65</f>
        <v>5845.7649886877825</v>
      </c>
      <c r="Q65" s="111">
        <v>9673</v>
      </c>
      <c r="R65" s="98" t="s">
        <v>70</v>
      </c>
      <c r="S65" s="87"/>
    </row>
    <row r="66" spans="1:19" ht="21.95" customHeight="1" x14ac:dyDescent="0.25">
      <c r="A66" s="94" t="s">
        <v>920</v>
      </c>
      <c r="B66" s="118" t="s">
        <v>109</v>
      </c>
      <c r="C66" s="94">
        <v>1958</v>
      </c>
      <c r="D66" s="94" t="s">
        <v>26</v>
      </c>
      <c r="E66" s="94" t="s">
        <v>25</v>
      </c>
      <c r="F66" s="95">
        <v>2</v>
      </c>
      <c r="G66" s="95">
        <v>3</v>
      </c>
      <c r="H66" s="119">
        <v>1091.97</v>
      </c>
      <c r="I66" s="119">
        <v>50.95</v>
      </c>
      <c r="J66" s="119">
        <v>893.12</v>
      </c>
      <c r="K66" s="110">
        <f t="shared" si="6"/>
        <v>2274743</v>
      </c>
      <c r="L66" s="119">
        <v>0</v>
      </c>
      <c r="M66" s="119">
        <v>0</v>
      </c>
      <c r="N66" s="119">
        <v>0</v>
      </c>
      <c r="O66" s="110">
        <v>2274743</v>
      </c>
      <c r="P66" s="111">
        <f t="shared" si="5"/>
        <v>2083.1552148868559</v>
      </c>
      <c r="Q66" s="111">
        <v>9673</v>
      </c>
      <c r="R66" s="98" t="s">
        <v>70</v>
      </c>
      <c r="S66" s="87"/>
    </row>
    <row r="67" spans="1:19" ht="21.95" customHeight="1" x14ac:dyDescent="0.25">
      <c r="A67" s="94" t="s">
        <v>921</v>
      </c>
      <c r="B67" s="118" t="s">
        <v>110</v>
      </c>
      <c r="C67" s="94">
        <v>1955</v>
      </c>
      <c r="D67" s="94" t="s">
        <v>26</v>
      </c>
      <c r="E67" s="94" t="s">
        <v>25</v>
      </c>
      <c r="F67" s="95">
        <v>2</v>
      </c>
      <c r="G67" s="95">
        <v>1</v>
      </c>
      <c r="H67" s="119">
        <v>551.87</v>
      </c>
      <c r="I67" s="119">
        <v>0</v>
      </c>
      <c r="J67" s="119">
        <v>432.33</v>
      </c>
      <c r="K67" s="110">
        <f t="shared" si="6"/>
        <v>3525157</v>
      </c>
      <c r="L67" s="119">
        <v>0</v>
      </c>
      <c r="M67" s="119">
        <v>0</v>
      </c>
      <c r="N67" s="119">
        <v>0</v>
      </c>
      <c r="O67" s="110">
        <v>3525157</v>
      </c>
      <c r="P67" s="111">
        <f t="shared" si="5"/>
        <v>6387.6583253302406</v>
      </c>
      <c r="Q67" s="111">
        <v>9673</v>
      </c>
      <c r="R67" s="98" t="s">
        <v>70</v>
      </c>
      <c r="S67" s="87"/>
    </row>
    <row r="68" spans="1:19" ht="21.95" customHeight="1" x14ac:dyDescent="0.25">
      <c r="A68" s="94" t="s">
        <v>922</v>
      </c>
      <c r="B68" s="118" t="s">
        <v>112</v>
      </c>
      <c r="C68" s="94">
        <v>1960</v>
      </c>
      <c r="D68" s="94" t="s">
        <v>26</v>
      </c>
      <c r="E68" s="94" t="s">
        <v>25</v>
      </c>
      <c r="F68" s="95">
        <v>2</v>
      </c>
      <c r="G68" s="95">
        <v>1</v>
      </c>
      <c r="H68" s="119">
        <v>301</v>
      </c>
      <c r="I68" s="119">
        <v>45</v>
      </c>
      <c r="J68" s="119">
        <v>234.8</v>
      </c>
      <c r="K68" s="110">
        <f t="shared" si="6"/>
        <v>1709200</v>
      </c>
      <c r="L68" s="119">
        <v>0</v>
      </c>
      <c r="M68" s="119">
        <v>0</v>
      </c>
      <c r="N68" s="119">
        <v>0</v>
      </c>
      <c r="O68" s="110">
        <v>1709200</v>
      </c>
      <c r="P68" s="111">
        <f t="shared" si="5"/>
        <v>5678.4053156146183</v>
      </c>
      <c r="Q68" s="111">
        <v>9673</v>
      </c>
      <c r="R68" s="98" t="s">
        <v>70</v>
      </c>
      <c r="S68" s="87"/>
    </row>
    <row r="69" spans="1:19" ht="21.95" customHeight="1" x14ac:dyDescent="0.25">
      <c r="A69" s="94" t="s">
        <v>923</v>
      </c>
      <c r="B69" s="118" t="s">
        <v>1639</v>
      </c>
      <c r="C69" s="94">
        <v>1983</v>
      </c>
      <c r="D69" s="94">
        <v>2015</v>
      </c>
      <c r="E69" s="94" t="s">
        <v>28</v>
      </c>
      <c r="F69" s="95">
        <v>9</v>
      </c>
      <c r="G69" s="95">
        <v>4</v>
      </c>
      <c r="H69" s="119">
        <v>10604.5</v>
      </c>
      <c r="I69" s="119">
        <v>633.79999999999995</v>
      </c>
      <c r="J69" s="119">
        <v>7581.8</v>
      </c>
      <c r="K69" s="110">
        <f>SUM(L69:O69)</f>
        <v>8800000</v>
      </c>
      <c r="L69" s="119">
        <v>0</v>
      </c>
      <c r="M69" s="119">
        <v>0</v>
      </c>
      <c r="N69" s="119">
        <v>0</v>
      </c>
      <c r="O69" s="110">
        <v>8800000</v>
      </c>
      <c r="P69" s="111">
        <f t="shared" si="5"/>
        <v>829.83639021170256</v>
      </c>
      <c r="Q69" s="111">
        <v>9673</v>
      </c>
      <c r="R69" s="98" t="s">
        <v>69</v>
      </c>
      <c r="S69" s="87"/>
    </row>
    <row r="70" spans="1:19" ht="21.95" customHeight="1" x14ac:dyDescent="0.25">
      <c r="A70" s="94" t="s">
        <v>924</v>
      </c>
      <c r="B70" s="118" t="s">
        <v>113</v>
      </c>
      <c r="C70" s="94">
        <v>1957</v>
      </c>
      <c r="D70" s="94" t="s">
        <v>26</v>
      </c>
      <c r="E70" s="94" t="s">
        <v>25</v>
      </c>
      <c r="F70" s="95">
        <v>2</v>
      </c>
      <c r="G70" s="95">
        <v>1</v>
      </c>
      <c r="H70" s="119">
        <v>424.84</v>
      </c>
      <c r="I70" s="119">
        <v>0</v>
      </c>
      <c r="J70" s="119">
        <v>385</v>
      </c>
      <c r="K70" s="110">
        <f t="shared" si="6"/>
        <v>1664265</v>
      </c>
      <c r="L70" s="119">
        <v>0</v>
      </c>
      <c r="M70" s="119">
        <v>0</v>
      </c>
      <c r="N70" s="119">
        <v>0</v>
      </c>
      <c r="O70" s="110">
        <v>1664265</v>
      </c>
      <c r="P70" s="111">
        <f t="shared" si="5"/>
        <v>3917.3924300913286</v>
      </c>
      <c r="Q70" s="111">
        <v>9673</v>
      </c>
      <c r="R70" s="98" t="s">
        <v>70</v>
      </c>
      <c r="S70" s="87"/>
    </row>
    <row r="71" spans="1:19" ht="21.95" customHeight="1" x14ac:dyDescent="0.25">
      <c r="A71" s="94" t="s">
        <v>925</v>
      </c>
      <c r="B71" s="118" t="s">
        <v>1601</v>
      </c>
      <c r="C71" s="94">
        <v>1974</v>
      </c>
      <c r="D71" s="94" t="s">
        <v>26</v>
      </c>
      <c r="E71" s="94" t="s">
        <v>25</v>
      </c>
      <c r="F71" s="95">
        <v>5</v>
      </c>
      <c r="G71" s="95">
        <v>6</v>
      </c>
      <c r="H71" s="119">
        <v>6002.06</v>
      </c>
      <c r="I71" s="119">
        <v>0</v>
      </c>
      <c r="J71" s="119">
        <v>4465.4399999999996</v>
      </c>
      <c r="K71" s="110">
        <f t="shared" si="6"/>
        <v>6866660</v>
      </c>
      <c r="L71" s="119">
        <v>0</v>
      </c>
      <c r="M71" s="119">
        <v>0</v>
      </c>
      <c r="N71" s="119">
        <v>0</v>
      </c>
      <c r="O71" s="110">
        <v>6866660</v>
      </c>
      <c r="P71" s="111">
        <f>K71/H71</f>
        <v>1144.0505426470245</v>
      </c>
      <c r="Q71" s="111">
        <v>9673</v>
      </c>
      <c r="R71" s="98" t="s">
        <v>70</v>
      </c>
      <c r="S71" s="87"/>
    </row>
    <row r="72" spans="1:19" ht="21.95" customHeight="1" x14ac:dyDescent="0.25">
      <c r="A72" s="94" t="s">
        <v>926</v>
      </c>
      <c r="B72" s="118" t="s">
        <v>114</v>
      </c>
      <c r="C72" s="94">
        <v>1978</v>
      </c>
      <c r="D72" s="94" t="s">
        <v>26</v>
      </c>
      <c r="E72" s="94" t="s">
        <v>28</v>
      </c>
      <c r="F72" s="95">
        <v>9</v>
      </c>
      <c r="G72" s="95">
        <v>4</v>
      </c>
      <c r="H72" s="119">
        <v>9000.6</v>
      </c>
      <c r="I72" s="119">
        <v>46.44</v>
      </c>
      <c r="J72" s="119">
        <v>7023.68</v>
      </c>
      <c r="K72" s="110">
        <f t="shared" si="6"/>
        <v>15157400</v>
      </c>
      <c r="L72" s="119">
        <v>0</v>
      </c>
      <c r="M72" s="119">
        <v>0</v>
      </c>
      <c r="N72" s="119">
        <v>0</v>
      </c>
      <c r="O72" s="110">
        <v>15157400</v>
      </c>
      <c r="P72" s="111">
        <f t="shared" si="5"/>
        <v>1684.0432860031553</v>
      </c>
      <c r="Q72" s="111">
        <v>9673</v>
      </c>
      <c r="R72" s="98" t="s">
        <v>69</v>
      </c>
      <c r="S72" s="87"/>
    </row>
    <row r="73" spans="1:19" ht="21.95" customHeight="1" x14ac:dyDescent="0.25">
      <c r="A73" s="94" t="s">
        <v>927</v>
      </c>
      <c r="B73" s="118" t="s">
        <v>115</v>
      </c>
      <c r="C73" s="94">
        <v>1987</v>
      </c>
      <c r="D73" s="94" t="s">
        <v>26</v>
      </c>
      <c r="E73" s="94" t="s">
        <v>25</v>
      </c>
      <c r="F73" s="95">
        <v>5</v>
      </c>
      <c r="G73" s="95">
        <v>6</v>
      </c>
      <c r="H73" s="119">
        <v>5758.2</v>
      </c>
      <c r="I73" s="119">
        <v>0</v>
      </c>
      <c r="J73" s="119">
        <v>4016.4</v>
      </c>
      <c r="K73" s="110">
        <f t="shared" si="6"/>
        <v>18468648.600000001</v>
      </c>
      <c r="L73" s="119">
        <v>0</v>
      </c>
      <c r="M73" s="119">
        <v>0</v>
      </c>
      <c r="N73" s="119">
        <v>0</v>
      </c>
      <c r="O73" s="110">
        <v>18468648.600000001</v>
      </c>
      <c r="P73" s="111">
        <f t="shared" si="5"/>
        <v>3207.3649056996983</v>
      </c>
      <c r="Q73" s="111">
        <v>9673</v>
      </c>
      <c r="R73" s="98" t="s">
        <v>69</v>
      </c>
      <c r="S73" s="87"/>
    </row>
    <row r="74" spans="1:19" ht="30" customHeight="1" x14ac:dyDescent="0.25">
      <c r="A74" s="191" t="s">
        <v>1707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87"/>
    </row>
    <row r="75" spans="1:19" ht="39.950000000000003" customHeight="1" x14ac:dyDescent="0.25">
      <c r="A75" s="179" t="s">
        <v>1585</v>
      </c>
      <c r="B75" s="179"/>
      <c r="C75" s="113" t="s">
        <v>27</v>
      </c>
      <c r="D75" s="113" t="s">
        <v>27</v>
      </c>
      <c r="E75" s="113" t="s">
        <v>27</v>
      </c>
      <c r="F75" s="114" t="s">
        <v>27</v>
      </c>
      <c r="G75" s="114" t="s">
        <v>27</v>
      </c>
      <c r="H75" s="115">
        <f t="shared" ref="H75:N75" si="7">SUM(H76)</f>
        <v>641.9</v>
      </c>
      <c r="I75" s="115">
        <f t="shared" si="7"/>
        <v>0</v>
      </c>
      <c r="J75" s="115">
        <f t="shared" si="7"/>
        <v>605.20000000000005</v>
      </c>
      <c r="K75" s="115">
        <f t="shared" si="7"/>
        <v>2884450</v>
      </c>
      <c r="L75" s="115">
        <f t="shared" si="7"/>
        <v>0</v>
      </c>
      <c r="M75" s="115">
        <f t="shared" si="7"/>
        <v>0</v>
      </c>
      <c r="N75" s="115">
        <f t="shared" si="7"/>
        <v>0</v>
      </c>
      <c r="O75" s="115">
        <f>SUM(O76)</f>
        <v>2884450</v>
      </c>
      <c r="P75" s="102">
        <f>K75/H75</f>
        <v>4493.6127122604767</v>
      </c>
      <c r="Q75" s="116" t="s">
        <v>27</v>
      </c>
      <c r="R75" s="117" t="s">
        <v>27</v>
      </c>
      <c r="S75" s="105">
        <f>O75</f>
        <v>2884450</v>
      </c>
    </row>
    <row r="76" spans="1:19" ht="23.1" customHeight="1" x14ac:dyDescent="0.25">
      <c r="A76" s="94" t="s">
        <v>928</v>
      </c>
      <c r="B76" s="118" t="s">
        <v>118</v>
      </c>
      <c r="C76" s="94">
        <v>1960</v>
      </c>
      <c r="D76" s="94" t="s">
        <v>26</v>
      </c>
      <c r="E76" s="94" t="s">
        <v>25</v>
      </c>
      <c r="F76" s="95">
        <v>2</v>
      </c>
      <c r="G76" s="95">
        <v>2</v>
      </c>
      <c r="H76" s="119">
        <v>641.9</v>
      </c>
      <c r="I76" s="119">
        <v>0</v>
      </c>
      <c r="J76" s="119">
        <v>605.20000000000005</v>
      </c>
      <c r="K76" s="110">
        <f>SUM(L76:O76)</f>
        <v>2884450</v>
      </c>
      <c r="L76" s="119">
        <v>0</v>
      </c>
      <c r="M76" s="119">
        <v>0</v>
      </c>
      <c r="N76" s="119">
        <v>0</v>
      </c>
      <c r="O76" s="110">
        <f>'[1]Прод. прилож'!$C$30</f>
        <v>2884450</v>
      </c>
      <c r="P76" s="111">
        <f>K76/H76</f>
        <v>4493.6127122604767</v>
      </c>
      <c r="Q76" s="111">
        <v>9673</v>
      </c>
      <c r="R76" s="98" t="s">
        <v>68</v>
      </c>
      <c r="S76" s="87"/>
    </row>
    <row r="77" spans="1:19" ht="30" customHeight="1" x14ac:dyDescent="0.25">
      <c r="A77" s="191" t="s">
        <v>1708</v>
      </c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87"/>
    </row>
    <row r="78" spans="1:19" ht="39.950000000000003" customHeight="1" x14ac:dyDescent="0.25">
      <c r="A78" s="179" t="s">
        <v>1632</v>
      </c>
      <c r="B78" s="179"/>
      <c r="C78" s="113" t="s">
        <v>27</v>
      </c>
      <c r="D78" s="113" t="s">
        <v>27</v>
      </c>
      <c r="E78" s="113" t="s">
        <v>27</v>
      </c>
      <c r="F78" s="114" t="s">
        <v>27</v>
      </c>
      <c r="G78" s="114" t="s">
        <v>27</v>
      </c>
      <c r="H78" s="115">
        <f t="shared" ref="H78:N78" si="8">SUM(H79)</f>
        <v>4994.5</v>
      </c>
      <c r="I78" s="115">
        <f t="shared" si="8"/>
        <v>400</v>
      </c>
      <c r="J78" s="115">
        <f t="shared" si="8"/>
        <v>4532.2</v>
      </c>
      <c r="K78" s="115">
        <f t="shared" si="8"/>
        <v>5159513</v>
      </c>
      <c r="L78" s="115">
        <f t="shared" si="8"/>
        <v>0</v>
      </c>
      <c r="M78" s="115">
        <f t="shared" si="8"/>
        <v>0</v>
      </c>
      <c r="N78" s="115">
        <f t="shared" si="8"/>
        <v>0</v>
      </c>
      <c r="O78" s="115">
        <f>SUM(O79)</f>
        <v>5159513</v>
      </c>
      <c r="P78" s="102">
        <f>K78/H78</f>
        <v>1033.0389428371209</v>
      </c>
      <c r="Q78" s="116" t="s">
        <v>27</v>
      </c>
      <c r="R78" s="117" t="s">
        <v>27</v>
      </c>
      <c r="S78" s="105">
        <f>O78</f>
        <v>5159513</v>
      </c>
    </row>
    <row r="79" spans="1:19" ht="23.1" customHeight="1" x14ac:dyDescent="0.25">
      <c r="A79" s="94" t="s">
        <v>929</v>
      </c>
      <c r="B79" s="118" t="s">
        <v>1633</v>
      </c>
      <c r="C79" s="94">
        <v>1971</v>
      </c>
      <c r="D79" s="94">
        <v>2009</v>
      </c>
      <c r="E79" s="108" t="s">
        <v>25</v>
      </c>
      <c r="F79" s="95">
        <v>5</v>
      </c>
      <c r="G79" s="95">
        <v>6</v>
      </c>
      <c r="H79" s="119">
        <v>4994.5</v>
      </c>
      <c r="I79" s="119">
        <v>400</v>
      </c>
      <c r="J79" s="119">
        <v>4532.2</v>
      </c>
      <c r="K79" s="110">
        <f>SUM(L79:O79)</f>
        <v>5159513</v>
      </c>
      <c r="L79" s="119">
        <v>0</v>
      </c>
      <c r="M79" s="119">
        <v>0</v>
      </c>
      <c r="N79" s="119">
        <v>0</v>
      </c>
      <c r="O79" s="110">
        <v>5159513</v>
      </c>
      <c r="P79" s="111">
        <f>K79/H79</f>
        <v>1033.0389428371209</v>
      </c>
      <c r="Q79" s="111">
        <v>9673</v>
      </c>
      <c r="R79" s="98" t="s">
        <v>68</v>
      </c>
      <c r="S79" s="87"/>
    </row>
    <row r="80" spans="1:19" ht="30" customHeight="1" x14ac:dyDescent="0.25">
      <c r="A80" s="191" t="s">
        <v>1709</v>
      </c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87"/>
    </row>
    <row r="81" spans="1:21" ht="39.950000000000003" customHeight="1" x14ac:dyDescent="0.25">
      <c r="A81" s="179" t="s">
        <v>907</v>
      </c>
      <c r="B81" s="179"/>
      <c r="C81" s="113" t="s">
        <v>27</v>
      </c>
      <c r="D81" s="113" t="s">
        <v>27</v>
      </c>
      <c r="E81" s="113" t="s">
        <v>27</v>
      </c>
      <c r="F81" s="114" t="s">
        <v>27</v>
      </c>
      <c r="G81" s="114" t="s">
        <v>27</v>
      </c>
      <c r="H81" s="115">
        <f t="shared" ref="H81:N81" si="9">SUM(H82)</f>
        <v>395</v>
      </c>
      <c r="I81" s="115">
        <f t="shared" si="9"/>
        <v>97.2</v>
      </c>
      <c r="J81" s="115">
        <f t="shared" si="9"/>
        <v>267.8</v>
      </c>
      <c r="K81" s="115">
        <f t="shared" si="9"/>
        <v>2163500</v>
      </c>
      <c r="L81" s="115">
        <f t="shared" si="9"/>
        <v>0</v>
      </c>
      <c r="M81" s="115">
        <f t="shared" si="9"/>
        <v>0</v>
      </c>
      <c r="N81" s="115">
        <f t="shared" si="9"/>
        <v>0</v>
      </c>
      <c r="O81" s="115">
        <f>SUM(O82)</f>
        <v>2163500</v>
      </c>
      <c r="P81" s="102">
        <f>K81/H81</f>
        <v>5477.2151898734173</v>
      </c>
      <c r="Q81" s="116" t="s">
        <v>27</v>
      </c>
      <c r="R81" s="117" t="s">
        <v>27</v>
      </c>
      <c r="S81" s="87"/>
    </row>
    <row r="82" spans="1:21" ht="35.1" customHeight="1" x14ac:dyDescent="0.25">
      <c r="A82" s="94" t="s">
        <v>930</v>
      </c>
      <c r="B82" s="118" t="s">
        <v>117</v>
      </c>
      <c r="C82" s="94">
        <v>1956</v>
      </c>
      <c r="D82" s="94" t="s">
        <v>26</v>
      </c>
      <c r="E82" s="108" t="s">
        <v>119</v>
      </c>
      <c r="F82" s="95">
        <v>2</v>
      </c>
      <c r="G82" s="95">
        <v>2</v>
      </c>
      <c r="H82" s="119">
        <v>395</v>
      </c>
      <c r="I82" s="119">
        <v>97.2</v>
      </c>
      <c r="J82" s="119">
        <v>267.8</v>
      </c>
      <c r="K82" s="110">
        <f>SUM(L82:O82)</f>
        <v>2163500</v>
      </c>
      <c r="L82" s="119">
        <v>0</v>
      </c>
      <c r="M82" s="119">
        <v>0</v>
      </c>
      <c r="N82" s="119">
        <v>0</v>
      </c>
      <c r="O82" s="110">
        <v>2163500</v>
      </c>
      <c r="P82" s="111">
        <f>K82/H82</f>
        <v>5477.2151898734173</v>
      </c>
      <c r="Q82" s="111">
        <v>9673</v>
      </c>
      <c r="R82" s="98" t="s">
        <v>69</v>
      </c>
      <c r="S82" s="87"/>
    </row>
    <row r="83" spans="1:21" ht="30" customHeight="1" x14ac:dyDescent="0.25">
      <c r="A83" s="191" t="s">
        <v>1710</v>
      </c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87"/>
    </row>
    <row r="84" spans="1:21" ht="39.950000000000003" customHeight="1" x14ac:dyDescent="0.25">
      <c r="A84" s="179" t="s">
        <v>908</v>
      </c>
      <c r="B84" s="179"/>
      <c r="C84" s="113" t="s">
        <v>27</v>
      </c>
      <c r="D84" s="113" t="s">
        <v>27</v>
      </c>
      <c r="E84" s="113" t="s">
        <v>27</v>
      </c>
      <c r="F84" s="114" t="s">
        <v>27</v>
      </c>
      <c r="G84" s="114" t="s">
        <v>27</v>
      </c>
      <c r="H84" s="115">
        <f t="shared" ref="H84:N84" si="10">SUM(H85:H86)</f>
        <v>837.44</v>
      </c>
      <c r="I84" s="115">
        <f t="shared" si="10"/>
        <v>103.99</v>
      </c>
      <c r="J84" s="115">
        <f t="shared" si="10"/>
        <v>733.45</v>
      </c>
      <c r="K84" s="115">
        <f t="shared" si="10"/>
        <v>6994924</v>
      </c>
      <c r="L84" s="115">
        <f t="shared" si="10"/>
        <v>0</v>
      </c>
      <c r="M84" s="115">
        <f t="shared" si="10"/>
        <v>0</v>
      </c>
      <c r="N84" s="115">
        <f t="shared" si="10"/>
        <v>0</v>
      </c>
      <c r="O84" s="115">
        <f>SUM(O85:O86)</f>
        <v>6994924</v>
      </c>
      <c r="P84" s="102">
        <f>K84/H84</f>
        <v>8352.7464654184168</v>
      </c>
      <c r="Q84" s="116" t="s">
        <v>27</v>
      </c>
      <c r="R84" s="117" t="s">
        <v>27</v>
      </c>
      <c r="S84" s="87"/>
    </row>
    <row r="85" spans="1:21" ht="23.1" customHeight="1" x14ac:dyDescent="0.25">
      <c r="A85" s="94" t="s">
        <v>931</v>
      </c>
      <c r="B85" s="118" t="s">
        <v>116</v>
      </c>
      <c r="C85" s="94">
        <v>1961</v>
      </c>
      <c r="D85" s="94" t="s">
        <v>26</v>
      </c>
      <c r="E85" s="94" t="s">
        <v>25</v>
      </c>
      <c r="F85" s="95">
        <v>2</v>
      </c>
      <c r="G85" s="95">
        <v>2</v>
      </c>
      <c r="H85" s="119">
        <v>305.85000000000002</v>
      </c>
      <c r="I85" s="119">
        <v>21.24</v>
      </c>
      <c r="J85" s="119">
        <v>284.61</v>
      </c>
      <c r="K85" s="110">
        <f>SUM(L85:O85)</f>
        <v>1990047.5</v>
      </c>
      <c r="L85" s="119">
        <v>0</v>
      </c>
      <c r="M85" s="119">
        <v>0</v>
      </c>
      <c r="N85" s="119">
        <v>0</v>
      </c>
      <c r="O85" s="110">
        <v>1990047.5</v>
      </c>
      <c r="P85" s="111">
        <f>K85/H85</f>
        <v>6506.6127186529338</v>
      </c>
      <c r="Q85" s="111">
        <v>9673</v>
      </c>
      <c r="R85" s="98" t="s">
        <v>70</v>
      </c>
      <c r="S85" s="87"/>
    </row>
    <row r="86" spans="1:21" ht="23.1" customHeight="1" x14ac:dyDescent="0.25">
      <c r="A86" s="94" t="s">
        <v>932</v>
      </c>
      <c r="B86" s="118" t="s">
        <v>1641</v>
      </c>
      <c r="C86" s="94">
        <v>1964</v>
      </c>
      <c r="D86" s="94" t="s">
        <v>26</v>
      </c>
      <c r="E86" s="94" t="s">
        <v>25</v>
      </c>
      <c r="F86" s="95">
        <v>2</v>
      </c>
      <c r="G86" s="95">
        <v>1</v>
      </c>
      <c r="H86" s="119">
        <v>531.59</v>
      </c>
      <c r="I86" s="119">
        <v>82.75</v>
      </c>
      <c r="J86" s="119">
        <v>448.84</v>
      </c>
      <c r="K86" s="110">
        <f>SUM(L86:O86)</f>
        <v>5004876.5</v>
      </c>
      <c r="L86" s="119">
        <v>0</v>
      </c>
      <c r="M86" s="119">
        <v>0</v>
      </c>
      <c r="N86" s="119">
        <v>0</v>
      </c>
      <c r="O86" s="110">
        <v>5004876.5</v>
      </c>
      <c r="P86" s="111">
        <f>K86/H86</f>
        <v>9414.9184521905972</v>
      </c>
      <c r="Q86" s="111">
        <v>9673</v>
      </c>
      <c r="R86" s="98" t="s">
        <v>70</v>
      </c>
      <c r="S86" s="87"/>
    </row>
    <row r="87" spans="1:21" ht="30" customHeight="1" x14ac:dyDescent="0.25">
      <c r="A87" s="191" t="s">
        <v>1711</v>
      </c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87"/>
    </row>
    <row r="88" spans="1:21" ht="39.950000000000003" customHeight="1" x14ac:dyDescent="0.25">
      <c r="A88" s="179" t="s">
        <v>129</v>
      </c>
      <c r="B88" s="179"/>
      <c r="C88" s="113" t="s">
        <v>27</v>
      </c>
      <c r="D88" s="113" t="s">
        <v>27</v>
      </c>
      <c r="E88" s="113" t="s">
        <v>27</v>
      </c>
      <c r="F88" s="114" t="s">
        <v>27</v>
      </c>
      <c r="G88" s="114" t="s">
        <v>27</v>
      </c>
      <c r="H88" s="115">
        <f t="shared" ref="H88:N88" si="11">SUM(H89:H96)</f>
        <v>9560.4</v>
      </c>
      <c r="I88" s="115">
        <f t="shared" si="11"/>
        <v>325.53999999999996</v>
      </c>
      <c r="J88" s="115">
        <f t="shared" si="11"/>
        <v>7670.91</v>
      </c>
      <c r="K88" s="115">
        <f t="shared" si="11"/>
        <v>25758663.289999999</v>
      </c>
      <c r="L88" s="115">
        <f t="shared" si="11"/>
        <v>0</v>
      </c>
      <c r="M88" s="115">
        <f t="shared" si="11"/>
        <v>0</v>
      </c>
      <c r="N88" s="115">
        <f t="shared" si="11"/>
        <v>0</v>
      </c>
      <c r="O88" s="115">
        <f>SUM(O89:O96)</f>
        <v>25758663.289999999</v>
      </c>
      <c r="P88" s="102">
        <f>K88/H88</f>
        <v>2694.3081136772521</v>
      </c>
      <c r="Q88" s="116" t="s">
        <v>27</v>
      </c>
      <c r="R88" s="117" t="s">
        <v>27</v>
      </c>
      <c r="S88" s="87"/>
    </row>
    <row r="89" spans="1:21" ht="20.100000000000001" customHeight="1" x14ac:dyDescent="0.25">
      <c r="A89" s="180" t="s">
        <v>1970</v>
      </c>
      <c r="B89" s="199" t="s">
        <v>1596</v>
      </c>
      <c r="C89" s="198">
        <v>1988</v>
      </c>
      <c r="D89" s="198" t="s">
        <v>26</v>
      </c>
      <c r="E89" s="198" t="s">
        <v>28</v>
      </c>
      <c r="F89" s="189">
        <v>9</v>
      </c>
      <c r="G89" s="189">
        <v>2</v>
      </c>
      <c r="H89" s="207">
        <v>4727.7</v>
      </c>
      <c r="I89" s="207">
        <v>15.82</v>
      </c>
      <c r="J89" s="207">
        <v>3926.19</v>
      </c>
      <c r="K89" s="110">
        <f t="shared" ref="K89:K96" si="12">SUM(L89:O89)</f>
        <v>300000</v>
      </c>
      <c r="L89" s="119">
        <v>0</v>
      </c>
      <c r="M89" s="119">
        <v>0</v>
      </c>
      <c r="N89" s="119">
        <v>0</v>
      </c>
      <c r="O89" s="119">
        <v>300000</v>
      </c>
      <c r="P89" s="111">
        <f>K89/H89</f>
        <v>63.455803033187387</v>
      </c>
      <c r="Q89" s="111">
        <v>9673</v>
      </c>
      <c r="R89" s="123" t="s">
        <v>69</v>
      </c>
      <c r="S89" s="120"/>
      <c r="T89" s="1"/>
      <c r="U89" s="1"/>
    </row>
    <row r="90" spans="1:21" ht="20.100000000000001" customHeight="1" x14ac:dyDescent="0.25">
      <c r="A90" s="180"/>
      <c r="B90" s="199"/>
      <c r="C90" s="198"/>
      <c r="D90" s="198"/>
      <c r="E90" s="198"/>
      <c r="F90" s="189"/>
      <c r="G90" s="189"/>
      <c r="H90" s="207"/>
      <c r="I90" s="207"/>
      <c r="J90" s="207"/>
      <c r="K90" s="110">
        <f t="shared" si="12"/>
        <v>9414570</v>
      </c>
      <c r="L90" s="119">
        <v>0</v>
      </c>
      <c r="M90" s="119">
        <v>0</v>
      </c>
      <c r="N90" s="119">
        <v>0</v>
      </c>
      <c r="O90" s="119">
        <v>9414570</v>
      </c>
      <c r="P90" s="111">
        <f>K90/H89</f>
        <v>1991.3636652071832</v>
      </c>
      <c r="Q90" s="111">
        <v>9673</v>
      </c>
      <c r="R90" s="123" t="s">
        <v>70</v>
      </c>
      <c r="S90" s="120"/>
      <c r="T90" s="1"/>
      <c r="U90" s="1"/>
    </row>
    <row r="91" spans="1:21" ht="20.100000000000001" customHeight="1" x14ac:dyDescent="0.25">
      <c r="A91" s="94" t="s">
        <v>1734</v>
      </c>
      <c r="B91" s="118" t="s">
        <v>120</v>
      </c>
      <c r="C91" s="94">
        <v>1957</v>
      </c>
      <c r="D91" s="94">
        <v>2013</v>
      </c>
      <c r="E91" s="94" t="s">
        <v>25</v>
      </c>
      <c r="F91" s="95">
        <v>2</v>
      </c>
      <c r="G91" s="95">
        <v>2</v>
      </c>
      <c r="H91" s="119">
        <v>580.45000000000005</v>
      </c>
      <c r="I91" s="119">
        <v>73.67</v>
      </c>
      <c r="J91" s="119">
        <v>506.78</v>
      </c>
      <c r="K91" s="110">
        <f t="shared" si="12"/>
        <v>3858325</v>
      </c>
      <c r="L91" s="119">
        <v>0</v>
      </c>
      <c r="M91" s="119">
        <v>0</v>
      </c>
      <c r="N91" s="119">
        <v>0</v>
      </c>
      <c r="O91" s="110">
        <v>3858325</v>
      </c>
      <c r="P91" s="111">
        <f t="shared" ref="P91:P96" si="13">K91/H91</f>
        <v>6647.1272288741493</v>
      </c>
      <c r="Q91" s="111">
        <v>9673</v>
      </c>
      <c r="R91" s="98" t="s">
        <v>70</v>
      </c>
      <c r="S91" s="87"/>
    </row>
    <row r="92" spans="1:21" ht="20.100000000000001" customHeight="1" x14ac:dyDescent="0.25">
      <c r="A92" s="94" t="s">
        <v>1735</v>
      </c>
      <c r="B92" s="118" t="s">
        <v>121</v>
      </c>
      <c r="C92" s="94">
        <v>1960</v>
      </c>
      <c r="D92" s="94">
        <v>2010</v>
      </c>
      <c r="E92" s="94" t="s">
        <v>25</v>
      </c>
      <c r="F92" s="95">
        <v>2</v>
      </c>
      <c r="G92" s="95">
        <v>1</v>
      </c>
      <c r="H92" s="119">
        <v>271.85000000000002</v>
      </c>
      <c r="I92" s="119">
        <v>135.44999999999999</v>
      </c>
      <c r="J92" s="119">
        <v>136.4</v>
      </c>
      <c r="K92" s="110">
        <f t="shared" si="12"/>
        <v>702922.5</v>
      </c>
      <c r="L92" s="119">
        <v>0</v>
      </c>
      <c r="M92" s="119">
        <v>0</v>
      </c>
      <c r="N92" s="119">
        <v>0</v>
      </c>
      <c r="O92" s="110">
        <v>702922.5</v>
      </c>
      <c r="P92" s="111">
        <f t="shared" si="13"/>
        <v>2585.6998344675371</v>
      </c>
      <c r="Q92" s="111">
        <v>9673</v>
      </c>
      <c r="R92" s="98" t="s">
        <v>69</v>
      </c>
      <c r="S92" s="87"/>
    </row>
    <row r="93" spans="1:21" s="55" customFormat="1" ht="20.100000000000001" customHeight="1" x14ac:dyDescent="0.25">
      <c r="A93" s="94" t="s">
        <v>933</v>
      </c>
      <c r="B93" s="118" t="s">
        <v>122</v>
      </c>
      <c r="C93" s="94">
        <v>1960</v>
      </c>
      <c r="D93" s="94" t="s">
        <v>26</v>
      </c>
      <c r="E93" s="94" t="s">
        <v>25</v>
      </c>
      <c r="F93" s="95">
        <v>2</v>
      </c>
      <c r="G93" s="95">
        <v>1</v>
      </c>
      <c r="H93" s="119">
        <v>286.10000000000002</v>
      </c>
      <c r="I93" s="119">
        <v>100.6</v>
      </c>
      <c r="J93" s="119">
        <v>185.5</v>
      </c>
      <c r="K93" s="110">
        <f t="shared" si="12"/>
        <v>1334845.79</v>
      </c>
      <c r="L93" s="119">
        <v>0</v>
      </c>
      <c r="M93" s="119">
        <v>0</v>
      </c>
      <c r="N93" s="119">
        <v>0</v>
      </c>
      <c r="O93" s="110">
        <f>'[1]Прод. прилож'!$C$34</f>
        <v>1334845.79</v>
      </c>
      <c r="P93" s="111">
        <f t="shared" si="13"/>
        <v>4665.6616218105555</v>
      </c>
      <c r="Q93" s="111">
        <v>9673</v>
      </c>
      <c r="R93" s="98" t="s">
        <v>68</v>
      </c>
      <c r="S93" s="87"/>
      <c r="T93" s="54"/>
      <c r="U93" s="54"/>
    </row>
    <row r="94" spans="1:21" ht="20.100000000000001" customHeight="1" x14ac:dyDescent="0.25">
      <c r="A94" s="94" t="s">
        <v>934</v>
      </c>
      <c r="B94" s="118" t="s">
        <v>1597</v>
      </c>
      <c r="C94" s="94">
        <v>1980</v>
      </c>
      <c r="D94" s="94">
        <v>2004</v>
      </c>
      <c r="E94" s="94" t="s">
        <v>25</v>
      </c>
      <c r="F94" s="95">
        <v>4</v>
      </c>
      <c r="G94" s="95">
        <v>2</v>
      </c>
      <c r="H94" s="119">
        <v>2049.5</v>
      </c>
      <c r="I94" s="119">
        <v>0</v>
      </c>
      <c r="J94" s="119">
        <v>1749.8</v>
      </c>
      <c r="K94" s="110">
        <f t="shared" si="12"/>
        <v>4765000</v>
      </c>
      <c r="L94" s="119">
        <v>0</v>
      </c>
      <c r="M94" s="119">
        <v>0</v>
      </c>
      <c r="N94" s="119">
        <v>0</v>
      </c>
      <c r="O94" s="110">
        <v>4765000</v>
      </c>
      <c r="P94" s="111">
        <f t="shared" si="13"/>
        <v>2324.9573066601611</v>
      </c>
      <c r="Q94" s="111">
        <v>9673</v>
      </c>
      <c r="R94" s="98" t="s">
        <v>69</v>
      </c>
      <c r="S94" s="87"/>
    </row>
    <row r="95" spans="1:21" ht="20.100000000000001" customHeight="1" x14ac:dyDescent="0.25">
      <c r="A95" s="94" t="s">
        <v>935</v>
      </c>
      <c r="B95" s="118" t="s">
        <v>1630</v>
      </c>
      <c r="C95" s="94">
        <v>1993</v>
      </c>
      <c r="D95" s="94" t="s">
        <v>26</v>
      </c>
      <c r="E95" s="94" t="s">
        <v>1631</v>
      </c>
      <c r="F95" s="95">
        <v>3</v>
      </c>
      <c r="G95" s="95">
        <v>2</v>
      </c>
      <c r="H95" s="119">
        <v>819</v>
      </c>
      <c r="I95" s="119">
        <v>0</v>
      </c>
      <c r="J95" s="119">
        <v>439.3</v>
      </c>
      <c r="K95" s="110">
        <f t="shared" si="12"/>
        <v>2543000</v>
      </c>
      <c r="L95" s="119">
        <v>0</v>
      </c>
      <c r="M95" s="119">
        <v>0</v>
      </c>
      <c r="N95" s="119">
        <v>0</v>
      </c>
      <c r="O95" s="110">
        <v>2543000</v>
      </c>
      <c r="P95" s="111">
        <f t="shared" si="13"/>
        <v>3105.0061050061049</v>
      </c>
      <c r="Q95" s="111">
        <v>9673</v>
      </c>
      <c r="R95" s="98" t="s">
        <v>70</v>
      </c>
      <c r="S95" s="87"/>
    </row>
    <row r="96" spans="1:21" ht="20.100000000000001" customHeight="1" x14ac:dyDescent="0.25">
      <c r="A96" s="94" t="s">
        <v>1579</v>
      </c>
      <c r="B96" s="118" t="s">
        <v>1598</v>
      </c>
      <c r="C96" s="94">
        <v>1965</v>
      </c>
      <c r="D96" s="94" t="s">
        <v>26</v>
      </c>
      <c r="E96" s="94" t="s">
        <v>25</v>
      </c>
      <c r="F96" s="95">
        <v>3</v>
      </c>
      <c r="G96" s="95">
        <v>3</v>
      </c>
      <c r="H96" s="119">
        <v>825.8</v>
      </c>
      <c r="I96" s="119">
        <v>0</v>
      </c>
      <c r="J96" s="119">
        <v>726.94</v>
      </c>
      <c r="K96" s="110">
        <f t="shared" si="12"/>
        <v>2840000</v>
      </c>
      <c r="L96" s="119">
        <v>0</v>
      </c>
      <c r="M96" s="119">
        <v>0</v>
      </c>
      <c r="N96" s="119">
        <v>0</v>
      </c>
      <c r="O96" s="110">
        <v>2840000</v>
      </c>
      <c r="P96" s="111">
        <f t="shared" si="13"/>
        <v>3439.0893678856869</v>
      </c>
      <c r="Q96" s="111">
        <v>9673</v>
      </c>
      <c r="R96" s="98" t="s">
        <v>69</v>
      </c>
      <c r="S96" s="87"/>
    </row>
    <row r="97" spans="1:21" ht="30" customHeight="1" x14ac:dyDescent="0.25">
      <c r="A97" s="191" t="s">
        <v>1712</v>
      </c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87"/>
    </row>
    <row r="98" spans="1:21" ht="39.950000000000003" customHeight="1" x14ac:dyDescent="0.25">
      <c r="A98" s="179" t="s">
        <v>1700</v>
      </c>
      <c r="B98" s="179"/>
      <c r="C98" s="99" t="s">
        <v>27</v>
      </c>
      <c r="D98" s="99" t="s">
        <v>27</v>
      </c>
      <c r="E98" s="99" t="s">
        <v>27</v>
      </c>
      <c r="F98" s="100" t="s">
        <v>27</v>
      </c>
      <c r="G98" s="100" t="s">
        <v>27</v>
      </c>
      <c r="H98" s="115">
        <f t="shared" ref="H98:N98" si="14">SUM(H99)</f>
        <v>562.1</v>
      </c>
      <c r="I98" s="115">
        <f t="shared" si="14"/>
        <v>490.43</v>
      </c>
      <c r="J98" s="115">
        <f t="shared" si="14"/>
        <v>490.43</v>
      </c>
      <c r="K98" s="115">
        <f t="shared" si="14"/>
        <v>2051640.0000000002</v>
      </c>
      <c r="L98" s="115">
        <f t="shared" si="14"/>
        <v>0</v>
      </c>
      <c r="M98" s="115">
        <f t="shared" si="14"/>
        <v>0</v>
      </c>
      <c r="N98" s="115">
        <f t="shared" si="14"/>
        <v>0</v>
      </c>
      <c r="O98" s="115">
        <f>SUM(O99)</f>
        <v>2051640.0000000002</v>
      </c>
      <c r="P98" s="102">
        <f>K98/H98</f>
        <v>3649.9555239281271</v>
      </c>
      <c r="Q98" s="116" t="s">
        <v>27</v>
      </c>
      <c r="R98" s="124" t="s">
        <v>27</v>
      </c>
      <c r="S98" s="87"/>
    </row>
    <row r="99" spans="1:21" s="50" customFormat="1" ht="23.1" customHeight="1" x14ac:dyDescent="0.25">
      <c r="A99" s="94" t="s">
        <v>936</v>
      </c>
      <c r="B99" s="118" t="s">
        <v>1699</v>
      </c>
      <c r="C99" s="108">
        <v>1981</v>
      </c>
      <c r="D99" s="94" t="s">
        <v>26</v>
      </c>
      <c r="E99" s="94" t="s">
        <v>28</v>
      </c>
      <c r="F99" s="95">
        <v>2</v>
      </c>
      <c r="G99" s="95">
        <v>2</v>
      </c>
      <c r="H99" s="111">
        <v>562.1</v>
      </c>
      <c r="I99" s="111">
        <v>490.43</v>
      </c>
      <c r="J99" s="111">
        <v>490.43</v>
      </c>
      <c r="K99" s="110">
        <f>SUM(L99:O99)</f>
        <v>2051640.0000000002</v>
      </c>
      <c r="L99" s="119">
        <v>0</v>
      </c>
      <c r="M99" s="119">
        <v>0</v>
      </c>
      <c r="N99" s="119">
        <v>0</v>
      </c>
      <c r="O99" s="110">
        <f>'[1]Прод. прилож'!$C$36</f>
        <v>2051640.0000000002</v>
      </c>
      <c r="P99" s="111">
        <f>K99/[2]Прилож!H134</f>
        <v>3649.9555239281271</v>
      </c>
      <c r="Q99" s="111">
        <v>9673</v>
      </c>
      <c r="R99" s="123" t="s">
        <v>68</v>
      </c>
      <c r="S99" s="105"/>
      <c r="T99" s="49"/>
      <c r="U99" s="49"/>
    </row>
    <row r="100" spans="1:21" ht="30" customHeight="1" x14ac:dyDescent="0.25">
      <c r="A100" s="191" t="s">
        <v>1807</v>
      </c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87"/>
    </row>
    <row r="101" spans="1:21" ht="39.950000000000003" customHeight="1" x14ac:dyDescent="0.25">
      <c r="A101" s="179" t="s">
        <v>4</v>
      </c>
      <c r="B101" s="179"/>
      <c r="C101" s="113" t="s">
        <v>27</v>
      </c>
      <c r="D101" s="113" t="s">
        <v>27</v>
      </c>
      <c r="E101" s="113" t="s">
        <v>27</v>
      </c>
      <c r="F101" s="114" t="s">
        <v>27</v>
      </c>
      <c r="G101" s="114" t="s">
        <v>27</v>
      </c>
      <c r="H101" s="115">
        <f t="shared" ref="H101:N101" si="15">SUM(H102:H108)</f>
        <v>4030.7999999999997</v>
      </c>
      <c r="I101" s="115">
        <f t="shared" si="15"/>
        <v>359.34000000000003</v>
      </c>
      <c r="J101" s="115">
        <f t="shared" si="15"/>
        <v>3671.4599999999996</v>
      </c>
      <c r="K101" s="115">
        <f t="shared" si="15"/>
        <v>15743194.300000001</v>
      </c>
      <c r="L101" s="115">
        <f t="shared" si="15"/>
        <v>0</v>
      </c>
      <c r="M101" s="115">
        <f t="shared" si="15"/>
        <v>0</v>
      </c>
      <c r="N101" s="115">
        <f t="shared" si="15"/>
        <v>0</v>
      </c>
      <c r="O101" s="115">
        <f>SUM(O102:O108)</f>
        <v>15743194.300000001</v>
      </c>
      <c r="P101" s="102">
        <f>K101/H101</f>
        <v>3905.7244963778908</v>
      </c>
      <c r="Q101" s="116" t="s">
        <v>27</v>
      </c>
      <c r="R101" s="117" t="s">
        <v>27</v>
      </c>
      <c r="S101" s="87"/>
    </row>
    <row r="102" spans="1:21" ht="23.1" customHeight="1" x14ac:dyDescent="0.25">
      <c r="A102" s="94" t="s">
        <v>937</v>
      </c>
      <c r="B102" s="118" t="s">
        <v>123</v>
      </c>
      <c r="C102" s="94">
        <v>1980</v>
      </c>
      <c r="D102" s="94" t="s">
        <v>26</v>
      </c>
      <c r="E102" s="94" t="s">
        <v>28</v>
      </c>
      <c r="F102" s="95">
        <v>2</v>
      </c>
      <c r="G102" s="95">
        <v>1</v>
      </c>
      <c r="H102" s="119">
        <v>915.3</v>
      </c>
      <c r="I102" s="119">
        <v>0</v>
      </c>
      <c r="J102" s="119">
        <v>915.3</v>
      </c>
      <c r="K102" s="110">
        <f t="shared" ref="K102:K108" si="16">SUM(L102:O102)</f>
        <v>1161065</v>
      </c>
      <c r="L102" s="119">
        <v>0</v>
      </c>
      <c r="M102" s="119">
        <v>0</v>
      </c>
      <c r="N102" s="119">
        <v>0</v>
      </c>
      <c r="O102" s="110">
        <v>1161065</v>
      </c>
      <c r="P102" s="111">
        <f t="shared" ref="P102:P108" si="17">K102/H102</f>
        <v>1268.5075931388617</v>
      </c>
      <c r="Q102" s="111">
        <v>9673</v>
      </c>
      <c r="R102" s="98" t="s">
        <v>70</v>
      </c>
      <c r="S102" s="87"/>
    </row>
    <row r="103" spans="1:21" ht="23.1" customHeight="1" x14ac:dyDescent="0.25">
      <c r="A103" s="94" t="s">
        <v>938</v>
      </c>
      <c r="B103" s="118" t="s">
        <v>124</v>
      </c>
      <c r="C103" s="94">
        <v>1989</v>
      </c>
      <c r="D103" s="94" t="s">
        <v>26</v>
      </c>
      <c r="E103" s="94" t="s">
        <v>28</v>
      </c>
      <c r="F103" s="95">
        <v>2</v>
      </c>
      <c r="G103" s="95">
        <v>1</v>
      </c>
      <c r="H103" s="119">
        <v>613.29999999999995</v>
      </c>
      <c r="I103" s="119">
        <v>118.6</v>
      </c>
      <c r="J103" s="119">
        <v>494.7</v>
      </c>
      <c r="K103" s="110">
        <f t="shared" si="16"/>
        <v>1641255</v>
      </c>
      <c r="L103" s="119">
        <v>0</v>
      </c>
      <c r="M103" s="119">
        <v>0</v>
      </c>
      <c r="N103" s="119">
        <v>0</v>
      </c>
      <c r="O103" s="110">
        <v>1641255</v>
      </c>
      <c r="P103" s="111">
        <f t="shared" si="17"/>
        <v>2676.1046796021524</v>
      </c>
      <c r="Q103" s="111">
        <v>9673</v>
      </c>
      <c r="R103" s="98" t="s">
        <v>70</v>
      </c>
      <c r="S103" s="87"/>
    </row>
    <row r="104" spans="1:21" ht="23.1" customHeight="1" x14ac:dyDescent="0.25">
      <c r="A104" s="198" t="s">
        <v>939</v>
      </c>
      <c r="B104" s="199" t="s">
        <v>125</v>
      </c>
      <c r="C104" s="198">
        <v>1972</v>
      </c>
      <c r="D104" s="198" t="s">
        <v>26</v>
      </c>
      <c r="E104" s="198" t="s">
        <v>25</v>
      </c>
      <c r="F104" s="189">
        <v>2</v>
      </c>
      <c r="G104" s="189">
        <v>2</v>
      </c>
      <c r="H104" s="207">
        <v>807.3</v>
      </c>
      <c r="I104" s="207">
        <v>67.2</v>
      </c>
      <c r="J104" s="207">
        <v>740.1</v>
      </c>
      <c r="K104" s="110">
        <f t="shared" si="16"/>
        <v>300000</v>
      </c>
      <c r="L104" s="119">
        <v>0</v>
      </c>
      <c r="M104" s="119">
        <v>0</v>
      </c>
      <c r="N104" s="119">
        <v>0</v>
      </c>
      <c r="O104" s="110">
        <f>'[1]Прод. прилож'!$C$38</f>
        <v>300000</v>
      </c>
      <c r="P104" s="111">
        <f t="shared" si="17"/>
        <v>371.60906726124119</v>
      </c>
      <c r="Q104" s="111">
        <v>9673</v>
      </c>
      <c r="R104" s="98" t="s">
        <v>68</v>
      </c>
      <c r="S104" s="87"/>
    </row>
    <row r="105" spans="1:21" ht="23.1" customHeight="1" x14ac:dyDescent="0.25">
      <c r="A105" s="198"/>
      <c r="B105" s="199"/>
      <c r="C105" s="198"/>
      <c r="D105" s="198"/>
      <c r="E105" s="198"/>
      <c r="F105" s="189"/>
      <c r="G105" s="189"/>
      <c r="H105" s="207"/>
      <c r="I105" s="207"/>
      <c r="J105" s="207"/>
      <c r="K105" s="110">
        <f>SUM(L105:O105)</f>
        <v>6215665</v>
      </c>
      <c r="L105" s="119">
        <v>0</v>
      </c>
      <c r="M105" s="119">
        <v>0</v>
      </c>
      <c r="N105" s="119">
        <v>0</v>
      </c>
      <c r="O105" s="110">
        <v>6215665</v>
      </c>
      <c r="P105" s="111">
        <f>K105/H104</f>
        <v>7699.3249101944757</v>
      </c>
      <c r="Q105" s="111">
        <v>9673</v>
      </c>
      <c r="R105" s="98" t="s">
        <v>69</v>
      </c>
      <c r="S105" s="87"/>
    </row>
    <row r="106" spans="1:21" s="55" customFormat="1" ht="23.1" customHeight="1" x14ac:dyDescent="0.25">
      <c r="A106" s="94" t="s">
        <v>940</v>
      </c>
      <c r="B106" s="118" t="s">
        <v>126</v>
      </c>
      <c r="C106" s="94">
        <v>1969</v>
      </c>
      <c r="D106" s="94" t="s">
        <v>26</v>
      </c>
      <c r="E106" s="94" t="s">
        <v>25</v>
      </c>
      <c r="F106" s="95">
        <v>2</v>
      </c>
      <c r="G106" s="95">
        <v>1</v>
      </c>
      <c r="H106" s="119">
        <v>560.4</v>
      </c>
      <c r="I106" s="119">
        <v>49.2</v>
      </c>
      <c r="J106" s="119">
        <v>511.2</v>
      </c>
      <c r="K106" s="110">
        <f t="shared" si="16"/>
        <v>1884809.2999999998</v>
      </c>
      <c r="L106" s="119">
        <v>0</v>
      </c>
      <c r="M106" s="119">
        <v>0</v>
      </c>
      <c r="N106" s="119">
        <v>0</v>
      </c>
      <c r="O106" s="110">
        <f>'[1]Прод. прилож'!$C$39</f>
        <v>1884809.2999999998</v>
      </c>
      <c r="P106" s="111">
        <f t="shared" si="17"/>
        <v>3363.3285153461811</v>
      </c>
      <c r="Q106" s="111">
        <v>9673</v>
      </c>
      <c r="R106" s="98" t="s">
        <v>68</v>
      </c>
      <c r="S106" s="87"/>
      <c r="T106" s="54"/>
      <c r="U106" s="54"/>
    </row>
    <row r="107" spans="1:21" ht="23.1" customHeight="1" x14ac:dyDescent="0.25">
      <c r="A107" s="94" t="s">
        <v>1817</v>
      </c>
      <c r="B107" s="118" t="s">
        <v>127</v>
      </c>
      <c r="C107" s="94">
        <v>1971</v>
      </c>
      <c r="D107" s="94" t="s">
        <v>26</v>
      </c>
      <c r="E107" s="94" t="s">
        <v>25</v>
      </c>
      <c r="F107" s="95">
        <v>2</v>
      </c>
      <c r="G107" s="95">
        <v>1</v>
      </c>
      <c r="H107" s="119">
        <v>570</v>
      </c>
      <c r="I107" s="119">
        <v>62</v>
      </c>
      <c r="J107" s="119">
        <v>508</v>
      </c>
      <c r="K107" s="110">
        <f t="shared" si="16"/>
        <v>2270200</v>
      </c>
      <c r="L107" s="119">
        <v>0</v>
      </c>
      <c r="M107" s="119">
        <v>0</v>
      </c>
      <c r="N107" s="119">
        <v>0</v>
      </c>
      <c r="O107" s="110">
        <v>2270200</v>
      </c>
      <c r="P107" s="111">
        <f t="shared" si="17"/>
        <v>3982.8070175438597</v>
      </c>
      <c r="Q107" s="111">
        <v>9673</v>
      </c>
      <c r="R107" s="98" t="s">
        <v>69</v>
      </c>
      <c r="S107" s="87"/>
    </row>
    <row r="108" spans="1:21" ht="23.1" customHeight="1" x14ac:dyDescent="0.25">
      <c r="A108" s="94" t="s">
        <v>1818</v>
      </c>
      <c r="B108" s="118" t="s">
        <v>128</v>
      </c>
      <c r="C108" s="94">
        <v>1970</v>
      </c>
      <c r="D108" s="94" t="s">
        <v>26</v>
      </c>
      <c r="E108" s="94" t="s">
        <v>25</v>
      </c>
      <c r="F108" s="95">
        <v>2</v>
      </c>
      <c r="G108" s="95">
        <v>1</v>
      </c>
      <c r="H108" s="119">
        <v>564.5</v>
      </c>
      <c r="I108" s="119">
        <v>62.34</v>
      </c>
      <c r="J108" s="119">
        <v>502.16</v>
      </c>
      <c r="K108" s="110">
        <f t="shared" si="16"/>
        <v>2270200</v>
      </c>
      <c r="L108" s="119">
        <v>0</v>
      </c>
      <c r="M108" s="119">
        <v>0</v>
      </c>
      <c r="N108" s="119">
        <v>0</v>
      </c>
      <c r="O108" s="110">
        <v>2270200</v>
      </c>
      <c r="P108" s="111">
        <f t="shared" si="17"/>
        <v>4021.6120460584589</v>
      </c>
      <c r="Q108" s="111">
        <v>9673</v>
      </c>
      <c r="R108" s="98" t="s">
        <v>69</v>
      </c>
      <c r="S108" s="87"/>
    </row>
    <row r="109" spans="1:21" ht="30" customHeight="1" x14ac:dyDescent="0.25">
      <c r="A109" s="191" t="s">
        <v>1808</v>
      </c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87"/>
    </row>
    <row r="110" spans="1:21" ht="39.950000000000003" customHeight="1" x14ac:dyDescent="0.25">
      <c r="A110" s="179" t="s">
        <v>1586</v>
      </c>
      <c r="B110" s="179"/>
      <c r="C110" s="113" t="s">
        <v>27</v>
      </c>
      <c r="D110" s="113" t="s">
        <v>27</v>
      </c>
      <c r="E110" s="113" t="s">
        <v>27</v>
      </c>
      <c r="F110" s="114" t="s">
        <v>27</v>
      </c>
      <c r="G110" s="114" t="s">
        <v>27</v>
      </c>
      <c r="H110" s="115">
        <f t="shared" ref="H110:N110" si="18">SUM(H111:H113)</f>
        <v>798.12</v>
      </c>
      <c r="I110" s="115">
        <f t="shared" si="18"/>
        <v>0</v>
      </c>
      <c r="J110" s="115">
        <f t="shared" si="18"/>
        <v>683.1</v>
      </c>
      <c r="K110" s="115">
        <f t="shared" si="18"/>
        <v>3640812</v>
      </c>
      <c r="L110" s="115">
        <f t="shared" si="18"/>
        <v>0</v>
      </c>
      <c r="M110" s="115">
        <f t="shared" si="18"/>
        <v>0</v>
      </c>
      <c r="N110" s="115">
        <f t="shared" si="18"/>
        <v>0</v>
      </c>
      <c r="O110" s="115">
        <f>SUM(O111:O113)</f>
        <v>3640812</v>
      </c>
      <c r="P110" s="102">
        <f>K110/H110</f>
        <v>4561.7350774319648</v>
      </c>
      <c r="Q110" s="116" t="s">
        <v>27</v>
      </c>
      <c r="R110" s="117" t="s">
        <v>27</v>
      </c>
      <c r="S110" s="87"/>
    </row>
    <row r="111" spans="1:21" ht="23.1" customHeight="1" x14ac:dyDescent="0.25">
      <c r="A111" s="94" t="s">
        <v>1819</v>
      </c>
      <c r="B111" s="125" t="s">
        <v>130</v>
      </c>
      <c r="C111" s="94">
        <v>1954</v>
      </c>
      <c r="D111" s="94" t="s">
        <v>26</v>
      </c>
      <c r="E111" s="94" t="s">
        <v>25</v>
      </c>
      <c r="F111" s="95">
        <v>2</v>
      </c>
      <c r="G111" s="95">
        <v>2</v>
      </c>
      <c r="H111" s="119">
        <v>204</v>
      </c>
      <c r="I111" s="119">
        <v>0</v>
      </c>
      <c r="J111" s="119">
        <v>204</v>
      </c>
      <c r="K111" s="110">
        <f>SUM(L111:O111)</f>
        <v>1215850</v>
      </c>
      <c r="L111" s="119">
        <v>0</v>
      </c>
      <c r="M111" s="119">
        <v>0</v>
      </c>
      <c r="N111" s="119">
        <v>0</v>
      </c>
      <c r="O111" s="110">
        <v>1215850</v>
      </c>
      <c r="P111" s="111">
        <f>K111/H111</f>
        <v>5960.0490196078435</v>
      </c>
      <c r="Q111" s="111">
        <v>9673</v>
      </c>
      <c r="R111" s="98" t="s">
        <v>70</v>
      </c>
      <c r="S111" s="87"/>
    </row>
    <row r="112" spans="1:21" ht="23.1" customHeight="1" x14ac:dyDescent="0.25">
      <c r="A112" s="94" t="s">
        <v>941</v>
      </c>
      <c r="B112" s="125" t="s">
        <v>131</v>
      </c>
      <c r="C112" s="94">
        <v>1947</v>
      </c>
      <c r="D112" s="94" t="s">
        <v>26</v>
      </c>
      <c r="E112" s="94" t="s">
        <v>25</v>
      </c>
      <c r="F112" s="95">
        <v>2</v>
      </c>
      <c r="G112" s="95">
        <v>2</v>
      </c>
      <c r="H112" s="119">
        <v>210</v>
      </c>
      <c r="I112" s="119">
        <v>0</v>
      </c>
      <c r="J112" s="119">
        <v>210</v>
      </c>
      <c r="K112" s="110">
        <f>SUM(L112:O112)</f>
        <v>1245000</v>
      </c>
      <c r="L112" s="119">
        <v>0</v>
      </c>
      <c r="M112" s="119">
        <v>0</v>
      </c>
      <c r="N112" s="119">
        <v>0</v>
      </c>
      <c r="O112" s="110">
        <v>1245000</v>
      </c>
      <c r="P112" s="111">
        <f>K112/H112</f>
        <v>5928.5714285714284</v>
      </c>
      <c r="Q112" s="111">
        <v>9673</v>
      </c>
      <c r="R112" s="98" t="s">
        <v>70</v>
      </c>
      <c r="S112" s="87"/>
    </row>
    <row r="113" spans="1:19" ht="23.1" customHeight="1" x14ac:dyDescent="0.25">
      <c r="A113" s="94" t="s">
        <v>942</v>
      </c>
      <c r="B113" s="125" t="s">
        <v>132</v>
      </c>
      <c r="C113" s="94">
        <v>1949</v>
      </c>
      <c r="D113" s="94">
        <v>2016</v>
      </c>
      <c r="E113" s="94" t="s">
        <v>25</v>
      </c>
      <c r="F113" s="95">
        <v>2</v>
      </c>
      <c r="G113" s="95">
        <v>1</v>
      </c>
      <c r="H113" s="119">
        <v>384.12</v>
      </c>
      <c r="I113" s="119">
        <v>0</v>
      </c>
      <c r="J113" s="119">
        <v>269.10000000000002</v>
      </c>
      <c r="K113" s="110">
        <f>SUM(L113:O113)</f>
        <v>1179962</v>
      </c>
      <c r="L113" s="119">
        <v>0</v>
      </c>
      <c r="M113" s="119">
        <v>0</v>
      </c>
      <c r="N113" s="119">
        <v>0</v>
      </c>
      <c r="O113" s="110">
        <v>1179962</v>
      </c>
      <c r="P113" s="111">
        <f>K113/H113</f>
        <v>3071.8577527855878</v>
      </c>
      <c r="Q113" s="111">
        <v>9673</v>
      </c>
      <c r="R113" s="98" t="s">
        <v>69</v>
      </c>
      <c r="S113" s="87"/>
    </row>
    <row r="114" spans="1:19" ht="30" customHeight="1" x14ac:dyDescent="0.25">
      <c r="A114" s="191" t="s">
        <v>1809</v>
      </c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87"/>
    </row>
    <row r="115" spans="1:19" ht="39.950000000000003" customHeight="1" x14ac:dyDescent="0.25">
      <c r="A115" s="179" t="s">
        <v>1582</v>
      </c>
      <c r="B115" s="179"/>
      <c r="C115" s="113" t="s">
        <v>27</v>
      </c>
      <c r="D115" s="113" t="s">
        <v>27</v>
      </c>
      <c r="E115" s="113" t="s">
        <v>27</v>
      </c>
      <c r="F115" s="114" t="s">
        <v>27</v>
      </c>
      <c r="G115" s="114" t="s">
        <v>27</v>
      </c>
      <c r="H115" s="115">
        <f t="shared" ref="H115:N115" si="19">SUM(H116:H122)</f>
        <v>5146.83</v>
      </c>
      <c r="I115" s="115">
        <f t="shared" si="19"/>
        <v>0</v>
      </c>
      <c r="J115" s="115">
        <f t="shared" si="19"/>
        <v>3778.0699999999997</v>
      </c>
      <c r="K115" s="115">
        <f t="shared" si="19"/>
        <v>23110090.399999999</v>
      </c>
      <c r="L115" s="115">
        <f t="shared" si="19"/>
        <v>0</v>
      </c>
      <c r="M115" s="115">
        <f t="shared" si="19"/>
        <v>0</v>
      </c>
      <c r="N115" s="115">
        <f t="shared" si="19"/>
        <v>0</v>
      </c>
      <c r="O115" s="115">
        <f>SUM(O116:O122)</f>
        <v>23110090.399999999</v>
      </c>
      <c r="P115" s="102">
        <f>K115/H115</f>
        <v>4490.1600402577897</v>
      </c>
      <c r="Q115" s="116" t="s">
        <v>27</v>
      </c>
      <c r="R115" s="117" t="s">
        <v>27</v>
      </c>
      <c r="S115" s="87"/>
    </row>
    <row r="116" spans="1:19" ht="23.1" customHeight="1" x14ac:dyDescent="0.25">
      <c r="A116" s="94" t="s">
        <v>943</v>
      </c>
      <c r="B116" s="118" t="s">
        <v>133</v>
      </c>
      <c r="C116" s="94">
        <v>1961</v>
      </c>
      <c r="D116" s="94" t="s">
        <v>26</v>
      </c>
      <c r="E116" s="94" t="s">
        <v>25</v>
      </c>
      <c r="F116" s="95">
        <v>2</v>
      </c>
      <c r="G116" s="95">
        <v>1</v>
      </c>
      <c r="H116" s="119">
        <v>391.6</v>
      </c>
      <c r="I116" s="119">
        <v>0</v>
      </c>
      <c r="J116" s="119">
        <v>275.8</v>
      </c>
      <c r="K116" s="110">
        <f t="shared" ref="K116:K122" si="20">SUM(L116:O116)</f>
        <v>2213880</v>
      </c>
      <c r="L116" s="119">
        <v>0</v>
      </c>
      <c r="M116" s="119">
        <v>0</v>
      </c>
      <c r="N116" s="119">
        <v>0</v>
      </c>
      <c r="O116" s="110">
        <v>2213880</v>
      </c>
      <c r="P116" s="111">
        <f t="shared" ref="P116:P122" si="21">K116/H116</f>
        <v>5653.4218590398359</v>
      </c>
      <c r="Q116" s="111">
        <v>9673</v>
      </c>
      <c r="R116" s="98" t="s">
        <v>70</v>
      </c>
      <c r="S116" s="87"/>
    </row>
    <row r="117" spans="1:19" ht="23.1" customHeight="1" x14ac:dyDescent="0.25">
      <c r="A117" s="94" t="s">
        <v>944</v>
      </c>
      <c r="B117" s="118" t="s">
        <v>1629</v>
      </c>
      <c r="C117" s="94">
        <v>1964</v>
      </c>
      <c r="D117" s="94" t="s">
        <v>26</v>
      </c>
      <c r="E117" s="94" t="s">
        <v>25</v>
      </c>
      <c r="F117" s="95">
        <v>2</v>
      </c>
      <c r="G117" s="95">
        <v>3</v>
      </c>
      <c r="H117" s="119">
        <v>746.8</v>
      </c>
      <c r="I117" s="119">
        <v>0</v>
      </c>
      <c r="J117" s="119">
        <v>476.8</v>
      </c>
      <c r="K117" s="110">
        <f>SUM(L117:O117)</f>
        <v>6432320</v>
      </c>
      <c r="L117" s="119">
        <v>0</v>
      </c>
      <c r="M117" s="119">
        <v>0</v>
      </c>
      <c r="N117" s="119">
        <v>0</v>
      </c>
      <c r="O117" s="110">
        <v>6432320</v>
      </c>
      <c r="P117" s="111">
        <f>K117/H117</f>
        <v>8613.176218532406</v>
      </c>
      <c r="Q117" s="111">
        <v>9673</v>
      </c>
      <c r="R117" s="98" t="s">
        <v>70</v>
      </c>
      <c r="S117" s="87"/>
    </row>
    <row r="118" spans="1:19" ht="23.1" customHeight="1" x14ac:dyDescent="0.25">
      <c r="A118" s="94" t="s">
        <v>945</v>
      </c>
      <c r="B118" s="118" t="s">
        <v>134</v>
      </c>
      <c r="C118" s="94">
        <v>1959</v>
      </c>
      <c r="D118" s="94" t="s">
        <v>26</v>
      </c>
      <c r="E118" s="94" t="s">
        <v>25</v>
      </c>
      <c r="F118" s="95">
        <v>2</v>
      </c>
      <c r="G118" s="95">
        <v>1</v>
      </c>
      <c r="H118" s="119">
        <v>493.58</v>
      </c>
      <c r="I118" s="119">
        <v>0</v>
      </c>
      <c r="J118" s="119">
        <v>348.57</v>
      </c>
      <c r="K118" s="110">
        <f t="shared" si="20"/>
        <v>3217192</v>
      </c>
      <c r="L118" s="119">
        <v>0</v>
      </c>
      <c r="M118" s="119">
        <v>0</v>
      </c>
      <c r="N118" s="119">
        <v>0</v>
      </c>
      <c r="O118" s="110">
        <v>3217192</v>
      </c>
      <c r="P118" s="111">
        <f t="shared" si="21"/>
        <v>6518.0760970865922</v>
      </c>
      <c r="Q118" s="111">
        <v>9673</v>
      </c>
      <c r="R118" s="98" t="s">
        <v>70</v>
      </c>
      <c r="S118" s="87"/>
    </row>
    <row r="119" spans="1:19" ht="23.1" customHeight="1" x14ac:dyDescent="0.25">
      <c r="A119" s="94" t="s">
        <v>946</v>
      </c>
      <c r="B119" s="118" t="s">
        <v>135</v>
      </c>
      <c r="C119" s="94">
        <v>1989</v>
      </c>
      <c r="D119" s="94" t="s">
        <v>26</v>
      </c>
      <c r="E119" s="94" t="s">
        <v>25</v>
      </c>
      <c r="F119" s="95">
        <v>2</v>
      </c>
      <c r="G119" s="95">
        <v>2</v>
      </c>
      <c r="H119" s="119">
        <v>129.69999999999999</v>
      </c>
      <c r="I119" s="119">
        <v>0</v>
      </c>
      <c r="J119" s="119">
        <v>129.69999999999999</v>
      </c>
      <c r="K119" s="110">
        <f>SUM(L119:O119)</f>
        <v>466300</v>
      </c>
      <c r="L119" s="119">
        <v>0</v>
      </c>
      <c r="M119" s="119">
        <v>0</v>
      </c>
      <c r="N119" s="119">
        <v>0</v>
      </c>
      <c r="O119" s="110">
        <v>466300</v>
      </c>
      <c r="P119" s="111">
        <f t="shared" si="21"/>
        <v>3595.2197378565925</v>
      </c>
      <c r="Q119" s="111">
        <v>9673</v>
      </c>
      <c r="R119" s="98" t="s">
        <v>68</v>
      </c>
      <c r="S119" s="87"/>
    </row>
    <row r="120" spans="1:19" ht="23.1" customHeight="1" x14ac:dyDescent="0.25">
      <c r="A120" s="94" t="s">
        <v>947</v>
      </c>
      <c r="B120" s="118" t="s">
        <v>136</v>
      </c>
      <c r="C120" s="94">
        <v>1986</v>
      </c>
      <c r="D120" s="94" t="s">
        <v>26</v>
      </c>
      <c r="E120" s="94" t="s">
        <v>25</v>
      </c>
      <c r="F120" s="95">
        <v>2</v>
      </c>
      <c r="G120" s="95">
        <v>2</v>
      </c>
      <c r="H120" s="119">
        <v>1419</v>
      </c>
      <c r="I120" s="119">
        <v>0</v>
      </c>
      <c r="J120" s="119">
        <v>1103</v>
      </c>
      <c r="K120" s="110">
        <f t="shared" si="20"/>
        <v>2823500</v>
      </c>
      <c r="L120" s="119">
        <v>0</v>
      </c>
      <c r="M120" s="119">
        <v>0</v>
      </c>
      <c r="N120" s="119">
        <v>0</v>
      </c>
      <c r="O120" s="110">
        <v>2823500</v>
      </c>
      <c r="P120" s="111">
        <f t="shared" si="21"/>
        <v>1989.7815362931642</v>
      </c>
      <c r="Q120" s="111">
        <v>9673</v>
      </c>
      <c r="R120" s="98" t="s">
        <v>68</v>
      </c>
      <c r="S120" s="87"/>
    </row>
    <row r="121" spans="1:19" ht="23.1" customHeight="1" x14ac:dyDescent="0.25">
      <c r="A121" s="94" t="s">
        <v>948</v>
      </c>
      <c r="B121" s="118" t="s">
        <v>137</v>
      </c>
      <c r="C121" s="94">
        <v>1969</v>
      </c>
      <c r="D121" s="94" t="s">
        <v>26</v>
      </c>
      <c r="E121" s="94" t="s">
        <v>25</v>
      </c>
      <c r="F121" s="95">
        <v>2</v>
      </c>
      <c r="G121" s="95">
        <v>2</v>
      </c>
      <c r="H121" s="119">
        <v>1006</v>
      </c>
      <c r="I121" s="119">
        <v>0</v>
      </c>
      <c r="J121" s="119">
        <v>705.1</v>
      </c>
      <c r="K121" s="110">
        <f t="shared" si="20"/>
        <v>4078050</v>
      </c>
      <c r="L121" s="119">
        <v>0</v>
      </c>
      <c r="M121" s="119">
        <v>0</v>
      </c>
      <c r="N121" s="119">
        <v>0</v>
      </c>
      <c r="O121" s="110">
        <v>4078050</v>
      </c>
      <c r="P121" s="111">
        <f t="shared" si="21"/>
        <v>4053.7276341948309</v>
      </c>
      <c r="Q121" s="111">
        <v>9673</v>
      </c>
      <c r="R121" s="98" t="s">
        <v>69</v>
      </c>
      <c r="S121" s="87"/>
    </row>
    <row r="122" spans="1:19" ht="23.1" customHeight="1" x14ac:dyDescent="0.25">
      <c r="A122" s="94" t="s">
        <v>949</v>
      </c>
      <c r="B122" s="118" t="s">
        <v>138</v>
      </c>
      <c r="C122" s="94">
        <v>1987</v>
      </c>
      <c r="D122" s="94" t="s">
        <v>26</v>
      </c>
      <c r="E122" s="94" t="s">
        <v>25</v>
      </c>
      <c r="F122" s="95">
        <v>3</v>
      </c>
      <c r="G122" s="95">
        <v>2</v>
      </c>
      <c r="H122" s="119">
        <v>960.15</v>
      </c>
      <c r="I122" s="119">
        <v>0</v>
      </c>
      <c r="J122" s="119">
        <v>739.1</v>
      </c>
      <c r="K122" s="110">
        <f t="shared" si="20"/>
        <v>3878848.4</v>
      </c>
      <c r="L122" s="119">
        <v>0</v>
      </c>
      <c r="M122" s="119">
        <v>0</v>
      </c>
      <c r="N122" s="119">
        <v>0</v>
      </c>
      <c r="O122" s="110">
        <v>3878848.4</v>
      </c>
      <c r="P122" s="111">
        <f t="shared" si="21"/>
        <v>4039.8358589803674</v>
      </c>
      <c r="Q122" s="111">
        <v>9673</v>
      </c>
      <c r="R122" s="98" t="s">
        <v>69</v>
      </c>
      <c r="S122" s="87"/>
    </row>
    <row r="123" spans="1:19" ht="27.95" customHeight="1" x14ac:dyDescent="0.25">
      <c r="A123" s="191" t="s">
        <v>1810</v>
      </c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87"/>
    </row>
    <row r="124" spans="1:19" ht="39.950000000000003" customHeight="1" x14ac:dyDescent="0.25">
      <c r="A124" s="179" t="s">
        <v>904</v>
      </c>
      <c r="B124" s="179"/>
      <c r="C124" s="113" t="s">
        <v>27</v>
      </c>
      <c r="D124" s="113" t="s">
        <v>27</v>
      </c>
      <c r="E124" s="113" t="s">
        <v>27</v>
      </c>
      <c r="F124" s="114" t="s">
        <v>27</v>
      </c>
      <c r="G124" s="114" t="s">
        <v>27</v>
      </c>
      <c r="H124" s="115">
        <f t="shared" ref="H124:N124" si="22">SUM(H125)</f>
        <v>380</v>
      </c>
      <c r="I124" s="115">
        <f t="shared" si="22"/>
        <v>0</v>
      </c>
      <c r="J124" s="115">
        <f t="shared" si="22"/>
        <v>380</v>
      </c>
      <c r="K124" s="115">
        <f t="shared" si="22"/>
        <v>1983000</v>
      </c>
      <c r="L124" s="115">
        <f t="shared" si="22"/>
        <v>0</v>
      </c>
      <c r="M124" s="115">
        <f t="shared" si="22"/>
        <v>0</v>
      </c>
      <c r="N124" s="115">
        <f t="shared" si="22"/>
        <v>0</v>
      </c>
      <c r="O124" s="115">
        <f>SUM(O125)</f>
        <v>1983000</v>
      </c>
      <c r="P124" s="102">
        <f>K124/H124</f>
        <v>5218.4210526315792</v>
      </c>
      <c r="Q124" s="116" t="s">
        <v>27</v>
      </c>
      <c r="R124" s="117" t="s">
        <v>27</v>
      </c>
      <c r="S124" s="87"/>
    </row>
    <row r="125" spans="1:19" ht="23.1" customHeight="1" x14ac:dyDescent="0.25">
      <c r="A125" s="94" t="s">
        <v>950</v>
      </c>
      <c r="B125" s="125" t="s">
        <v>139</v>
      </c>
      <c r="C125" s="94">
        <v>1952</v>
      </c>
      <c r="D125" s="94" t="s">
        <v>26</v>
      </c>
      <c r="E125" s="94" t="s">
        <v>25</v>
      </c>
      <c r="F125" s="95">
        <v>2</v>
      </c>
      <c r="G125" s="95">
        <v>2</v>
      </c>
      <c r="H125" s="119">
        <v>380</v>
      </c>
      <c r="I125" s="119">
        <v>0</v>
      </c>
      <c r="J125" s="119">
        <v>380</v>
      </c>
      <c r="K125" s="110">
        <f>SUM(L125:O125)</f>
        <v>1983000</v>
      </c>
      <c r="L125" s="119">
        <v>0</v>
      </c>
      <c r="M125" s="119">
        <v>0</v>
      </c>
      <c r="N125" s="119">
        <v>0</v>
      </c>
      <c r="O125" s="110">
        <v>1983000</v>
      </c>
      <c r="P125" s="111">
        <f>K125/H125</f>
        <v>5218.4210526315792</v>
      </c>
      <c r="Q125" s="111">
        <v>9673</v>
      </c>
      <c r="R125" s="98" t="s">
        <v>69</v>
      </c>
      <c r="S125" s="87"/>
    </row>
    <row r="126" spans="1:19" ht="30" customHeight="1" x14ac:dyDescent="0.25">
      <c r="A126" s="191" t="s">
        <v>1811</v>
      </c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87"/>
    </row>
    <row r="127" spans="1:19" ht="39.950000000000003" customHeight="1" x14ac:dyDescent="0.25">
      <c r="A127" s="179" t="s">
        <v>1580</v>
      </c>
      <c r="B127" s="179"/>
      <c r="C127" s="113" t="s">
        <v>27</v>
      </c>
      <c r="D127" s="113" t="s">
        <v>27</v>
      </c>
      <c r="E127" s="113" t="s">
        <v>27</v>
      </c>
      <c r="F127" s="114" t="s">
        <v>27</v>
      </c>
      <c r="G127" s="114" t="s">
        <v>27</v>
      </c>
      <c r="H127" s="115">
        <f t="shared" ref="H127:N127" si="23">SUM(H128)</f>
        <v>8683.44</v>
      </c>
      <c r="I127" s="115">
        <f t="shared" si="23"/>
        <v>7056.2</v>
      </c>
      <c r="J127" s="115">
        <f t="shared" si="23"/>
        <v>107.1</v>
      </c>
      <c r="K127" s="115">
        <f t="shared" si="23"/>
        <v>4073617.4</v>
      </c>
      <c r="L127" s="115">
        <f t="shared" si="23"/>
        <v>0</v>
      </c>
      <c r="M127" s="115">
        <f t="shared" si="23"/>
        <v>0</v>
      </c>
      <c r="N127" s="115">
        <f t="shared" si="23"/>
        <v>0</v>
      </c>
      <c r="O127" s="115">
        <f>SUM(O128)</f>
        <v>4073617.4</v>
      </c>
      <c r="P127" s="102">
        <f>K127/H127</f>
        <v>469.12483992519088</v>
      </c>
      <c r="Q127" s="116" t="s">
        <v>27</v>
      </c>
      <c r="R127" s="117" t="s">
        <v>27</v>
      </c>
      <c r="S127" s="87"/>
    </row>
    <row r="128" spans="1:19" ht="23.1" customHeight="1" x14ac:dyDescent="0.25">
      <c r="A128" s="94" t="s">
        <v>951</v>
      </c>
      <c r="B128" s="125" t="s">
        <v>1581</v>
      </c>
      <c r="C128" s="94">
        <v>1975</v>
      </c>
      <c r="D128" s="94" t="s">
        <v>26</v>
      </c>
      <c r="E128" s="94" t="s">
        <v>28</v>
      </c>
      <c r="F128" s="95">
        <v>9</v>
      </c>
      <c r="G128" s="95">
        <v>4</v>
      </c>
      <c r="H128" s="119">
        <v>8683.44</v>
      </c>
      <c r="I128" s="119">
        <v>7056.2</v>
      </c>
      <c r="J128" s="119">
        <v>107.1</v>
      </c>
      <c r="K128" s="110">
        <f>SUM(L128:O128)</f>
        <v>4073617.4</v>
      </c>
      <c r="L128" s="119">
        <v>0</v>
      </c>
      <c r="M128" s="119">
        <v>0</v>
      </c>
      <c r="N128" s="119">
        <v>0</v>
      </c>
      <c r="O128" s="110">
        <v>4073617.4</v>
      </c>
      <c r="P128" s="111">
        <f>K128/H128</f>
        <v>469.12483992519088</v>
      </c>
      <c r="Q128" s="111">
        <v>9673</v>
      </c>
      <c r="R128" s="98" t="s">
        <v>70</v>
      </c>
      <c r="S128" s="87"/>
    </row>
    <row r="129" spans="1:20" ht="30" customHeight="1" x14ac:dyDescent="0.25">
      <c r="A129" s="191" t="s">
        <v>1812</v>
      </c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87"/>
    </row>
    <row r="130" spans="1:20" ht="39.950000000000003" customHeight="1" x14ac:dyDescent="0.25">
      <c r="A130" s="179" t="s">
        <v>5</v>
      </c>
      <c r="B130" s="179"/>
      <c r="C130" s="113" t="s">
        <v>27</v>
      </c>
      <c r="D130" s="113" t="s">
        <v>27</v>
      </c>
      <c r="E130" s="113" t="s">
        <v>27</v>
      </c>
      <c r="F130" s="114" t="s">
        <v>27</v>
      </c>
      <c r="G130" s="114" t="s">
        <v>27</v>
      </c>
      <c r="H130" s="115">
        <f t="shared" ref="H130:N130" si="24">SUM(H131:H139)</f>
        <v>32135.3</v>
      </c>
      <c r="I130" s="115">
        <f t="shared" si="24"/>
        <v>3035.3</v>
      </c>
      <c r="J130" s="115">
        <f t="shared" si="24"/>
        <v>13784.199999999999</v>
      </c>
      <c r="K130" s="115">
        <f t="shared" si="24"/>
        <v>30730943.32</v>
      </c>
      <c r="L130" s="115">
        <f t="shared" si="24"/>
        <v>0</v>
      </c>
      <c r="M130" s="115">
        <f t="shared" si="24"/>
        <v>0</v>
      </c>
      <c r="N130" s="115">
        <f t="shared" si="24"/>
        <v>0</v>
      </c>
      <c r="O130" s="115">
        <f>SUM(O131:O139)</f>
        <v>30730943.32</v>
      </c>
      <c r="P130" s="102">
        <f>K130/H130</f>
        <v>956.29862861090453</v>
      </c>
      <c r="Q130" s="116" t="s">
        <v>27</v>
      </c>
      <c r="R130" s="117" t="s">
        <v>27</v>
      </c>
      <c r="S130" s="87"/>
    </row>
    <row r="131" spans="1:20" s="6" customFormat="1" ht="21.95" customHeight="1" x14ac:dyDescent="0.25">
      <c r="A131" s="94" t="s">
        <v>952</v>
      </c>
      <c r="B131" s="118" t="s">
        <v>140</v>
      </c>
      <c r="C131" s="94">
        <v>1987</v>
      </c>
      <c r="D131" s="94" t="s">
        <v>26</v>
      </c>
      <c r="E131" s="94" t="s">
        <v>25</v>
      </c>
      <c r="F131" s="126">
        <v>2</v>
      </c>
      <c r="G131" s="126">
        <v>3</v>
      </c>
      <c r="H131" s="127">
        <v>1646</v>
      </c>
      <c r="I131" s="127">
        <v>17.2</v>
      </c>
      <c r="J131" s="127">
        <v>540.5</v>
      </c>
      <c r="K131" s="110">
        <f t="shared" ref="K131:K139" si="25">SUM(L131:O131)</f>
        <v>2482371.2000000002</v>
      </c>
      <c r="L131" s="127">
        <v>0</v>
      </c>
      <c r="M131" s="127">
        <v>0</v>
      </c>
      <c r="N131" s="127">
        <v>0</v>
      </c>
      <c r="O131" s="127">
        <v>2482371.2000000002</v>
      </c>
      <c r="P131" s="111">
        <f t="shared" ref="P131:P139" si="26">K131/H131</f>
        <v>1508.1234507897937</v>
      </c>
      <c r="Q131" s="111">
        <v>9673</v>
      </c>
      <c r="R131" s="98" t="s">
        <v>69</v>
      </c>
      <c r="S131" s="128"/>
    </row>
    <row r="132" spans="1:20" ht="21.95" customHeight="1" x14ac:dyDescent="0.25">
      <c r="A132" s="94" t="s">
        <v>953</v>
      </c>
      <c r="B132" s="118" t="s">
        <v>62</v>
      </c>
      <c r="C132" s="94">
        <v>1965</v>
      </c>
      <c r="D132" s="94" t="s">
        <v>26</v>
      </c>
      <c r="E132" s="94" t="s">
        <v>25</v>
      </c>
      <c r="F132" s="95">
        <v>2</v>
      </c>
      <c r="G132" s="95">
        <v>1</v>
      </c>
      <c r="H132" s="119">
        <v>433.4</v>
      </c>
      <c r="I132" s="119">
        <v>0</v>
      </c>
      <c r="J132" s="119">
        <v>264.10000000000002</v>
      </c>
      <c r="K132" s="110">
        <f t="shared" si="25"/>
        <v>655070</v>
      </c>
      <c r="L132" s="119">
        <v>0</v>
      </c>
      <c r="M132" s="119">
        <v>0</v>
      </c>
      <c r="N132" s="119">
        <v>0</v>
      </c>
      <c r="O132" s="110">
        <f>'[1]Прод. прилож'!$C$44</f>
        <v>655070</v>
      </c>
      <c r="P132" s="111">
        <f t="shared" si="26"/>
        <v>1511.4674665436087</v>
      </c>
      <c r="Q132" s="111">
        <v>9673</v>
      </c>
      <c r="R132" s="98" t="s">
        <v>68</v>
      </c>
      <c r="S132" s="87"/>
    </row>
    <row r="133" spans="1:20" ht="21.95" customHeight="1" x14ac:dyDescent="0.25">
      <c r="A133" s="94" t="s">
        <v>954</v>
      </c>
      <c r="B133" s="118" t="s">
        <v>46</v>
      </c>
      <c r="C133" s="94">
        <v>1986</v>
      </c>
      <c r="D133" s="94" t="s">
        <v>26</v>
      </c>
      <c r="E133" s="94" t="s">
        <v>28</v>
      </c>
      <c r="F133" s="95">
        <v>9</v>
      </c>
      <c r="G133" s="95">
        <v>2</v>
      </c>
      <c r="H133" s="119">
        <v>4371.1000000000004</v>
      </c>
      <c r="I133" s="119">
        <v>545.1</v>
      </c>
      <c r="J133" s="119">
        <v>2279.4</v>
      </c>
      <c r="K133" s="110">
        <f>SUM(L133:O133)</f>
        <v>4800000</v>
      </c>
      <c r="L133" s="119">
        <v>0</v>
      </c>
      <c r="M133" s="119">
        <v>0</v>
      </c>
      <c r="N133" s="119">
        <v>0</v>
      </c>
      <c r="O133" s="110">
        <v>4800000</v>
      </c>
      <c r="P133" s="111">
        <f>K133/H133</f>
        <v>1098.1217542495024</v>
      </c>
      <c r="Q133" s="111">
        <v>9673</v>
      </c>
      <c r="R133" s="98" t="s">
        <v>69</v>
      </c>
      <c r="S133" s="87"/>
    </row>
    <row r="134" spans="1:20" ht="21.95" customHeight="1" x14ac:dyDescent="0.25">
      <c r="A134" s="94" t="s">
        <v>955</v>
      </c>
      <c r="B134" s="118" t="s">
        <v>141</v>
      </c>
      <c r="C134" s="94">
        <v>1983</v>
      </c>
      <c r="D134" s="94" t="s">
        <v>26</v>
      </c>
      <c r="E134" s="94" t="s">
        <v>28</v>
      </c>
      <c r="F134" s="95">
        <v>9</v>
      </c>
      <c r="G134" s="95">
        <v>2</v>
      </c>
      <c r="H134" s="119">
        <v>4480.3</v>
      </c>
      <c r="I134" s="119">
        <v>172.8</v>
      </c>
      <c r="J134" s="119">
        <v>2279.4</v>
      </c>
      <c r="K134" s="110">
        <f t="shared" si="25"/>
        <v>4800000</v>
      </c>
      <c r="L134" s="119">
        <v>0</v>
      </c>
      <c r="M134" s="119">
        <v>0</v>
      </c>
      <c r="N134" s="119">
        <v>0</v>
      </c>
      <c r="O134" s="110">
        <f>'[1]Прод. прилож'!$C$45</f>
        <v>4800000</v>
      </c>
      <c r="P134" s="111">
        <f t="shared" si="26"/>
        <v>1071.3568287837868</v>
      </c>
      <c r="Q134" s="111">
        <v>9673</v>
      </c>
      <c r="R134" s="98" t="s">
        <v>68</v>
      </c>
      <c r="S134" s="87"/>
    </row>
    <row r="135" spans="1:20" ht="21.95" customHeight="1" x14ac:dyDescent="0.25">
      <c r="A135" s="94" t="s">
        <v>956</v>
      </c>
      <c r="B135" s="118" t="s">
        <v>142</v>
      </c>
      <c r="C135" s="94">
        <v>1988</v>
      </c>
      <c r="D135" s="94" t="s">
        <v>26</v>
      </c>
      <c r="E135" s="94" t="s">
        <v>25</v>
      </c>
      <c r="F135" s="95">
        <v>9</v>
      </c>
      <c r="G135" s="95">
        <v>1</v>
      </c>
      <c r="H135" s="119">
        <v>3755.9</v>
      </c>
      <c r="I135" s="119">
        <v>120.1</v>
      </c>
      <c r="J135" s="119">
        <v>1791.9</v>
      </c>
      <c r="K135" s="110">
        <f t="shared" si="25"/>
        <v>2500000</v>
      </c>
      <c r="L135" s="119">
        <v>0</v>
      </c>
      <c r="M135" s="119">
        <v>0</v>
      </c>
      <c r="N135" s="119">
        <v>0</v>
      </c>
      <c r="O135" s="110">
        <v>2500000</v>
      </c>
      <c r="P135" s="111">
        <f t="shared" si="26"/>
        <v>665.61942543731197</v>
      </c>
      <c r="Q135" s="111">
        <v>9673</v>
      </c>
      <c r="R135" s="98" t="s">
        <v>70</v>
      </c>
      <c r="S135" s="87"/>
    </row>
    <row r="136" spans="1:20" ht="21.95" customHeight="1" x14ac:dyDescent="0.25">
      <c r="A136" s="94" t="s">
        <v>957</v>
      </c>
      <c r="B136" s="118" t="s">
        <v>143</v>
      </c>
      <c r="C136" s="94">
        <v>1983</v>
      </c>
      <c r="D136" s="94" t="s">
        <v>26</v>
      </c>
      <c r="E136" s="94" t="s">
        <v>28</v>
      </c>
      <c r="F136" s="95">
        <v>9</v>
      </c>
      <c r="G136" s="95">
        <v>2</v>
      </c>
      <c r="H136" s="119">
        <v>3803.2</v>
      </c>
      <c r="I136" s="119">
        <v>514.4</v>
      </c>
      <c r="J136" s="119">
        <v>2226.5</v>
      </c>
      <c r="K136" s="110">
        <f t="shared" si="25"/>
        <v>4800000</v>
      </c>
      <c r="L136" s="119">
        <v>0</v>
      </c>
      <c r="M136" s="119">
        <v>0</v>
      </c>
      <c r="N136" s="119">
        <v>0</v>
      </c>
      <c r="O136" s="110">
        <f>'[1]Прод. прилож'!$C$46</f>
        <v>4800000</v>
      </c>
      <c r="P136" s="111">
        <f t="shared" si="26"/>
        <v>1262.0950778291965</v>
      </c>
      <c r="Q136" s="111">
        <v>9673</v>
      </c>
      <c r="R136" s="98" t="s">
        <v>68</v>
      </c>
      <c r="S136" s="87"/>
    </row>
    <row r="137" spans="1:20" ht="21.95" customHeight="1" x14ac:dyDescent="0.25">
      <c r="A137" s="94" t="s">
        <v>958</v>
      </c>
      <c r="B137" s="118" t="s">
        <v>144</v>
      </c>
      <c r="C137" s="94">
        <v>1985</v>
      </c>
      <c r="D137" s="94" t="s">
        <v>26</v>
      </c>
      <c r="E137" s="94" t="s">
        <v>28</v>
      </c>
      <c r="F137" s="95">
        <v>9</v>
      </c>
      <c r="G137" s="95">
        <v>3</v>
      </c>
      <c r="H137" s="119">
        <v>5642.3</v>
      </c>
      <c r="I137" s="119">
        <v>422.5</v>
      </c>
      <c r="J137" s="119">
        <v>2679.6</v>
      </c>
      <c r="K137" s="110">
        <f t="shared" si="25"/>
        <v>7100000</v>
      </c>
      <c r="L137" s="119">
        <v>0</v>
      </c>
      <c r="M137" s="119">
        <v>0</v>
      </c>
      <c r="N137" s="119">
        <v>0</v>
      </c>
      <c r="O137" s="110">
        <v>7100000</v>
      </c>
      <c r="P137" s="111">
        <f t="shared" si="26"/>
        <v>1258.3520904595644</v>
      </c>
      <c r="Q137" s="111">
        <v>9673</v>
      </c>
      <c r="R137" s="98" t="s">
        <v>69</v>
      </c>
      <c r="S137" s="87"/>
    </row>
    <row r="138" spans="1:20" ht="21.95" customHeight="1" x14ac:dyDescent="0.25">
      <c r="A138" s="94" t="s">
        <v>959</v>
      </c>
      <c r="B138" s="118" t="s">
        <v>1806</v>
      </c>
      <c r="C138" s="108">
        <v>1986</v>
      </c>
      <c r="D138" s="94" t="s">
        <v>26</v>
      </c>
      <c r="E138" s="94" t="s">
        <v>28</v>
      </c>
      <c r="F138" s="129">
        <v>5</v>
      </c>
      <c r="G138" s="129">
        <v>4</v>
      </c>
      <c r="H138" s="130">
        <v>4953.2</v>
      </c>
      <c r="I138" s="130">
        <v>0</v>
      </c>
      <c r="J138" s="130">
        <v>0</v>
      </c>
      <c r="K138" s="111">
        <f t="shared" si="25"/>
        <v>1093502.1200000001</v>
      </c>
      <c r="L138" s="111">
        <v>0</v>
      </c>
      <c r="M138" s="111">
        <v>0</v>
      </c>
      <c r="N138" s="111">
        <v>0</v>
      </c>
      <c r="O138" s="110">
        <f>'[1]Прод. прилож'!$C$47</f>
        <v>1093502.1200000001</v>
      </c>
      <c r="P138" s="111">
        <f t="shared" si="26"/>
        <v>220.76680125979169</v>
      </c>
      <c r="Q138" s="111">
        <v>9673</v>
      </c>
      <c r="R138" s="98" t="s">
        <v>68</v>
      </c>
      <c r="S138" s="105"/>
      <c r="T138" s="16"/>
    </row>
    <row r="139" spans="1:20" ht="21.95" customHeight="1" x14ac:dyDescent="0.25">
      <c r="A139" s="94" t="s">
        <v>960</v>
      </c>
      <c r="B139" s="118" t="s">
        <v>145</v>
      </c>
      <c r="C139" s="94">
        <v>1988</v>
      </c>
      <c r="D139" s="94" t="s">
        <v>26</v>
      </c>
      <c r="E139" s="94" t="s">
        <v>28</v>
      </c>
      <c r="F139" s="95">
        <v>9</v>
      </c>
      <c r="G139" s="95">
        <v>1</v>
      </c>
      <c r="H139" s="119">
        <v>3049.9</v>
      </c>
      <c r="I139" s="119">
        <v>1243.2</v>
      </c>
      <c r="J139" s="119">
        <v>1722.8</v>
      </c>
      <c r="K139" s="110">
        <f t="shared" si="25"/>
        <v>2500000</v>
      </c>
      <c r="L139" s="119">
        <v>0</v>
      </c>
      <c r="M139" s="119">
        <v>0</v>
      </c>
      <c r="N139" s="119">
        <v>0</v>
      </c>
      <c r="O139" s="110">
        <v>2500000</v>
      </c>
      <c r="P139" s="111">
        <f t="shared" si="26"/>
        <v>819.69900652480408</v>
      </c>
      <c r="Q139" s="111">
        <v>9673</v>
      </c>
      <c r="R139" s="98" t="s">
        <v>70</v>
      </c>
      <c r="S139" s="87"/>
    </row>
    <row r="140" spans="1:20" ht="30" customHeight="1" x14ac:dyDescent="0.25">
      <c r="A140" s="191" t="s">
        <v>1813</v>
      </c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87"/>
    </row>
    <row r="141" spans="1:20" ht="39.950000000000003" customHeight="1" x14ac:dyDescent="0.25">
      <c r="A141" s="179" t="s">
        <v>6</v>
      </c>
      <c r="B141" s="179"/>
      <c r="C141" s="113" t="s">
        <v>27</v>
      </c>
      <c r="D141" s="113" t="s">
        <v>27</v>
      </c>
      <c r="E141" s="113" t="s">
        <v>27</v>
      </c>
      <c r="F141" s="114" t="s">
        <v>27</v>
      </c>
      <c r="G141" s="114" t="s">
        <v>27</v>
      </c>
      <c r="H141" s="115">
        <f t="shared" ref="H141:N141" si="27">SUM(H142:H156)</f>
        <v>15912.85</v>
      </c>
      <c r="I141" s="115">
        <f t="shared" si="27"/>
        <v>852.3</v>
      </c>
      <c r="J141" s="115">
        <f t="shared" si="27"/>
        <v>14135.55</v>
      </c>
      <c r="K141" s="115">
        <f t="shared" si="27"/>
        <v>51835354.600000001</v>
      </c>
      <c r="L141" s="115">
        <f t="shared" si="27"/>
        <v>0</v>
      </c>
      <c r="M141" s="115">
        <f t="shared" si="27"/>
        <v>0</v>
      </c>
      <c r="N141" s="115">
        <f t="shared" si="27"/>
        <v>0</v>
      </c>
      <c r="O141" s="115">
        <f>SUM(O142:O156)</f>
        <v>51835354.600000001</v>
      </c>
      <c r="P141" s="102">
        <f>K141/H141</f>
        <v>3257.452599628602</v>
      </c>
      <c r="Q141" s="116" t="s">
        <v>27</v>
      </c>
      <c r="R141" s="117" t="s">
        <v>27</v>
      </c>
      <c r="S141" s="87"/>
    </row>
    <row r="142" spans="1:20" ht="21.95" customHeight="1" x14ac:dyDescent="0.25">
      <c r="A142" s="94" t="s">
        <v>961</v>
      </c>
      <c r="B142" s="118" t="s">
        <v>146</v>
      </c>
      <c r="C142" s="94">
        <v>1959</v>
      </c>
      <c r="D142" s="94" t="s">
        <v>26</v>
      </c>
      <c r="E142" s="94" t="s">
        <v>25</v>
      </c>
      <c r="F142" s="95">
        <v>2</v>
      </c>
      <c r="G142" s="95">
        <v>3</v>
      </c>
      <c r="H142" s="119">
        <v>679.8</v>
      </c>
      <c r="I142" s="119">
        <v>0</v>
      </c>
      <c r="J142" s="119">
        <v>642.1</v>
      </c>
      <c r="K142" s="110">
        <f t="shared" ref="K142:K156" si="28">SUM(L142:O142)</f>
        <v>2752000</v>
      </c>
      <c r="L142" s="119">
        <v>0</v>
      </c>
      <c r="M142" s="119">
        <v>0</v>
      </c>
      <c r="N142" s="119">
        <v>0</v>
      </c>
      <c r="O142" s="110">
        <v>2752000</v>
      </c>
      <c r="P142" s="111">
        <f t="shared" ref="P142:P156" si="29">K142/H142</f>
        <v>4048.2494851426891</v>
      </c>
      <c r="Q142" s="111">
        <v>9673</v>
      </c>
      <c r="R142" s="98" t="s">
        <v>69</v>
      </c>
      <c r="S142" s="87"/>
    </row>
    <row r="143" spans="1:20" ht="21.95" customHeight="1" x14ac:dyDescent="0.25">
      <c r="A143" s="94" t="s">
        <v>962</v>
      </c>
      <c r="B143" s="118" t="s">
        <v>147</v>
      </c>
      <c r="C143" s="94">
        <v>1960</v>
      </c>
      <c r="D143" s="94" t="s">
        <v>26</v>
      </c>
      <c r="E143" s="94" t="s">
        <v>25</v>
      </c>
      <c r="F143" s="95">
        <v>2</v>
      </c>
      <c r="G143" s="95">
        <v>2</v>
      </c>
      <c r="H143" s="119">
        <v>684</v>
      </c>
      <c r="I143" s="119">
        <v>0</v>
      </c>
      <c r="J143" s="119">
        <v>648.1</v>
      </c>
      <c r="K143" s="110">
        <f t="shared" si="28"/>
        <v>2680500</v>
      </c>
      <c r="L143" s="119">
        <v>0</v>
      </c>
      <c r="M143" s="119">
        <v>0</v>
      </c>
      <c r="N143" s="119">
        <v>0</v>
      </c>
      <c r="O143" s="110">
        <v>2680500</v>
      </c>
      <c r="P143" s="111">
        <f t="shared" si="29"/>
        <v>3918.8596491228072</v>
      </c>
      <c r="Q143" s="111">
        <v>9673</v>
      </c>
      <c r="R143" s="98" t="s">
        <v>70</v>
      </c>
      <c r="S143" s="87"/>
    </row>
    <row r="144" spans="1:20" ht="21.95" customHeight="1" x14ac:dyDescent="0.25">
      <c r="A144" s="94" t="s">
        <v>963</v>
      </c>
      <c r="B144" s="118" t="s">
        <v>148</v>
      </c>
      <c r="C144" s="94">
        <v>1959</v>
      </c>
      <c r="D144" s="94" t="s">
        <v>26</v>
      </c>
      <c r="E144" s="94" t="s">
        <v>25</v>
      </c>
      <c r="F144" s="95">
        <v>2</v>
      </c>
      <c r="G144" s="95">
        <v>2</v>
      </c>
      <c r="H144" s="119">
        <v>688.9</v>
      </c>
      <c r="I144" s="119">
        <v>0</v>
      </c>
      <c r="J144" s="119">
        <v>654.6</v>
      </c>
      <c r="K144" s="110">
        <f t="shared" si="28"/>
        <v>2664000</v>
      </c>
      <c r="L144" s="119">
        <v>0</v>
      </c>
      <c r="M144" s="119">
        <v>0</v>
      </c>
      <c r="N144" s="119">
        <v>0</v>
      </c>
      <c r="O144" s="110">
        <v>2664000</v>
      </c>
      <c r="P144" s="111">
        <f t="shared" si="29"/>
        <v>3867.0344026709249</v>
      </c>
      <c r="Q144" s="111">
        <v>9673</v>
      </c>
      <c r="R144" s="98" t="s">
        <v>69</v>
      </c>
      <c r="S144" s="87"/>
    </row>
    <row r="145" spans="1:21" ht="21.95" customHeight="1" x14ac:dyDescent="0.25">
      <c r="A145" s="94" t="s">
        <v>964</v>
      </c>
      <c r="B145" s="118" t="s">
        <v>149</v>
      </c>
      <c r="C145" s="94">
        <v>1959</v>
      </c>
      <c r="D145" s="94" t="s">
        <v>26</v>
      </c>
      <c r="E145" s="94" t="s">
        <v>25</v>
      </c>
      <c r="F145" s="95">
        <v>2</v>
      </c>
      <c r="G145" s="95">
        <v>3</v>
      </c>
      <c r="H145" s="119">
        <v>910.8</v>
      </c>
      <c r="I145" s="119">
        <v>0</v>
      </c>
      <c r="J145" s="119">
        <v>863.3</v>
      </c>
      <c r="K145" s="110">
        <f t="shared" si="28"/>
        <v>3450500</v>
      </c>
      <c r="L145" s="119">
        <v>0</v>
      </c>
      <c r="M145" s="119">
        <v>0</v>
      </c>
      <c r="N145" s="119">
        <v>0</v>
      </c>
      <c r="O145" s="110">
        <v>3450500</v>
      </c>
      <c r="P145" s="111">
        <f t="shared" si="29"/>
        <v>3788.4277558190602</v>
      </c>
      <c r="Q145" s="111">
        <v>9673</v>
      </c>
      <c r="R145" s="98" t="s">
        <v>70</v>
      </c>
      <c r="S145" s="87"/>
    </row>
    <row r="146" spans="1:21" ht="21.95" customHeight="1" x14ac:dyDescent="0.25">
      <c r="A146" s="94" t="s">
        <v>965</v>
      </c>
      <c r="B146" s="118" t="s">
        <v>1804</v>
      </c>
      <c r="C146" s="94">
        <v>1969</v>
      </c>
      <c r="D146" s="94" t="s">
        <v>26</v>
      </c>
      <c r="E146" s="94" t="s">
        <v>25</v>
      </c>
      <c r="F146" s="95">
        <v>5</v>
      </c>
      <c r="G146" s="95">
        <v>4</v>
      </c>
      <c r="H146" s="119">
        <v>3465.5</v>
      </c>
      <c r="I146" s="119">
        <v>714.1</v>
      </c>
      <c r="J146" s="119">
        <v>2508.1999999999998</v>
      </c>
      <c r="K146" s="110">
        <f>SUM(L146:O146)</f>
        <v>3292444.6</v>
      </c>
      <c r="L146" s="119">
        <v>0</v>
      </c>
      <c r="M146" s="119">
        <v>0</v>
      </c>
      <c r="N146" s="119">
        <v>0</v>
      </c>
      <c r="O146" s="110">
        <v>3292444.6</v>
      </c>
      <c r="P146" s="111">
        <f t="shared" si="29"/>
        <v>950.06336747944022</v>
      </c>
      <c r="Q146" s="111">
        <v>9673</v>
      </c>
      <c r="R146" s="98" t="s">
        <v>69</v>
      </c>
      <c r="S146" s="87"/>
    </row>
    <row r="147" spans="1:21" ht="21.95" customHeight="1" x14ac:dyDescent="0.25">
      <c r="A147" s="94" t="s">
        <v>966</v>
      </c>
      <c r="B147" s="118" t="s">
        <v>150</v>
      </c>
      <c r="C147" s="94">
        <v>1974</v>
      </c>
      <c r="D147" s="94" t="s">
        <v>26</v>
      </c>
      <c r="E147" s="94" t="s">
        <v>25</v>
      </c>
      <c r="F147" s="95">
        <v>5</v>
      </c>
      <c r="G147" s="95">
        <v>4</v>
      </c>
      <c r="H147" s="119">
        <v>3222.95</v>
      </c>
      <c r="I147" s="119">
        <v>138.19999999999999</v>
      </c>
      <c r="J147" s="119">
        <v>3084.75</v>
      </c>
      <c r="K147" s="110">
        <f t="shared" si="28"/>
        <v>3333100</v>
      </c>
      <c r="L147" s="119">
        <v>0</v>
      </c>
      <c r="M147" s="119">
        <v>0</v>
      </c>
      <c r="N147" s="119">
        <v>0</v>
      </c>
      <c r="O147" s="110">
        <v>3333100</v>
      </c>
      <c r="P147" s="111">
        <f t="shared" si="29"/>
        <v>1034.1767635241006</v>
      </c>
      <c r="Q147" s="111">
        <v>9673</v>
      </c>
      <c r="R147" s="98" t="s">
        <v>70</v>
      </c>
      <c r="S147" s="87"/>
    </row>
    <row r="148" spans="1:21" ht="21.95" customHeight="1" x14ac:dyDescent="0.25">
      <c r="A148" s="183" t="s">
        <v>967</v>
      </c>
      <c r="B148" s="236" t="s">
        <v>151</v>
      </c>
      <c r="C148" s="183">
        <v>1960</v>
      </c>
      <c r="D148" s="183" t="s">
        <v>26</v>
      </c>
      <c r="E148" s="183" t="s">
        <v>25</v>
      </c>
      <c r="F148" s="185">
        <v>2</v>
      </c>
      <c r="G148" s="185">
        <v>2</v>
      </c>
      <c r="H148" s="241">
        <v>915.6</v>
      </c>
      <c r="I148" s="241">
        <v>0</v>
      </c>
      <c r="J148" s="241">
        <v>654.6</v>
      </c>
      <c r="K148" s="110">
        <f t="shared" si="28"/>
        <v>4767200</v>
      </c>
      <c r="L148" s="119">
        <v>0</v>
      </c>
      <c r="M148" s="119">
        <v>0</v>
      </c>
      <c r="N148" s="119">
        <v>0</v>
      </c>
      <c r="O148" s="110">
        <v>4767200</v>
      </c>
      <c r="P148" s="111">
        <f t="shared" si="29"/>
        <v>5206.6404543468761</v>
      </c>
      <c r="Q148" s="111">
        <v>9673</v>
      </c>
      <c r="R148" s="98" t="s">
        <v>68</v>
      </c>
      <c r="S148" s="87"/>
    </row>
    <row r="149" spans="1:21" ht="21.95" customHeight="1" x14ac:dyDescent="0.25">
      <c r="A149" s="184"/>
      <c r="B149" s="237"/>
      <c r="C149" s="184"/>
      <c r="D149" s="184"/>
      <c r="E149" s="184"/>
      <c r="F149" s="186"/>
      <c r="G149" s="186"/>
      <c r="H149" s="242"/>
      <c r="I149" s="242"/>
      <c r="J149" s="242"/>
      <c r="K149" s="110">
        <f>SUM(L149:O149)</f>
        <v>5223440</v>
      </c>
      <c r="L149" s="119">
        <v>0</v>
      </c>
      <c r="M149" s="119">
        <v>0</v>
      </c>
      <c r="N149" s="119">
        <v>0</v>
      </c>
      <c r="O149" s="110">
        <v>5223440</v>
      </c>
      <c r="P149" s="111">
        <f>K149/H148</f>
        <v>5704.9366535605068</v>
      </c>
      <c r="Q149" s="111">
        <v>9673</v>
      </c>
      <c r="R149" s="98" t="s">
        <v>69</v>
      </c>
      <c r="S149" s="87"/>
    </row>
    <row r="150" spans="1:21" ht="21.95" customHeight="1" x14ac:dyDescent="0.25">
      <c r="A150" s="94" t="s">
        <v>968</v>
      </c>
      <c r="B150" s="118" t="s">
        <v>152</v>
      </c>
      <c r="C150" s="94">
        <v>1960</v>
      </c>
      <c r="D150" s="94" t="s">
        <v>26</v>
      </c>
      <c r="E150" s="94" t="s">
        <v>25</v>
      </c>
      <c r="F150" s="95">
        <v>2</v>
      </c>
      <c r="G150" s="95">
        <v>2</v>
      </c>
      <c r="H150" s="119">
        <v>679.8</v>
      </c>
      <c r="I150" s="119">
        <v>0</v>
      </c>
      <c r="J150" s="119">
        <v>656.3</v>
      </c>
      <c r="K150" s="110">
        <f t="shared" si="28"/>
        <v>2581500</v>
      </c>
      <c r="L150" s="119">
        <v>0</v>
      </c>
      <c r="M150" s="119">
        <v>0</v>
      </c>
      <c r="N150" s="119">
        <v>0</v>
      </c>
      <c r="O150" s="110">
        <v>2581500</v>
      </c>
      <c r="P150" s="111">
        <f t="shared" si="29"/>
        <v>3797.4404236540163</v>
      </c>
      <c r="Q150" s="111">
        <v>9673</v>
      </c>
      <c r="R150" s="98" t="s">
        <v>70</v>
      </c>
      <c r="S150" s="87"/>
    </row>
    <row r="151" spans="1:21" ht="21.95" customHeight="1" x14ac:dyDescent="0.25">
      <c r="A151" s="94" t="s">
        <v>1736</v>
      </c>
      <c r="B151" s="118" t="s">
        <v>153</v>
      </c>
      <c r="C151" s="94">
        <v>1958</v>
      </c>
      <c r="D151" s="94" t="s">
        <v>26</v>
      </c>
      <c r="E151" s="94" t="s">
        <v>25</v>
      </c>
      <c r="F151" s="95">
        <v>2</v>
      </c>
      <c r="G151" s="95">
        <v>3</v>
      </c>
      <c r="H151" s="119">
        <v>909.5</v>
      </c>
      <c r="I151" s="119">
        <v>0</v>
      </c>
      <c r="J151" s="119">
        <v>862.2</v>
      </c>
      <c r="K151" s="110">
        <f t="shared" si="28"/>
        <v>4206800</v>
      </c>
      <c r="L151" s="119">
        <v>0</v>
      </c>
      <c r="M151" s="119">
        <v>0</v>
      </c>
      <c r="N151" s="119">
        <v>0</v>
      </c>
      <c r="O151" s="110">
        <f>'[1]Прод. прилож'!$C$50</f>
        <v>4206800</v>
      </c>
      <c r="P151" s="111">
        <f t="shared" si="29"/>
        <v>4625.3985706432104</v>
      </c>
      <c r="Q151" s="111">
        <v>9673</v>
      </c>
      <c r="R151" s="98" t="s">
        <v>68</v>
      </c>
      <c r="S151" s="87"/>
    </row>
    <row r="152" spans="1:21" ht="21.95" customHeight="1" x14ac:dyDescent="0.25">
      <c r="A152" s="94" t="s">
        <v>969</v>
      </c>
      <c r="B152" s="118" t="s">
        <v>154</v>
      </c>
      <c r="C152" s="94">
        <v>1958</v>
      </c>
      <c r="D152" s="94" t="s">
        <v>26</v>
      </c>
      <c r="E152" s="94" t="s">
        <v>25</v>
      </c>
      <c r="F152" s="95">
        <v>2</v>
      </c>
      <c r="G152" s="95">
        <v>3</v>
      </c>
      <c r="H152" s="119">
        <v>900.4</v>
      </c>
      <c r="I152" s="119">
        <v>0</v>
      </c>
      <c r="J152" s="119">
        <v>853.9</v>
      </c>
      <c r="K152" s="110">
        <f t="shared" si="28"/>
        <v>4206800</v>
      </c>
      <c r="L152" s="119">
        <v>0</v>
      </c>
      <c r="M152" s="119">
        <v>0</v>
      </c>
      <c r="N152" s="119">
        <v>0</v>
      </c>
      <c r="O152" s="110">
        <f>'[1]Прод. прилож'!$C$51</f>
        <v>4206800</v>
      </c>
      <c r="P152" s="111">
        <f t="shared" si="29"/>
        <v>4672.1457130164372</v>
      </c>
      <c r="Q152" s="111">
        <v>9673</v>
      </c>
      <c r="R152" s="98" t="s">
        <v>68</v>
      </c>
      <c r="S152" s="87"/>
    </row>
    <row r="153" spans="1:21" ht="21.95" customHeight="1" x14ac:dyDescent="0.25">
      <c r="A153" s="94" t="s">
        <v>1737</v>
      </c>
      <c r="B153" s="118" t="s">
        <v>155</v>
      </c>
      <c r="C153" s="108">
        <v>1958</v>
      </c>
      <c r="D153" s="94" t="s">
        <v>26</v>
      </c>
      <c r="E153" s="94" t="s">
        <v>25</v>
      </c>
      <c r="F153" s="95">
        <v>2</v>
      </c>
      <c r="G153" s="95">
        <v>2</v>
      </c>
      <c r="H153" s="119">
        <v>677.1</v>
      </c>
      <c r="I153" s="119">
        <v>0</v>
      </c>
      <c r="J153" s="119">
        <v>644.1</v>
      </c>
      <c r="K153" s="110">
        <f t="shared" si="28"/>
        <v>3761070</v>
      </c>
      <c r="L153" s="119">
        <v>0</v>
      </c>
      <c r="M153" s="119">
        <v>0</v>
      </c>
      <c r="N153" s="119">
        <v>0</v>
      </c>
      <c r="O153" s="110">
        <f>'[1]Прод. прилож'!$C$52</f>
        <v>3761070</v>
      </c>
      <c r="P153" s="111">
        <f t="shared" si="29"/>
        <v>5554.6743464776246</v>
      </c>
      <c r="Q153" s="111">
        <v>9673</v>
      </c>
      <c r="R153" s="98" t="s">
        <v>68</v>
      </c>
      <c r="S153" s="87"/>
    </row>
    <row r="154" spans="1:21" ht="21.95" customHeight="1" x14ac:dyDescent="0.25">
      <c r="A154" s="94" t="s">
        <v>970</v>
      </c>
      <c r="B154" s="118" t="s">
        <v>156</v>
      </c>
      <c r="C154" s="108">
        <v>1958</v>
      </c>
      <c r="D154" s="94" t="s">
        <v>26</v>
      </c>
      <c r="E154" s="94" t="s">
        <v>25</v>
      </c>
      <c r="F154" s="95">
        <v>2</v>
      </c>
      <c r="G154" s="95">
        <v>2</v>
      </c>
      <c r="H154" s="119">
        <v>692.5</v>
      </c>
      <c r="I154" s="119">
        <v>0</v>
      </c>
      <c r="J154" s="119">
        <v>659.3</v>
      </c>
      <c r="K154" s="110">
        <f t="shared" si="28"/>
        <v>2664000</v>
      </c>
      <c r="L154" s="119">
        <v>0</v>
      </c>
      <c r="M154" s="119">
        <v>0</v>
      </c>
      <c r="N154" s="119">
        <v>0</v>
      </c>
      <c r="O154" s="110">
        <v>2664000</v>
      </c>
      <c r="P154" s="111">
        <f t="shared" si="29"/>
        <v>3846.9314079422384</v>
      </c>
      <c r="Q154" s="111">
        <v>9673</v>
      </c>
      <c r="R154" s="98" t="s">
        <v>69</v>
      </c>
      <c r="S154" s="87"/>
    </row>
    <row r="155" spans="1:21" ht="21.95" customHeight="1" x14ac:dyDescent="0.25">
      <c r="A155" s="94" t="s">
        <v>971</v>
      </c>
      <c r="B155" s="118" t="s">
        <v>157</v>
      </c>
      <c r="C155" s="108">
        <v>1958</v>
      </c>
      <c r="D155" s="94" t="s">
        <v>26</v>
      </c>
      <c r="E155" s="94" t="s">
        <v>25</v>
      </c>
      <c r="F155" s="95">
        <v>2</v>
      </c>
      <c r="G155" s="95">
        <v>3</v>
      </c>
      <c r="H155" s="119">
        <v>909.5</v>
      </c>
      <c r="I155" s="119">
        <v>0</v>
      </c>
      <c r="J155" s="119">
        <v>862.6</v>
      </c>
      <c r="K155" s="110">
        <f t="shared" si="28"/>
        <v>3395500</v>
      </c>
      <c r="L155" s="119">
        <v>0</v>
      </c>
      <c r="M155" s="119">
        <v>0</v>
      </c>
      <c r="N155" s="119">
        <v>0</v>
      </c>
      <c r="O155" s="110">
        <v>3395500</v>
      </c>
      <c r="P155" s="111">
        <f t="shared" si="29"/>
        <v>3733.3699835074217</v>
      </c>
      <c r="Q155" s="111">
        <v>9673</v>
      </c>
      <c r="R155" s="98" t="s">
        <v>69</v>
      </c>
      <c r="S155" s="87"/>
    </row>
    <row r="156" spans="1:21" ht="21.95" customHeight="1" x14ac:dyDescent="0.25">
      <c r="A156" s="94" t="s">
        <v>972</v>
      </c>
      <c r="B156" s="118" t="s">
        <v>158</v>
      </c>
      <c r="C156" s="108">
        <v>1958</v>
      </c>
      <c r="D156" s="94" t="s">
        <v>26</v>
      </c>
      <c r="E156" s="94" t="s">
        <v>25</v>
      </c>
      <c r="F156" s="95">
        <v>2</v>
      </c>
      <c r="G156" s="95">
        <v>2</v>
      </c>
      <c r="H156" s="119">
        <v>576.5</v>
      </c>
      <c r="I156" s="119">
        <v>0</v>
      </c>
      <c r="J156" s="119">
        <v>541.5</v>
      </c>
      <c r="K156" s="110">
        <f t="shared" si="28"/>
        <v>2856500</v>
      </c>
      <c r="L156" s="119">
        <v>0</v>
      </c>
      <c r="M156" s="119">
        <v>0</v>
      </c>
      <c r="N156" s="119">
        <v>0</v>
      </c>
      <c r="O156" s="110">
        <v>2856500</v>
      </c>
      <c r="P156" s="111">
        <f t="shared" si="29"/>
        <v>4954.9002601908069</v>
      </c>
      <c r="Q156" s="111">
        <v>9673</v>
      </c>
      <c r="R156" s="98" t="s">
        <v>69</v>
      </c>
      <c r="S156" s="87"/>
    </row>
    <row r="157" spans="1:21" ht="30" customHeight="1" x14ac:dyDescent="0.25">
      <c r="A157" s="191" t="s">
        <v>1814</v>
      </c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87"/>
    </row>
    <row r="158" spans="1:21" ht="36.950000000000003" customHeight="1" x14ac:dyDescent="0.25">
      <c r="A158" s="179" t="s">
        <v>161</v>
      </c>
      <c r="B158" s="179"/>
      <c r="C158" s="113" t="s">
        <v>27</v>
      </c>
      <c r="D158" s="113" t="s">
        <v>27</v>
      </c>
      <c r="E158" s="113" t="s">
        <v>27</v>
      </c>
      <c r="F158" s="114" t="s">
        <v>27</v>
      </c>
      <c r="G158" s="114" t="s">
        <v>27</v>
      </c>
      <c r="H158" s="115">
        <f t="shared" ref="H158:N158" si="30">SUM(H159:H160)</f>
        <v>536.20000000000005</v>
      </c>
      <c r="I158" s="115">
        <f t="shared" si="30"/>
        <v>116.9</v>
      </c>
      <c r="J158" s="115">
        <f t="shared" si="30"/>
        <v>419.29999999999995</v>
      </c>
      <c r="K158" s="115">
        <f t="shared" si="30"/>
        <v>3051000</v>
      </c>
      <c r="L158" s="115">
        <f t="shared" si="30"/>
        <v>0</v>
      </c>
      <c r="M158" s="115">
        <f t="shared" si="30"/>
        <v>0</v>
      </c>
      <c r="N158" s="115">
        <f t="shared" si="30"/>
        <v>0</v>
      </c>
      <c r="O158" s="115">
        <f>SUM(O159:O160)</f>
        <v>3051000</v>
      </c>
      <c r="P158" s="102">
        <f>K158/H158</f>
        <v>5690.0410294666162</v>
      </c>
      <c r="Q158" s="116" t="s">
        <v>27</v>
      </c>
      <c r="R158" s="117" t="s">
        <v>27</v>
      </c>
      <c r="S158" s="87"/>
    </row>
    <row r="159" spans="1:21" s="23" customFormat="1" ht="21.95" customHeight="1" x14ac:dyDescent="0.25">
      <c r="A159" s="108" t="s">
        <v>973</v>
      </c>
      <c r="B159" s="118" t="s">
        <v>159</v>
      </c>
      <c r="C159" s="108">
        <v>1961</v>
      </c>
      <c r="D159" s="108" t="s">
        <v>26</v>
      </c>
      <c r="E159" s="108" t="s">
        <v>25</v>
      </c>
      <c r="F159" s="108">
        <v>2</v>
      </c>
      <c r="G159" s="108">
        <v>1</v>
      </c>
      <c r="H159" s="131">
        <v>234.1</v>
      </c>
      <c r="I159" s="131">
        <v>92.5</v>
      </c>
      <c r="J159" s="131">
        <v>141.6</v>
      </c>
      <c r="K159" s="110">
        <f>SUM(L159:O159)</f>
        <v>1476000</v>
      </c>
      <c r="L159" s="132">
        <v>0</v>
      </c>
      <c r="M159" s="132">
        <v>0</v>
      </c>
      <c r="N159" s="132">
        <v>0</v>
      </c>
      <c r="O159" s="133">
        <v>1476000</v>
      </c>
      <c r="P159" s="111">
        <f>K159/H159</f>
        <v>6304.9978641606149</v>
      </c>
      <c r="Q159" s="111">
        <v>9673</v>
      </c>
      <c r="R159" s="121" t="s">
        <v>70</v>
      </c>
      <c r="S159" s="134"/>
      <c r="T159" s="27"/>
      <c r="U159" s="27"/>
    </row>
    <row r="160" spans="1:21" s="26" customFormat="1" ht="21.95" customHeight="1" x14ac:dyDescent="0.25">
      <c r="A160" s="108" t="s">
        <v>974</v>
      </c>
      <c r="B160" s="118" t="s">
        <v>160</v>
      </c>
      <c r="C160" s="108">
        <v>1960</v>
      </c>
      <c r="D160" s="108" t="s">
        <v>26</v>
      </c>
      <c r="E160" s="108" t="s">
        <v>25</v>
      </c>
      <c r="F160" s="129">
        <v>2</v>
      </c>
      <c r="G160" s="129">
        <v>1</v>
      </c>
      <c r="H160" s="119">
        <v>302.10000000000002</v>
      </c>
      <c r="I160" s="119">
        <v>24.4</v>
      </c>
      <c r="J160" s="119">
        <v>277.7</v>
      </c>
      <c r="K160" s="110">
        <f>SUM(L160:O160)</f>
        <v>1575000</v>
      </c>
      <c r="L160" s="119">
        <v>0</v>
      </c>
      <c r="M160" s="119">
        <v>0</v>
      </c>
      <c r="N160" s="119">
        <v>0</v>
      </c>
      <c r="O160" s="119">
        <v>1575000</v>
      </c>
      <c r="P160" s="111">
        <f>K160/H160</f>
        <v>5213.505461767626</v>
      </c>
      <c r="Q160" s="111">
        <v>9673</v>
      </c>
      <c r="R160" s="123" t="s">
        <v>69</v>
      </c>
      <c r="S160" s="112"/>
      <c r="T160" s="25"/>
      <c r="U160" s="25"/>
    </row>
    <row r="161" spans="1:21" ht="27" customHeight="1" x14ac:dyDescent="0.25">
      <c r="A161" s="191" t="s">
        <v>1815</v>
      </c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87"/>
    </row>
    <row r="162" spans="1:21" ht="39.950000000000003" customHeight="1" x14ac:dyDescent="0.25">
      <c r="A162" s="179" t="s">
        <v>1790</v>
      </c>
      <c r="B162" s="179"/>
      <c r="C162" s="99" t="s">
        <v>27</v>
      </c>
      <c r="D162" s="99" t="s">
        <v>27</v>
      </c>
      <c r="E162" s="99" t="s">
        <v>27</v>
      </c>
      <c r="F162" s="100" t="s">
        <v>27</v>
      </c>
      <c r="G162" s="100" t="s">
        <v>27</v>
      </c>
      <c r="H162" s="135">
        <f t="shared" ref="H162:N162" si="31">SUM(H163:H165)</f>
        <v>13603.400000000001</v>
      </c>
      <c r="I162" s="135">
        <f t="shared" si="31"/>
        <v>3377.7</v>
      </c>
      <c r="J162" s="135">
        <f t="shared" si="31"/>
        <v>10225.700000000001</v>
      </c>
      <c r="K162" s="135">
        <f t="shared" si="31"/>
        <v>15544149.800000001</v>
      </c>
      <c r="L162" s="135">
        <f t="shared" si="31"/>
        <v>0</v>
      </c>
      <c r="M162" s="135">
        <f t="shared" si="31"/>
        <v>0</v>
      </c>
      <c r="N162" s="135">
        <f t="shared" si="31"/>
        <v>0</v>
      </c>
      <c r="O162" s="135">
        <f>SUM(O163:O165)</f>
        <v>15544149.800000001</v>
      </c>
      <c r="P162" s="102">
        <f>K162/H162</f>
        <v>1142.6665245453341</v>
      </c>
      <c r="Q162" s="116" t="s">
        <v>27</v>
      </c>
      <c r="R162" s="124" t="s">
        <v>27</v>
      </c>
      <c r="S162" s="87"/>
    </row>
    <row r="163" spans="1:21" ht="21.95" customHeight="1" x14ac:dyDescent="0.25">
      <c r="A163" s="108" t="s">
        <v>975</v>
      </c>
      <c r="B163" s="118" t="s">
        <v>1791</v>
      </c>
      <c r="C163" s="108">
        <v>1976</v>
      </c>
      <c r="D163" s="108" t="s">
        <v>26</v>
      </c>
      <c r="E163" s="108" t="s">
        <v>1697</v>
      </c>
      <c r="F163" s="129">
        <v>5</v>
      </c>
      <c r="G163" s="129">
        <v>6</v>
      </c>
      <c r="H163" s="136">
        <v>4611.1000000000004</v>
      </c>
      <c r="I163" s="136">
        <v>1654.1</v>
      </c>
      <c r="J163" s="136">
        <v>2957</v>
      </c>
      <c r="K163" s="136">
        <f>SUM(L163:O163)</f>
        <v>5253506</v>
      </c>
      <c r="L163" s="136">
        <v>0</v>
      </c>
      <c r="M163" s="136">
        <v>0</v>
      </c>
      <c r="N163" s="136">
        <v>0</v>
      </c>
      <c r="O163" s="136">
        <v>5253506</v>
      </c>
      <c r="P163" s="111">
        <f>K163/H163</f>
        <v>1139.3172995597579</v>
      </c>
      <c r="Q163" s="111">
        <v>9673</v>
      </c>
      <c r="R163" s="121" t="s">
        <v>70</v>
      </c>
      <c r="S163" s="120"/>
      <c r="T163" s="1"/>
      <c r="U163" s="1"/>
    </row>
    <row r="164" spans="1:21" ht="21.95" customHeight="1" x14ac:dyDescent="0.25">
      <c r="A164" s="108" t="s">
        <v>976</v>
      </c>
      <c r="B164" s="118" t="s">
        <v>1792</v>
      </c>
      <c r="C164" s="108">
        <v>1976</v>
      </c>
      <c r="D164" s="108" t="s">
        <v>26</v>
      </c>
      <c r="E164" s="108" t="s">
        <v>1697</v>
      </c>
      <c r="F164" s="129">
        <v>5</v>
      </c>
      <c r="G164" s="129">
        <v>6</v>
      </c>
      <c r="H164" s="136">
        <v>4437</v>
      </c>
      <c r="I164" s="136">
        <v>0</v>
      </c>
      <c r="J164" s="136">
        <v>4437</v>
      </c>
      <c r="K164" s="136">
        <f>SUM(L164:O164)</f>
        <v>4742257.8</v>
      </c>
      <c r="L164" s="136">
        <v>0</v>
      </c>
      <c r="M164" s="136">
        <v>0</v>
      </c>
      <c r="N164" s="136">
        <v>0</v>
      </c>
      <c r="O164" s="136">
        <v>4742257.8</v>
      </c>
      <c r="P164" s="111">
        <f>K164/H164</f>
        <v>1068.7982420554429</v>
      </c>
      <c r="Q164" s="111">
        <v>9673</v>
      </c>
      <c r="R164" s="121" t="s">
        <v>70</v>
      </c>
      <c r="S164" s="120"/>
      <c r="T164" s="1"/>
      <c r="U164" s="1"/>
    </row>
    <row r="165" spans="1:21" ht="21.95" customHeight="1" x14ac:dyDescent="0.25">
      <c r="A165" s="108" t="s">
        <v>977</v>
      </c>
      <c r="B165" s="118" t="s">
        <v>1793</v>
      </c>
      <c r="C165" s="108">
        <v>1993</v>
      </c>
      <c r="D165" s="108" t="s">
        <v>26</v>
      </c>
      <c r="E165" s="108" t="s">
        <v>1697</v>
      </c>
      <c r="F165" s="129">
        <v>5</v>
      </c>
      <c r="G165" s="129">
        <v>6</v>
      </c>
      <c r="H165" s="136">
        <v>4555.3</v>
      </c>
      <c r="I165" s="136">
        <v>1723.6</v>
      </c>
      <c r="J165" s="136">
        <v>2831.7</v>
      </c>
      <c r="K165" s="136">
        <f>SUM(L165:O165)</f>
        <v>5548386</v>
      </c>
      <c r="L165" s="136">
        <v>0</v>
      </c>
      <c r="M165" s="136">
        <v>0</v>
      </c>
      <c r="N165" s="136">
        <v>0</v>
      </c>
      <c r="O165" s="136">
        <v>5548386</v>
      </c>
      <c r="P165" s="111">
        <f>K165/H165</f>
        <v>1218.0067174500032</v>
      </c>
      <c r="Q165" s="111">
        <v>9673</v>
      </c>
      <c r="R165" s="121" t="s">
        <v>70</v>
      </c>
      <c r="S165" s="120"/>
      <c r="T165" s="1"/>
      <c r="U165" s="1"/>
    </row>
    <row r="166" spans="1:21" ht="30" customHeight="1" x14ac:dyDescent="0.25">
      <c r="A166" s="233" t="s">
        <v>1816</v>
      </c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5"/>
      <c r="S166" s="87"/>
    </row>
    <row r="167" spans="1:21" ht="39.950000000000003" customHeight="1" x14ac:dyDescent="0.25">
      <c r="A167" s="179" t="s">
        <v>1862</v>
      </c>
      <c r="B167" s="179"/>
      <c r="C167" s="113" t="s">
        <v>27</v>
      </c>
      <c r="D167" s="113" t="s">
        <v>27</v>
      </c>
      <c r="E167" s="113" t="s">
        <v>27</v>
      </c>
      <c r="F167" s="114" t="s">
        <v>27</v>
      </c>
      <c r="G167" s="114" t="s">
        <v>27</v>
      </c>
      <c r="H167" s="115">
        <f t="shared" ref="H167:N167" si="32">SUM(H168:H169)</f>
        <v>430.2</v>
      </c>
      <c r="I167" s="115">
        <f t="shared" si="32"/>
        <v>0</v>
      </c>
      <c r="J167" s="115">
        <f t="shared" si="32"/>
        <v>387.8</v>
      </c>
      <c r="K167" s="115">
        <f t="shared" si="32"/>
        <v>673220</v>
      </c>
      <c r="L167" s="115">
        <f t="shared" si="32"/>
        <v>0</v>
      </c>
      <c r="M167" s="115">
        <f t="shared" si="32"/>
        <v>0</v>
      </c>
      <c r="N167" s="115">
        <f t="shared" si="32"/>
        <v>0</v>
      </c>
      <c r="O167" s="115">
        <f>SUM(O168:O169)</f>
        <v>673220</v>
      </c>
      <c r="P167" s="102">
        <f>K167/H167</f>
        <v>1564.9000464900048</v>
      </c>
      <c r="Q167" s="116" t="s">
        <v>27</v>
      </c>
      <c r="R167" s="117" t="s">
        <v>27</v>
      </c>
      <c r="S167" s="87"/>
    </row>
    <row r="168" spans="1:21" s="23" customFormat="1" ht="21.95" customHeight="1" x14ac:dyDescent="0.25">
      <c r="A168" s="181" t="s">
        <v>978</v>
      </c>
      <c r="B168" s="236" t="s">
        <v>1789</v>
      </c>
      <c r="C168" s="181">
        <v>1966</v>
      </c>
      <c r="D168" s="181" t="s">
        <v>26</v>
      </c>
      <c r="E168" s="181" t="s">
        <v>25</v>
      </c>
      <c r="F168" s="181">
        <v>2</v>
      </c>
      <c r="G168" s="181">
        <v>2</v>
      </c>
      <c r="H168" s="216">
        <v>430.2</v>
      </c>
      <c r="I168" s="218">
        <v>0</v>
      </c>
      <c r="J168" s="216">
        <v>387.8</v>
      </c>
      <c r="K168" s="110">
        <f>SUM(L168:O168)</f>
        <v>200000</v>
      </c>
      <c r="L168" s="132">
        <v>0</v>
      </c>
      <c r="M168" s="132">
        <v>0</v>
      </c>
      <c r="N168" s="132">
        <v>0</v>
      </c>
      <c r="O168" s="133">
        <v>200000</v>
      </c>
      <c r="P168" s="111">
        <f>K168/H168</f>
        <v>464.90004649000468</v>
      </c>
      <c r="Q168" s="111">
        <v>9673</v>
      </c>
      <c r="R168" s="121" t="s">
        <v>69</v>
      </c>
      <c r="S168" s="134"/>
      <c r="T168" s="27"/>
      <c r="U168" s="27"/>
    </row>
    <row r="169" spans="1:21" s="6" customFormat="1" ht="21.95" customHeight="1" x14ac:dyDescent="0.25">
      <c r="A169" s="182"/>
      <c r="B169" s="237"/>
      <c r="C169" s="182"/>
      <c r="D169" s="182"/>
      <c r="E169" s="182"/>
      <c r="F169" s="182"/>
      <c r="G169" s="182"/>
      <c r="H169" s="217"/>
      <c r="I169" s="219"/>
      <c r="J169" s="217"/>
      <c r="K169" s="110">
        <f>SUM(L169:O169)</f>
        <v>473220</v>
      </c>
      <c r="L169" s="132">
        <v>0</v>
      </c>
      <c r="M169" s="132">
        <v>0</v>
      </c>
      <c r="N169" s="132">
        <v>0</v>
      </c>
      <c r="O169" s="133">
        <v>473220</v>
      </c>
      <c r="P169" s="111">
        <f>K169/H168</f>
        <v>1100</v>
      </c>
      <c r="Q169" s="111">
        <v>9673</v>
      </c>
      <c r="R169" s="121" t="s">
        <v>70</v>
      </c>
      <c r="S169" s="137"/>
      <c r="T169" s="22"/>
      <c r="U169" s="22"/>
    </row>
    <row r="170" spans="1:21" ht="30" customHeight="1" x14ac:dyDescent="0.25">
      <c r="A170" s="191" t="s">
        <v>1713</v>
      </c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87"/>
    </row>
    <row r="171" spans="1:21" ht="42" customHeight="1" x14ac:dyDescent="0.25">
      <c r="A171" s="179" t="s">
        <v>1698</v>
      </c>
      <c r="B171" s="179"/>
      <c r="C171" s="99" t="s">
        <v>27</v>
      </c>
      <c r="D171" s="99" t="s">
        <v>27</v>
      </c>
      <c r="E171" s="99" t="s">
        <v>27</v>
      </c>
      <c r="F171" s="100" t="s">
        <v>27</v>
      </c>
      <c r="G171" s="100" t="s">
        <v>27</v>
      </c>
      <c r="H171" s="135">
        <f t="shared" ref="H171:N171" si="33">SUM(H172)</f>
        <v>763.5</v>
      </c>
      <c r="I171" s="135">
        <f t="shared" si="33"/>
        <v>0</v>
      </c>
      <c r="J171" s="135">
        <f t="shared" si="33"/>
        <v>722.5</v>
      </c>
      <c r="K171" s="135">
        <f t="shared" si="33"/>
        <v>2818731.24</v>
      </c>
      <c r="L171" s="135">
        <f t="shared" si="33"/>
        <v>0</v>
      </c>
      <c r="M171" s="135">
        <f t="shared" si="33"/>
        <v>0</v>
      </c>
      <c r="N171" s="135">
        <f t="shared" si="33"/>
        <v>0</v>
      </c>
      <c r="O171" s="135">
        <f>SUM(O172)</f>
        <v>2818731.24</v>
      </c>
      <c r="P171" s="102">
        <f>K171/H171</f>
        <v>3691.8549312377213</v>
      </c>
      <c r="Q171" s="116" t="s">
        <v>27</v>
      </c>
      <c r="R171" s="124" t="s">
        <v>27</v>
      </c>
      <c r="S171" s="87"/>
    </row>
    <row r="172" spans="1:21" s="55" customFormat="1" ht="23.1" customHeight="1" x14ac:dyDescent="0.25">
      <c r="A172" s="108" t="s">
        <v>979</v>
      </c>
      <c r="B172" s="118" t="s">
        <v>1696</v>
      </c>
      <c r="C172" s="108">
        <v>1973</v>
      </c>
      <c r="D172" s="108" t="s">
        <v>26</v>
      </c>
      <c r="E172" s="108" t="s">
        <v>1697</v>
      </c>
      <c r="F172" s="129">
        <v>2</v>
      </c>
      <c r="G172" s="129">
        <v>2</v>
      </c>
      <c r="H172" s="136">
        <v>763.5</v>
      </c>
      <c r="I172" s="136">
        <v>0</v>
      </c>
      <c r="J172" s="136">
        <v>722.5</v>
      </c>
      <c r="K172" s="136">
        <f>SUM(L172:O172)</f>
        <v>2818731.24</v>
      </c>
      <c r="L172" s="136">
        <v>0</v>
      </c>
      <c r="M172" s="136">
        <v>0</v>
      </c>
      <c r="N172" s="136">
        <v>0</v>
      </c>
      <c r="O172" s="136">
        <f>'[1]Прод. прилож'!$C$54</f>
        <v>2818731.24</v>
      </c>
      <c r="P172" s="111">
        <f>K172/H172</f>
        <v>3691.8549312377213</v>
      </c>
      <c r="Q172" s="111">
        <v>9673</v>
      </c>
      <c r="R172" s="121" t="s">
        <v>68</v>
      </c>
      <c r="S172" s="120"/>
    </row>
    <row r="173" spans="1:21" ht="30" customHeight="1" x14ac:dyDescent="0.25">
      <c r="A173" s="191" t="s">
        <v>1714</v>
      </c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87"/>
    </row>
    <row r="174" spans="1:21" ht="39.950000000000003" customHeight="1" x14ac:dyDescent="0.25">
      <c r="A174" s="179" t="s">
        <v>162</v>
      </c>
      <c r="B174" s="179"/>
      <c r="C174" s="113" t="s">
        <v>27</v>
      </c>
      <c r="D174" s="113" t="s">
        <v>27</v>
      </c>
      <c r="E174" s="113" t="s">
        <v>27</v>
      </c>
      <c r="F174" s="114" t="s">
        <v>27</v>
      </c>
      <c r="G174" s="114" t="s">
        <v>27</v>
      </c>
      <c r="H174" s="115">
        <f t="shared" ref="H174:N174" si="34">SUM(H175:H180)</f>
        <v>3091.9999999999995</v>
      </c>
      <c r="I174" s="115">
        <f t="shared" si="34"/>
        <v>0</v>
      </c>
      <c r="J174" s="115">
        <f t="shared" si="34"/>
        <v>3024.7000000000003</v>
      </c>
      <c r="K174" s="115">
        <f t="shared" si="34"/>
        <v>14640125</v>
      </c>
      <c r="L174" s="115">
        <f t="shared" si="34"/>
        <v>0</v>
      </c>
      <c r="M174" s="115">
        <f t="shared" si="34"/>
        <v>0</v>
      </c>
      <c r="N174" s="115">
        <f t="shared" si="34"/>
        <v>0</v>
      </c>
      <c r="O174" s="115">
        <f>SUM(O175:O180)</f>
        <v>14640125</v>
      </c>
      <c r="P174" s="102">
        <f>K174/H174</f>
        <v>4734.8399094437264</v>
      </c>
      <c r="Q174" s="116" t="s">
        <v>27</v>
      </c>
      <c r="R174" s="117" t="s">
        <v>27</v>
      </c>
      <c r="S174" s="87"/>
    </row>
    <row r="175" spans="1:21" ht="21.95" customHeight="1" x14ac:dyDescent="0.25">
      <c r="A175" s="177" t="s">
        <v>1820</v>
      </c>
      <c r="B175" s="118" t="s">
        <v>1609</v>
      </c>
      <c r="C175" s="94">
        <v>1991</v>
      </c>
      <c r="D175" s="94" t="s">
        <v>26</v>
      </c>
      <c r="E175" s="94" t="s">
        <v>25</v>
      </c>
      <c r="F175" s="95">
        <v>2</v>
      </c>
      <c r="G175" s="95">
        <v>2</v>
      </c>
      <c r="H175" s="119">
        <v>748.7</v>
      </c>
      <c r="I175" s="119">
        <v>0</v>
      </c>
      <c r="J175" s="119">
        <v>748.7</v>
      </c>
      <c r="K175" s="119">
        <f t="shared" ref="K175:K180" si="35">SUM(L175:O175)</f>
        <v>3578000</v>
      </c>
      <c r="L175" s="119">
        <v>0</v>
      </c>
      <c r="M175" s="119">
        <v>0</v>
      </c>
      <c r="N175" s="119">
        <v>0</v>
      </c>
      <c r="O175" s="119">
        <f>'[1]Прод. прилож'!$C$56</f>
        <v>3578000</v>
      </c>
      <c r="P175" s="111">
        <f>K175/H175</f>
        <v>4778.9501803125413</v>
      </c>
      <c r="Q175" s="111">
        <v>9673</v>
      </c>
      <c r="R175" s="123" t="s">
        <v>68</v>
      </c>
      <c r="S175" s="120"/>
      <c r="T175" s="1"/>
      <c r="U175" s="1"/>
    </row>
    <row r="176" spans="1:21" s="23" customFormat="1" ht="21.95" customHeight="1" x14ac:dyDescent="0.25">
      <c r="A176" s="177" t="s">
        <v>980</v>
      </c>
      <c r="B176" s="125" t="s">
        <v>163</v>
      </c>
      <c r="C176" s="108">
        <v>1988</v>
      </c>
      <c r="D176" s="94" t="s">
        <v>26</v>
      </c>
      <c r="E176" s="94" t="s">
        <v>25</v>
      </c>
      <c r="F176" s="129">
        <v>3</v>
      </c>
      <c r="G176" s="95">
        <v>3</v>
      </c>
      <c r="H176" s="138">
        <v>1233</v>
      </c>
      <c r="I176" s="139">
        <v>0</v>
      </c>
      <c r="J176" s="138">
        <v>1233</v>
      </c>
      <c r="K176" s="110">
        <f t="shared" si="35"/>
        <v>3273950</v>
      </c>
      <c r="L176" s="111">
        <v>0</v>
      </c>
      <c r="M176" s="111">
        <v>0</v>
      </c>
      <c r="N176" s="111">
        <v>0</v>
      </c>
      <c r="O176" s="140">
        <v>3273950</v>
      </c>
      <c r="P176" s="111">
        <f t="shared" ref="P176:P180" si="36">K176/H176</f>
        <v>2655.271695052717</v>
      </c>
      <c r="Q176" s="111">
        <v>9673</v>
      </c>
      <c r="R176" s="98" t="s">
        <v>70</v>
      </c>
      <c r="S176" s="141"/>
      <c r="T176" s="28"/>
      <c r="U176" s="27"/>
    </row>
    <row r="177" spans="1:21" s="23" customFormat="1" ht="21.95" customHeight="1" x14ac:dyDescent="0.25">
      <c r="A177" s="177" t="s">
        <v>981</v>
      </c>
      <c r="B177" s="125" t="s">
        <v>164</v>
      </c>
      <c r="C177" s="108">
        <v>1960</v>
      </c>
      <c r="D177" s="94" t="s">
        <v>26</v>
      </c>
      <c r="E177" s="94" t="s">
        <v>25</v>
      </c>
      <c r="F177" s="129">
        <v>2</v>
      </c>
      <c r="G177" s="95">
        <v>2</v>
      </c>
      <c r="H177" s="142">
        <v>269</v>
      </c>
      <c r="I177" s="143">
        <v>0</v>
      </c>
      <c r="J177" s="142">
        <v>256.60000000000002</v>
      </c>
      <c r="K177" s="110">
        <f t="shared" si="35"/>
        <v>1575000</v>
      </c>
      <c r="L177" s="142">
        <v>0</v>
      </c>
      <c r="M177" s="142">
        <v>0</v>
      </c>
      <c r="N177" s="142">
        <v>0</v>
      </c>
      <c r="O177" s="140">
        <v>1575000</v>
      </c>
      <c r="P177" s="111">
        <f t="shared" si="36"/>
        <v>5855.0185873605951</v>
      </c>
      <c r="Q177" s="111">
        <v>9673</v>
      </c>
      <c r="R177" s="98" t="s">
        <v>70</v>
      </c>
      <c r="S177" s="134"/>
      <c r="T177" s="27"/>
      <c r="U177" s="28"/>
    </row>
    <row r="178" spans="1:21" s="23" customFormat="1" ht="21.95" customHeight="1" x14ac:dyDescent="0.25">
      <c r="A178" s="177" t="s">
        <v>982</v>
      </c>
      <c r="B178" s="125" t="s">
        <v>165</v>
      </c>
      <c r="C178" s="94">
        <v>1959</v>
      </c>
      <c r="D178" s="94" t="s">
        <v>26</v>
      </c>
      <c r="E178" s="94" t="s">
        <v>25</v>
      </c>
      <c r="F178" s="129">
        <v>2</v>
      </c>
      <c r="G178" s="95">
        <v>1</v>
      </c>
      <c r="H178" s="142">
        <v>90.6</v>
      </c>
      <c r="I178" s="142">
        <v>0</v>
      </c>
      <c r="J178" s="142">
        <v>82.9</v>
      </c>
      <c r="K178" s="110">
        <f t="shared" si="35"/>
        <v>902900</v>
      </c>
      <c r="L178" s="144">
        <v>0</v>
      </c>
      <c r="M178" s="144">
        <v>0</v>
      </c>
      <c r="N178" s="144">
        <v>0</v>
      </c>
      <c r="O178" s="163">
        <v>902900</v>
      </c>
      <c r="P178" s="111">
        <f t="shared" si="36"/>
        <v>9965.7836644591625</v>
      </c>
      <c r="Q178" s="111">
        <v>9673</v>
      </c>
      <c r="R178" s="98" t="s">
        <v>69</v>
      </c>
      <c r="S178" s="134"/>
      <c r="T178" s="27"/>
      <c r="U178" s="27"/>
    </row>
    <row r="179" spans="1:21" s="46" customFormat="1" ht="21.95" customHeight="1" x14ac:dyDescent="0.25">
      <c r="A179" s="177" t="s">
        <v>983</v>
      </c>
      <c r="B179" s="125" t="s">
        <v>166</v>
      </c>
      <c r="C179" s="108">
        <v>1950</v>
      </c>
      <c r="D179" s="94" t="s">
        <v>26</v>
      </c>
      <c r="E179" s="94" t="s">
        <v>25</v>
      </c>
      <c r="F179" s="129">
        <v>2</v>
      </c>
      <c r="G179" s="95">
        <v>2</v>
      </c>
      <c r="H179" s="142">
        <v>380</v>
      </c>
      <c r="I179" s="142">
        <v>0</v>
      </c>
      <c r="J179" s="142">
        <v>350.6</v>
      </c>
      <c r="K179" s="110">
        <f t="shared" si="35"/>
        <v>3191875</v>
      </c>
      <c r="L179" s="142">
        <v>0</v>
      </c>
      <c r="M179" s="142">
        <v>0</v>
      </c>
      <c r="N179" s="142">
        <v>0</v>
      </c>
      <c r="O179" s="163">
        <v>3191875</v>
      </c>
      <c r="P179" s="111">
        <f t="shared" si="36"/>
        <v>8399.6710526315783</v>
      </c>
      <c r="Q179" s="111">
        <v>9673</v>
      </c>
      <c r="R179" s="123" t="s">
        <v>68</v>
      </c>
      <c r="S179" s="134"/>
      <c r="T179" s="45"/>
      <c r="U179" s="45"/>
    </row>
    <row r="180" spans="1:21" s="27" customFormat="1" ht="21.95" customHeight="1" x14ac:dyDescent="0.25">
      <c r="A180" s="177" t="s">
        <v>984</v>
      </c>
      <c r="B180" s="125" t="s">
        <v>167</v>
      </c>
      <c r="C180" s="94">
        <v>1959</v>
      </c>
      <c r="D180" s="94" t="s">
        <v>26</v>
      </c>
      <c r="E180" s="94" t="s">
        <v>25</v>
      </c>
      <c r="F180" s="94">
        <v>2</v>
      </c>
      <c r="G180" s="94">
        <v>1</v>
      </c>
      <c r="H180" s="142">
        <v>370.7</v>
      </c>
      <c r="I180" s="142">
        <v>0</v>
      </c>
      <c r="J180" s="142">
        <v>352.9</v>
      </c>
      <c r="K180" s="110">
        <f t="shared" si="35"/>
        <v>2118400</v>
      </c>
      <c r="L180" s="144">
        <v>0</v>
      </c>
      <c r="M180" s="144">
        <v>0</v>
      </c>
      <c r="N180" s="144">
        <v>0</v>
      </c>
      <c r="O180" s="163">
        <v>2118400</v>
      </c>
      <c r="P180" s="111">
        <f t="shared" si="36"/>
        <v>5714.5940113299166</v>
      </c>
      <c r="Q180" s="111">
        <v>9673</v>
      </c>
      <c r="R180" s="98" t="s">
        <v>69</v>
      </c>
      <c r="S180" s="134"/>
    </row>
    <row r="181" spans="1:21" ht="30" customHeight="1" x14ac:dyDescent="0.25">
      <c r="A181" s="191" t="s">
        <v>1715</v>
      </c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87"/>
    </row>
    <row r="182" spans="1:21" ht="39.950000000000003" customHeight="1" x14ac:dyDescent="0.25">
      <c r="A182" s="179" t="s">
        <v>170</v>
      </c>
      <c r="B182" s="179"/>
      <c r="C182" s="113" t="s">
        <v>27</v>
      </c>
      <c r="D182" s="113" t="s">
        <v>27</v>
      </c>
      <c r="E182" s="113" t="s">
        <v>27</v>
      </c>
      <c r="F182" s="114" t="s">
        <v>27</v>
      </c>
      <c r="G182" s="114" t="s">
        <v>27</v>
      </c>
      <c r="H182" s="115">
        <f t="shared" ref="H182:N182" si="37">SUM(H183:H184)</f>
        <v>885.6</v>
      </c>
      <c r="I182" s="115">
        <f t="shared" si="37"/>
        <v>0</v>
      </c>
      <c r="J182" s="115">
        <f t="shared" si="37"/>
        <v>652.79999999999995</v>
      </c>
      <c r="K182" s="115">
        <f t="shared" si="37"/>
        <v>4544300</v>
      </c>
      <c r="L182" s="115">
        <f t="shared" si="37"/>
        <v>0</v>
      </c>
      <c r="M182" s="115">
        <f t="shared" si="37"/>
        <v>0</v>
      </c>
      <c r="N182" s="115">
        <f t="shared" si="37"/>
        <v>0</v>
      </c>
      <c r="O182" s="115">
        <f>SUM(O183:O184)</f>
        <v>4544300</v>
      </c>
      <c r="P182" s="102">
        <f>K182/H182</f>
        <v>5131.3233965672989</v>
      </c>
      <c r="Q182" s="116" t="s">
        <v>27</v>
      </c>
      <c r="R182" s="117" t="s">
        <v>27</v>
      </c>
      <c r="S182" s="87"/>
    </row>
    <row r="183" spans="1:21" s="27" customFormat="1" ht="20.100000000000001" customHeight="1" x14ac:dyDescent="0.25">
      <c r="A183" s="108" t="s">
        <v>985</v>
      </c>
      <c r="B183" s="118" t="s">
        <v>168</v>
      </c>
      <c r="C183" s="108">
        <v>1960</v>
      </c>
      <c r="D183" s="108" t="s">
        <v>26</v>
      </c>
      <c r="E183" s="108" t="s">
        <v>25</v>
      </c>
      <c r="F183" s="129">
        <v>2</v>
      </c>
      <c r="G183" s="129">
        <v>1</v>
      </c>
      <c r="H183" s="142">
        <v>312</v>
      </c>
      <c r="I183" s="142">
        <v>0</v>
      </c>
      <c r="J183" s="142">
        <v>278</v>
      </c>
      <c r="K183" s="110">
        <f>SUM(L183:O183)</f>
        <v>2474300</v>
      </c>
      <c r="L183" s="142">
        <v>0</v>
      </c>
      <c r="M183" s="142">
        <v>0</v>
      </c>
      <c r="N183" s="142">
        <v>0</v>
      </c>
      <c r="O183" s="111">
        <v>2474300</v>
      </c>
      <c r="P183" s="111">
        <f>K183/H183</f>
        <v>7930.4487179487178</v>
      </c>
      <c r="Q183" s="111">
        <v>9673</v>
      </c>
      <c r="R183" s="123" t="s">
        <v>69</v>
      </c>
      <c r="S183" s="134"/>
    </row>
    <row r="184" spans="1:21" s="23" customFormat="1" ht="20.100000000000001" customHeight="1" x14ac:dyDescent="0.25">
      <c r="A184" s="108" t="s">
        <v>986</v>
      </c>
      <c r="B184" s="145" t="s">
        <v>169</v>
      </c>
      <c r="C184" s="108">
        <v>1983</v>
      </c>
      <c r="D184" s="94" t="s">
        <v>26</v>
      </c>
      <c r="E184" s="108" t="s">
        <v>25</v>
      </c>
      <c r="F184" s="129">
        <v>2</v>
      </c>
      <c r="G184" s="95">
        <v>1</v>
      </c>
      <c r="H184" s="142">
        <v>573.6</v>
      </c>
      <c r="I184" s="143">
        <v>0</v>
      </c>
      <c r="J184" s="142">
        <v>374.8</v>
      </c>
      <c r="K184" s="110">
        <f>SUM(L184:O184)</f>
        <v>2070000</v>
      </c>
      <c r="L184" s="142">
        <v>0</v>
      </c>
      <c r="M184" s="142">
        <v>0</v>
      </c>
      <c r="N184" s="142">
        <v>0</v>
      </c>
      <c r="O184" s="110">
        <v>2070000</v>
      </c>
      <c r="P184" s="111">
        <f>K184/H184</f>
        <v>3608.7866108786611</v>
      </c>
      <c r="Q184" s="111">
        <v>9673</v>
      </c>
      <c r="R184" s="98" t="s">
        <v>70</v>
      </c>
      <c r="S184" s="141"/>
      <c r="T184" s="28"/>
      <c r="U184" s="27"/>
    </row>
    <row r="185" spans="1:21" ht="30" customHeight="1" x14ac:dyDescent="0.25">
      <c r="A185" s="191" t="s">
        <v>1716</v>
      </c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87"/>
    </row>
    <row r="186" spans="1:21" ht="39.950000000000003" customHeight="1" x14ac:dyDescent="0.25">
      <c r="A186" s="179" t="s">
        <v>1702</v>
      </c>
      <c r="B186" s="179"/>
      <c r="C186" s="113" t="s">
        <v>27</v>
      </c>
      <c r="D186" s="113" t="s">
        <v>27</v>
      </c>
      <c r="E186" s="113" t="s">
        <v>27</v>
      </c>
      <c r="F186" s="114" t="s">
        <v>27</v>
      </c>
      <c r="G186" s="114" t="s">
        <v>27</v>
      </c>
      <c r="H186" s="115">
        <f t="shared" ref="H186:N186" si="38">SUM(H187)</f>
        <v>985.9</v>
      </c>
      <c r="I186" s="115">
        <f t="shared" si="38"/>
        <v>189.9</v>
      </c>
      <c r="J186" s="115">
        <f t="shared" si="38"/>
        <v>796</v>
      </c>
      <c r="K186" s="115">
        <f t="shared" si="38"/>
        <v>10315100</v>
      </c>
      <c r="L186" s="115">
        <f t="shared" si="38"/>
        <v>0</v>
      </c>
      <c r="M186" s="115">
        <f t="shared" si="38"/>
        <v>0</v>
      </c>
      <c r="N186" s="115">
        <f t="shared" si="38"/>
        <v>0</v>
      </c>
      <c r="O186" s="115">
        <f>SUM(O187)</f>
        <v>10315100</v>
      </c>
      <c r="P186" s="102">
        <f>K186/H186</f>
        <v>10462.622984075464</v>
      </c>
      <c r="Q186" s="116" t="s">
        <v>27</v>
      </c>
      <c r="R186" s="117" t="s">
        <v>27</v>
      </c>
      <c r="S186" s="87"/>
    </row>
    <row r="187" spans="1:21" s="27" customFormat="1" ht="21.95" customHeight="1" x14ac:dyDescent="0.25">
      <c r="A187" s="108" t="s">
        <v>987</v>
      </c>
      <c r="B187" s="118" t="s">
        <v>1649</v>
      </c>
      <c r="C187" s="108">
        <v>1980</v>
      </c>
      <c r="D187" s="108" t="s">
        <v>26</v>
      </c>
      <c r="E187" s="108" t="s">
        <v>25</v>
      </c>
      <c r="F187" s="129">
        <v>2</v>
      </c>
      <c r="G187" s="129">
        <v>3</v>
      </c>
      <c r="H187" s="142">
        <v>985.9</v>
      </c>
      <c r="I187" s="142">
        <v>189.9</v>
      </c>
      <c r="J187" s="142">
        <v>796</v>
      </c>
      <c r="K187" s="110">
        <f>SUM(L187:O187)</f>
        <v>10315100</v>
      </c>
      <c r="L187" s="142">
        <v>0</v>
      </c>
      <c r="M187" s="142">
        <v>0</v>
      </c>
      <c r="N187" s="142">
        <v>0</v>
      </c>
      <c r="O187" s="111">
        <v>10315100</v>
      </c>
      <c r="P187" s="111">
        <f>K187/H187</f>
        <v>10462.622984075464</v>
      </c>
      <c r="Q187" s="111">
        <v>9673</v>
      </c>
      <c r="R187" s="123" t="s">
        <v>70</v>
      </c>
      <c r="S187" s="134"/>
    </row>
    <row r="188" spans="1:21" ht="30" customHeight="1" x14ac:dyDescent="0.25">
      <c r="A188" s="191" t="s">
        <v>1717</v>
      </c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87"/>
    </row>
    <row r="189" spans="1:21" ht="39.950000000000003" customHeight="1" x14ac:dyDescent="0.25">
      <c r="A189" s="179" t="s">
        <v>175</v>
      </c>
      <c r="B189" s="179"/>
      <c r="C189" s="113" t="s">
        <v>27</v>
      </c>
      <c r="D189" s="113" t="s">
        <v>27</v>
      </c>
      <c r="E189" s="113" t="s">
        <v>27</v>
      </c>
      <c r="F189" s="114" t="s">
        <v>27</v>
      </c>
      <c r="G189" s="114" t="s">
        <v>27</v>
      </c>
      <c r="H189" s="115">
        <f t="shared" ref="H189:N189" si="39">SUM(H190:H192)</f>
        <v>7744.5</v>
      </c>
      <c r="I189" s="115">
        <f t="shared" si="39"/>
        <v>0</v>
      </c>
      <c r="J189" s="115">
        <f t="shared" si="39"/>
        <v>4651.2</v>
      </c>
      <c r="K189" s="115">
        <f t="shared" si="39"/>
        <v>11419730</v>
      </c>
      <c r="L189" s="115">
        <f t="shared" si="39"/>
        <v>0</v>
      </c>
      <c r="M189" s="115">
        <f t="shared" si="39"/>
        <v>0</v>
      </c>
      <c r="N189" s="115">
        <f t="shared" si="39"/>
        <v>0</v>
      </c>
      <c r="O189" s="115">
        <f>SUM(O190:O192)</f>
        <v>11419730</v>
      </c>
      <c r="P189" s="102">
        <f>K189/H189</f>
        <v>1474.5600103299116</v>
      </c>
      <c r="Q189" s="116" t="s">
        <v>27</v>
      </c>
      <c r="R189" s="117" t="s">
        <v>27</v>
      </c>
      <c r="S189" s="87"/>
    </row>
    <row r="190" spans="1:21" s="6" customFormat="1" ht="21.95" customHeight="1" x14ac:dyDescent="0.25">
      <c r="A190" s="94" t="s">
        <v>988</v>
      </c>
      <c r="B190" s="118" t="s">
        <v>1794</v>
      </c>
      <c r="C190" s="108">
        <v>1989</v>
      </c>
      <c r="D190" s="94" t="s">
        <v>26</v>
      </c>
      <c r="E190" s="94" t="s">
        <v>28</v>
      </c>
      <c r="F190" s="129">
        <v>5</v>
      </c>
      <c r="G190" s="95">
        <v>4</v>
      </c>
      <c r="H190" s="111">
        <v>7044.3</v>
      </c>
      <c r="I190" s="119">
        <v>0</v>
      </c>
      <c r="J190" s="111">
        <v>4255.8999999999996</v>
      </c>
      <c r="K190" s="110">
        <f>SUM(L190:O190)</f>
        <v>5913300</v>
      </c>
      <c r="L190" s="142">
        <v>0</v>
      </c>
      <c r="M190" s="142">
        <v>0</v>
      </c>
      <c r="N190" s="142">
        <v>0</v>
      </c>
      <c r="O190" s="110">
        <v>5913300</v>
      </c>
      <c r="P190" s="111">
        <f>K190/H190</f>
        <v>839.44465738256463</v>
      </c>
      <c r="Q190" s="111">
        <v>9673</v>
      </c>
      <c r="R190" s="98" t="s">
        <v>69</v>
      </c>
      <c r="S190" s="146"/>
      <c r="T190" s="29"/>
      <c r="U190" s="22"/>
    </row>
    <row r="191" spans="1:21" ht="21.95" customHeight="1" x14ac:dyDescent="0.25">
      <c r="A191" s="198" t="s">
        <v>989</v>
      </c>
      <c r="B191" s="199" t="s">
        <v>173</v>
      </c>
      <c r="C191" s="180">
        <v>1960</v>
      </c>
      <c r="D191" s="198" t="s">
        <v>26</v>
      </c>
      <c r="E191" s="198" t="s">
        <v>261</v>
      </c>
      <c r="F191" s="195">
        <v>2</v>
      </c>
      <c r="G191" s="189">
        <v>2</v>
      </c>
      <c r="H191" s="229">
        <v>700.2</v>
      </c>
      <c r="I191" s="207">
        <v>0</v>
      </c>
      <c r="J191" s="229">
        <v>395.3</v>
      </c>
      <c r="K191" s="119">
        <f>SUM(L191:O191)</f>
        <v>300000</v>
      </c>
      <c r="L191" s="119">
        <v>0</v>
      </c>
      <c r="M191" s="119">
        <v>0</v>
      </c>
      <c r="N191" s="119">
        <v>0</v>
      </c>
      <c r="O191" s="119">
        <v>300000</v>
      </c>
      <c r="P191" s="111">
        <f>K191/H191</f>
        <v>428.44901456726649</v>
      </c>
      <c r="Q191" s="111">
        <v>9673</v>
      </c>
      <c r="R191" s="98" t="s">
        <v>68</v>
      </c>
      <c r="S191" s="120"/>
      <c r="T191" s="1"/>
      <c r="U191" s="1"/>
    </row>
    <row r="192" spans="1:21" s="23" customFormat="1" ht="21.95" customHeight="1" x14ac:dyDescent="0.25">
      <c r="A192" s="198"/>
      <c r="B192" s="199"/>
      <c r="C192" s="180"/>
      <c r="D192" s="198"/>
      <c r="E192" s="198"/>
      <c r="F192" s="195"/>
      <c r="G192" s="189"/>
      <c r="H192" s="229"/>
      <c r="I192" s="207"/>
      <c r="J192" s="229"/>
      <c r="K192" s="110">
        <f>SUM(L192:O192)</f>
        <v>5206430</v>
      </c>
      <c r="L192" s="142">
        <v>0</v>
      </c>
      <c r="M192" s="142">
        <v>0</v>
      </c>
      <c r="N192" s="142">
        <v>0</v>
      </c>
      <c r="O192" s="110">
        <v>5206430</v>
      </c>
      <c r="P192" s="111">
        <f>K192/H191</f>
        <v>7435.6326763781772</v>
      </c>
      <c r="Q192" s="111">
        <v>9673</v>
      </c>
      <c r="R192" s="98" t="s">
        <v>69</v>
      </c>
      <c r="S192" s="141"/>
      <c r="T192" s="28"/>
      <c r="U192" s="27"/>
    </row>
    <row r="193" spans="1:21" ht="24.95" customHeight="1" x14ac:dyDescent="0.25">
      <c r="A193" s="191" t="s">
        <v>1798</v>
      </c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87"/>
    </row>
    <row r="194" spans="1:21" ht="39.950000000000003" customHeight="1" x14ac:dyDescent="0.25">
      <c r="A194" s="179" t="s">
        <v>1799</v>
      </c>
      <c r="B194" s="179"/>
      <c r="C194" s="113" t="s">
        <v>27</v>
      </c>
      <c r="D194" s="113" t="s">
        <v>27</v>
      </c>
      <c r="E194" s="113" t="s">
        <v>27</v>
      </c>
      <c r="F194" s="114" t="s">
        <v>27</v>
      </c>
      <c r="G194" s="114" t="s">
        <v>27</v>
      </c>
      <c r="H194" s="115">
        <f t="shared" ref="H194:N194" si="40">SUM(H195:H196)</f>
        <v>709.40000000000009</v>
      </c>
      <c r="I194" s="115">
        <f t="shared" si="40"/>
        <v>0</v>
      </c>
      <c r="J194" s="115">
        <f t="shared" si="40"/>
        <v>661.8</v>
      </c>
      <c r="K194" s="115">
        <f t="shared" si="40"/>
        <v>5626650</v>
      </c>
      <c r="L194" s="115">
        <f t="shared" si="40"/>
        <v>0</v>
      </c>
      <c r="M194" s="115">
        <f t="shared" si="40"/>
        <v>0</v>
      </c>
      <c r="N194" s="115">
        <f t="shared" si="40"/>
        <v>0</v>
      </c>
      <c r="O194" s="115">
        <f>SUM(O195:O196)</f>
        <v>5626650</v>
      </c>
      <c r="P194" s="102">
        <f>K194/H194</f>
        <v>7931.5618832816454</v>
      </c>
      <c r="Q194" s="116" t="s">
        <v>27</v>
      </c>
      <c r="R194" s="117" t="s">
        <v>27</v>
      </c>
      <c r="S194" s="87"/>
    </row>
    <row r="195" spans="1:21" s="23" customFormat="1" ht="21.95" customHeight="1" x14ac:dyDescent="0.25">
      <c r="A195" s="94" t="s">
        <v>990</v>
      </c>
      <c r="B195" s="118" t="s">
        <v>171</v>
      </c>
      <c r="C195" s="94">
        <v>1956</v>
      </c>
      <c r="D195" s="94" t="s">
        <v>26</v>
      </c>
      <c r="E195" s="94" t="s">
        <v>25</v>
      </c>
      <c r="F195" s="94">
        <v>2</v>
      </c>
      <c r="G195" s="94">
        <v>2</v>
      </c>
      <c r="H195" s="142">
        <v>428.3</v>
      </c>
      <c r="I195" s="142">
        <v>0</v>
      </c>
      <c r="J195" s="142">
        <v>380.7</v>
      </c>
      <c r="K195" s="110">
        <f>SUM(L195:O195)</f>
        <v>3262345</v>
      </c>
      <c r="L195" s="144">
        <v>0</v>
      </c>
      <c r="M195" s="144">
        <v>0</v>
      </c>
      <c r="N195" s="144">
        <v>0</v>
      </c>
      <c r="O195" s="148">
        <v>3262345</v>
      </c>
      <c r="P195" s="111">
        <f>K195/H195</f>
        <v>7616.9624095260333</v>
      </c>
      <c r="Q195" s="111">
        <v>9673</v>
      </c>
      <c r="R195" s="98" t="s">
        <v>69</v>
      </c>
      <c r="S195" s="134"/>
      <c r="T195" s="27"/>
      <c r="U195" s="27"/>
    </row>
    <row r="196" spans="1:21" s="27" customFormat="1" ht="21.95" customHeight="1" x14ac:dyDescent="0.25">
      <c r="A196" s="108" t="s">
        <v>991</v>
      </c>
      <c r="B196" s="118" t="s">
        <v>172</v>
      </c>
      <c r="C196" s="108">
        <v>1956</v>
      </c>
      <c r="D196" s="108" t="s">
        <v>26</v>
      </c>
      <c r="E196" s="108" t="s">
        <v>25</v>
      </c>
      <c r="F196" s="129">
        <v>2</v>
      </c>
      <c r="G196" s="129">
        <v>2</v>
      </c>
      <c r="H196" s="138">
        <v>281.10000000000002</v>
      </c>
      <c r="I196" s="138">
        <v>0</v>
      </c>
      <c r="J196" s="138">
        <v>281.10000000000002</v>
      </c>
      <c r="K196" s="110">
        <f>SUM(L196:O196)</f>
        <v>2364305</v>
      </c>
      <c r="L196" s="142">
        <v>0</v>
      </c>
      <c r="M196" s="142">
        <v>0</v>
      </c>
      <c r="N196" s="142">
        <v>0</v>
      </c>
      <c r="O196" s="111">
        <v>2364305</v>
      </c>
      <c r="P196" s="111">
        <f>K196/H196</f>
        <v>8410.9035930273913</v>
      </c>
      <c r="Q196" s="111">
        <v>9673</v>
      </c>
      <c r="R196" s="123" t="s">
        <v>69</v>
      </c>
      <c r="S196" s="134"/>
    </row>
    <row r="197" spans="1:21" ht="24.95" customHeight="1" x14ac:dyDescent="0.25">
      <c r="A197" s="191" t="s">
        <v>1800</v>
      </c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87"/>
    </row>
    <row r="198" spans="1:21" ht="39.950000000000003" customHeight="1" x14ac:dyDescent="0.25">
      <c r="A198" s="179" t="s">
        <v>1801</v>
      </c>
      <c r="B198" s="179"/>
      <c r="C198" s="113" t="s">
        <v>27</v>
      </c>
      <c r="D198" s="113" t="s">
        <v>27</v>
      </c>
      <c r="E198" s="113" t="s">
        <v>27</v>
      </c>
      <c r="F198" s="114" t="s">
        <v>27</v>
      </c>
      <c r="G198" s="114" t="s">
        <v>27</v>
      </c>
      <c r="H198" s="115">
        <f t="shared" ref="H198:N198" si="41">SUM(H199)</f>
        <v>314.89999999999998</v>
      </c>
      <c r="I198" s="115">
        <f t="shared" si="41"/>
        <v>0</v>
      </c>
      <c r="J198" s="115">
        <f t="shared" si="41"/>
        <v>314.89999999999998</v>
      </c>
      <c r="K198" s="115">
        <f t="shared" si="41"/>
        <v>2723950</v>
      </c>
      <c r="L198" s="115">
        <f t="shared" si="41"/>
        <v>0</v>
      </c>
      <c r="M198" s="115">
        <f t="shared" si="41"/>
        <v>0</v>
      </c>
      <c r="N198" s="115">
        <f t="shared" si="41"/>
        <v>0</v>
      </c>
      <c r="O198" s="115">
        <f>SUM(O199)</f>
        <v>2723950</v>
      </c>
      <c r="P198" s="102">
        <f>K198/H198</f>
        <v>8650.2064147348374</v>
      </c>
      <c r="Q198" s="116" t="s">
        <v>27</v>
      </c>
      <c r="R198" s="117" t="s">
        <v>27</v>
      </c>
      <c r="S198" s="87"/>
    </row>
    <row r="199" spans="1:21" s="23" customFormat="1" ht="21.95" customHeight="1" x14ac:dyDescent="0.25">
      <c r="A199" s="94" t="s">
        <v>992</v>
      </c>
      <c r="B199" s="118" t="s">
        <v>174</v>
      </c>
      <c r="C199" s="94">
        <v>1960</v>
      </c>
      <c r="D199" s="94" t="s">
        <v>26</v>
      </c>
      <c r="E199" s="94" t="s">
        <v>25</v>
      </c>
      <c r="F199" s="94">
        <v>2</v>
      </c>
      <c r="G199" s="94">
        <v>1</v>
      </c>
      <c r="H199" s="147">
        <v>314.89999999999998</v>
      </c>
      <c r="I199" s="147">
        <v>0</v>
      </c>
      <c r="J199" s="147">
        <v>314.89999999999998</v>
      </c>
      <c r="K199" s="110">
        <f>SUM(L199:O199)</f>
        <v>2723950</v>
      </c>
      <c r="L199" s="144">
        <v>0</v>
      </c>
      <c r="M199" s="144">
        <v>0</v>
      </c>
      <c r="N199" s="144">
        <v>0</v>
      </c>
      <c r="O199" s="148">
        <v>2723950</v>
      </c>
      <c r="P199" s="111">
        <f>K199/H199</f>
        <v>8650.2064147348374</v>
      </c>
      <c r="Q199" s="111">
        <v>9673</v>
      </c>
      <c r="R199" s="98" t="s">
        <v>70</v>
      </c>
      <c r="S199" s="134"/>
      <c r="T199" s="27"/>
      <c r="U199" s="27"/>
    </row>
    <row r="200" spans="1:21" ht="24.95" customHeight="1" x14ac:dyDescent="0.25">
      <c r="A200" s="191" t="s">
        <v>1718</v>
      </c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87"/>
    </row>
    <row r="201" spans="1:21" ht="36.950000000000003" customHeight="1" x14ac:dyDescent="0.25">
      <c r="A201" s="179" t="s">
        <v>181</v>
      </c>
      <c r="B201" s="179"/>
      <c r="C201" s="113" t="s">
        <v>27</v>
      </c>
      <c r="D201" s="113" t="s">
        <v>27</v>
      </c>
      <c r="E201" s="113" t="s">
        <v>27</v>
      </c>
      <c r="F201" s="114" t="s">
        <v>27</v>
      </c>
      <c r="G201" s="114" t="s">
        <v>27</v>
      </c>
      <c r="H201" s="115">
        <f t="shared" ref="H201:O201" si="42">SUM(H202:H202)</f>
        <v>456</v>
      </c>
      <c r="I201" s="115">
        <f t="shared" si="42"/>
        <v>405.8</v>
      </c>
      <c r="J201" s="115">
        <f t="shared" si="42"/>
        <v>304.39999999999998</v>
      </c>
      <c r="K201" s="115">
        <f t="shared" si="42"/>
        <v>2597765</v>
      </c>
      <c r="L201" s="115">
        <f t="shared" si="42"/>
        <v>0</v>
      </c>
      <c r="M201" s="115">
        <f t="shared" si="42"/>
        <v>0</v>
      </c>
      <c r="N201" s="115">
        <f t="shared" si="42"/>
        <v>0</v>
      </c>
      <c r="O201" s="115">
        <f t="shared" si="42"/>
        <v>2597765</v>
      </c>
      <c r="P201" s="102">
        <f>K201/H201</f>
        <v>5696.8530701754389</v>
      </c>
      <c r="Q201" s="116" t="s">
        <v>27</v>
      </c>
      <c r="R201" s="117" t="s">
        <v>27</v>
      </c>
      <c r="S201" s="87"/>
    </row>
    <row r="202" spans="1:21" s="6" customFormat="1" ht="47.25" x14ac:dyDescent="0.25">
      <c r="A202" s="94" t="s">
        <v>993</v>
      </c>
      <c r="B202" s="118" t="s">
        <v>1687</v>
      </c>
      <c r="C202" s="108">
        <v>1966</v>
      </c>
      <c r="D202" s="94" t="s">
        <v>26</v>
      </c>
      <c r="E202" s="108" t="s">
        <v>833</v>
      </c>
      <c r="F202" s="129">
        <v>2</v>
      </c>
      <c r="G202" s="129">
        <v>2</v>
      </c>
      <c r="H202" s="110">
        <v>456</v>
      </c>
      <c r="I202" s="110">
        <v>405.8</v>
      </c>
      <c r="J202" s="110">
        <v>304.39999999999998</v>
      </c>
      <c r="K202" s="110">
        <f>SUM(L202:O202)</f>
        <v>2597765</v>
      </c>
      <c r="L202" s="111">
        <v>0</v>
      </c>
      <c r="M202" s="111">
        <v>0</v>
      </c>
      <c r="N202" s="111">
        <v>0</v>
      </c>
      <c r="O202" s="110">
        <v>2597765</v>
      </c>
      <c r="P202" s="111">
        <f>K202/H202</f>
        <v>5696.8530701754389</v>
      </c>
      <c r="Q202" s="110">
        <v>9673</v>
      </c>
      <c r="R202" s="98" t="s">
        <v>68</v>
      </c>
      <c r="S202" s="146"/>
      <c r="T202" s="29"/>
      <c r="U202" s="22"/>
    </row>
    <row r="203" spans="1:21" ht="30" customHeight="1" x14ac:dyDescent="0.25">
      <c r="A203" s="191" t="s">
        <v>1719</v>
      </c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87"/>
    </row>
    <row r="204" spans="1:21" ht="36.950000000000003" customHeight="1" x14ac:dyDescent="0.25">
      <c r="A204" s="179" t="s">
        <v>182</v>
      </c>
      <c r="B204" s="179"/>
      <c r="C204" s="113" t="s">
        <v>27</v>
      </c>
      <c r="D204" s="113" t="s">
        <v>27</v>
      </c>
      <c r="E204" s="113" t="s">
        <v>27</v>
      </c>
      <c r="F204" s="114" t="s">
        <v>27</v>
      </c>
      <c r="G204" s="114" t="s">
        <v>27</v>
      </c>
      <c r="H204" s="115">
        <f t="shared" ref="H204:N204" si="43">SUM(H205:H210)</f>
        <v>15860.2</v>
      </c>
      <c r="I204" s="115">
        <f t="shared" si="43"/>
        <v>0</v>
      </c>
      <c r="J204" s="115">
        <f t="shared" si="43"/>
        <v>13616.9</v>
      </c>
      <c r="K204" s="115">
        <f t="shared" si="43"/>
        <v>22840781</v>
      </c>
      <c r="L204" s="115">
        <f t="shared" si="43"/>
        <v>0</v>
      </c>
      <c r="M204" s="115">
        <f t="shared" si="43"/>
        <v>0</v>
      </c>
      <c r="N204" s="115">
        <f t="shared" si="43"/>
        <v>0</v>
      </c>
      <c r="O204" s="115">
        <f>SUM(O205:O210)</f>
        <v>22840781</v>
      </c>
      <c r="P204" s="102">
        <f>K204/H204</f>
        <v>1440.1319655489842</v>
      </c>
      <c r="Q204" s="116" t="s">
        <v>27</v>
      </c>
      <c r="R204" s="117" t="s">
        <v>27</v>
      </c>
      <c r="S204" s="87"/>
    </row>
    <row r="205" spans="1:21" s="23" customFormat="1" ht="21" customHeight="1" x14ac:dyDescent="0.25">
      <c r="A205" s="177" t="s">
        <v>994</v>
      </c>
      <c r="B205" s="118" t="s">
        <v>176</v>
      </c>
      <c r="C205" s="108">
        <v>1980</v>
      </c>
      <c r="D205" s="108" t="s">
        <v>26</v>
      </c>
      <c r="E205" s="108" t="s">
        <v>28</v>
      </c>
      <c r="F205" s="129">
        <v>5</v>
      </c>
      <c r="G205" s="129">
        <v>6</v>
      </c>
      <c r="H205" s="138">
        <v>5114.6000000000004</v>
      </c>
      <c r="I205" s="138">
        <v>0</v>
      </c>
      <c r="J205" s="138">
        <v>4353.8999999999996</v>
      </c>
      <c r="K205" s="110">
        <f t="shared" ref="K205:K210" si="44">SUM(L205:O205)</f>
        <v>3839240</v>
      </c>
      <c r="L205" s="142">
        <v>0</v>
      </c>
      <c r="M205" s="142">
        <v>0</v>
      </c>
      <c r="N205" s="142">
        <v>0</v>
      </c>
      <c r="O205" s="111">
        <v>3839240</v>
      </c>
      <c r="P205" s="111">
        <f t="shared" ref="P205:P210" si="45">K205/H205</f>
        <v>750.64325655965274</v>
      </c>
      <c r="Q205" s="111">
        <v>9673</v>
      </c>
      <c r="R205" s="123" t="s">
        <v>68</v>
      </c>
      <c r="S205" s="134"/>
      <c r="T205" s="27"/>
      <c r="U205" s="27"/>
    </row>
    <row r="206" spans="1:21" s="23" customFormat="1" ht="21" customHeight="1" x14ac:dyDescent="0.25">
      <c r="A206" s="177" t="s">
        <v>995</v>
      </c>
      <c r="B206" s="118" t="s">
        <v>177</v>
      </c>
      <c r="C206" s="108">
        <v>1988</v>
      </c>
      <c r="D206" s="94" t="s">
        <v>26</v>
      </c>
      <c r="E206" s="94" t="s">
        <v>28</v>
      </c>
      <c r="F206" s="129">
        <v>5</v>
      </c>
      <c r="G206" s="95">
        <v>4</v>
      </c>
      <c r="H206" s="138">
        <v>5297.5</v>
      </c>
      <c r="I206" s="139">
        <v>0</v>
      </c>
      <c r="J206" s="138">
        <v>4373.8999999999996</v>
      </c>
      <c r="K206" s="110">
        <f t="shared" si="44"/>
        <v>4193000</v>
      </c>
      <c r="L206" s="142">
        <v>0</v>
      </c>
      <c r="M206" s="142">
        <v>0</v>
      </c>
      <c r="N206" s="142">
        <v>0</v>
      </c>
      <c r="O206" s="110">
        <v>4193000</v>
      </c>
      <c r="P206" s="111">
        <f t="shared" si="45"/>
        <v>791.50542708824912</v>
      </c>
      <c r="Q206" s="111">
        <v>9673</v>
      </c>
      <c r="R206" s="98" t="s">
        <v>68</v>
      </c>
      <c r="S206" s="141"/>
      <c r="T206" s="28"/>
      <c r="U206" s="27"/>
    </row>
    <row r="207" spans="1:21" s="26" customFormat="1" ht="21" customHeight="1" x14ac:dyDescent="0.25">
      <c r="A207" s="177" t="s">
        <v>996</v>
      </c>
      <c r="B207" s="118" t="s">
        <v>178</v>
      </c>
      <c r="C207" s="94">
        <v>1978</v>
      </c>
      <c r="D207" s="94" t="s">
        <v>26</v>
      </c>
      <c r="E207" s="94" t="s">
        <v>28</v>
      </c>
      <c r="F207" s="94">
        <v>5</v>
      </c>
      <c r="G207" s="94">
        <v>5</v>
      </c>
      <c r="H207" s="147">
        <v>3996.1</v>
      </c>
      <c r="I207" s="147">
        <v>0</v>
      </c>
      <c r="J207" s="147">
        <v>3437.1</v>
      </c>
      <c r="K207" s="110">
        <f t="shared" si="44"/>
        <v>11444041</v>
      </c>
      <c r="L207" s="147">
        <v>0</v>
      </c>
      <c r="M207" s="147">
        <v>0</v>
      </c>
      <c r="N207" s="147">
        <v>0</v>
      </c>
      <c r="O207" s="148">
        <v>11444041</v>
      </c>
      <c r="P207" s="111">
        <f t="shared" si="45"/>
        <v>2863.802457395961</v>
      </c>
      <c r="Q207" s="111">
        <v>9673</v>
      </c>
      <c r="R207" s="98" t="s">
        <v>68</v>
      </c>
      <c r="S207" s="112"/>
      <c r="T207" s="25"/>
      <c r="U207" s="25"/>
    </row>
    <row r="208" spans="1:21" s="26" customFormat="1" ht="21" customHeight="1" x14ac:dyDescent="0.25">
      <c r="A208" s="177" t="s">
        <v>997</v>
      </c>
      <c r="B208" s="118" t="s">
        <v>1645</v>
      </c>
      <c r="C208" s="94">
        <v>1986</v>
      </c>
      <c r="D208" s="94" t="s">
        <v>26</v>
      </c>
      <c r="E208" s="94" t="s">
        <v>28</v>
      </c>
      <c r="F208" s="94">
        <v>2</v>
      </c>
      <c r="G208" s="94">
        <v>2</v>
      </c>
      <c r="H208" s="147">
        <v>484</v>
      </c>
      <c r="I208" s="147">
        <v>0</v>
      </c>
      <c r="J208" s="147">
        <v>484</v>
      </c>
      <c r="K208" s="110">
        <f t="shared" si="44"/>
        <v>1121500</v>
      </c>
      <c r="L208" s="147">
        <v>0</v>
      </c>
      <c r="M208" s="147">
        <v>0</v>
      </c>
      <c r="N208" s="147">
        <v>0</v>
      </c>
      <c r="O208" s="148">
        <v>1121500</v>
      </c>
      <c r="P208" s="111">
        <f>K208/H208</f>
        <v>2317.1487603305786</v>
      </c>
      <c r="Q208" s="111">
        <v>9673</v>
      </c>
      <c r="R208" s="123" t="s">
        <v>69</v>
      </c>
      <c r="S208" s="112"/>
      <c r="T208" s="25"/>
      <c r="U208" s="25"/>
    </row>
    <row r="209" spans="1:21" s="26" customFormat="1" ht="21" customHeight="1" x14ac:dyDescent="0.25">
      <c r="A209" s="177" t="s">
        <v>1883</v>
      </c>
      <c r="B209" s="118" t="s">
        <v>179</v>
      </c>
      <c r="C209" s="108">
        <v>1986</v>
      </c>
      <c r="D209" s="94" t="s">
        <v>26</v>
      </c>
      <c r="E209" s="94" t="s">
        <v>28</v>
      </c>
      <c r="F209" s="129">
        <v>2</v>
      </c>
      <c r="G209" s="129">
        <v>2</v>
      </c>
      <c r="H209" s="139">
        <v>484</v>
      </c>
      <c r="I209" s="139">
        <v>0</v>
      </c>
      <c r="J209" s="139">
        <v>484</v>
      </c>
      <c r="K209" s="110">
        <f t="shared" si="44"/>
        <v>1121500</v>
      </c>
      <c r="L209" s="139">
        <v>0</v>
      </c>
      <c r="M209" s="139">
        <v>0</v>
      </c>
      <c r="N209" s="139">
        <v>0</v>
      </c>
      <c r="O209" s="127">
        <v>1121500</v>
      </c>
      <c r="P209" s="111">
        <f t="shared" si="45"/>
        <v>2317.1487603305786</v>
      </c>
      <c r="Q209" s="111">
        <v>9673</v>
      </c>
      <c r="R209" s="123" t="s">
        <v>69</v>
      </c>
      <c r="S209" s="112"/>
      <c r="T209" s="25"/>
      <c r="U209" s="25"/>
    </row>
    <row r="210" spans="1:21" s="26" customFormat="1" ht="21" customHeight="1" x14ac:dyDescent="0.25">
      <c r="A210" s="177" t="s">
        <v>998</v>
      </c>
      <c r="B210" s="118" t="s">
        <v>180</v>
      </c>
      <c r="C210" s="94">
        <v>1987</v>
      </c>
      <c r="D210" s="94" t="s">
        <v>26</v>
      </c>
      <c r="E210" s="94" t="s">
        <v>28</v>
      </c>
      <c r="F210" s="95">
        <v>2</v>
      </c>
      <c r="G210" s="95">
        <v>2</v>
      </c>
      <c r="H210" s="139">
        <v>484</v>
      </c>
      <c r="I210" s="139">
        <v>0</v>
      </c>
      <c r="J210" s="139">
        <v>484</v>
      </c>
      <c r="K210" s="110">
        <f t="shared" si="44"/>
        <v>1121500</v>
      </c>
      <c r="L210" s="139">
        <v>0</v>
      </c>
      <c r="M210" s="139">
        <v>0</v>
      </c>
      <c r="N210" s="139">
        <v>0</v>
      </c>
      <c r="O210" s="133">
        <v>1121500</v>
      </c>
      <c r="P210" s="111">
        <f t="shared" si="45"/>
        <v>2317.1487603305786</v>
      </c>
      <c r="Q210" s="111">
        <v>9673</v>
      </c>
      <c r="R210" s="98" t="s">
        <v>69</v>
      </c>
      <c r="S210" s="149"/>
      <c r="T210" s="30"/>
      <c r="U210" s="25"/>
    </row>
    <row r="211" spans="1:21" ht="24.95" customHeight="1" x14ac:dyDescent="0.25">
      <c r="A211" s="191" t="s">
        <v>1720</v>
      </c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87"/>
    </row>
    <row r="212" spans="1:21" ht="39.950000000000003" customHeight="1" x14ac:dyDescent="0.25">
      <c r="A212" s="179" t="s">
        <v>1590</v>
      </c>
      <c r="B212" s="179"/>
      <c r="C212" s="113" t="s">
        <v>27</v>
      </c>
      <c r="D212" s="113" t="s">
        <v>27</v>
      </c>
      <c r="E212" s="113" t="s">
        <v>27</v>
      </c>
      <c r="F212" s="114" t="s">
        <v>27</v>
      </c>
      <c r="G212" s="114" t="s">
        <v>27</v>
      </c>
      <c r="H212" s="115">
        <f t="shared" ref="H212:N212" si="46">SUM(H213)</f>
        <v>576.64</v>
      </c>
      <c r="I212" s="115">
        <f t="shared" si="46"/>
        <v>0</v>
      </c>
      <c r="J212" s="115">
        <f t="shared" si="46"/>
        <v>576.64</v>
      </c>
      <c r="K212" s="115">
        <f t="shared" si="46"/>
        <v>1388000</v>
      </c>
      <c r="L212" s="115">
        <f t="shared" si="46"/>
        <v>0</v>
      </c>
      <c r="M212" s="115">
        <f t="shared" si="46"/>
        <v>0</v>
      </c>
      <c r="N212" s="115">
        <f t="shared" si="46"/>
        <v>0</v>
      </c>
      <c r="O212" s="115">
        <f>SUM(O213)</f>
        <v>1388000</v>
      </c>
      <c r="P212" s="102">
        <f>K212/H212</f>
        <v>2407.0477247502777</v>
      </c>
      <c r="Q212" s="116" t="s">
        <v>27</v>
      </c>
      <c r="R212" s="117" t="s">
        <v>27</v>
      </c>
      <c r="S212" s="87"/>
    </row>
    <row r="213" spans="1:21" s="23" customFormat="1" ht="24.95" customHeight="1" x14ac:dyDescent="0.25">
      <c r="A213" s="108" t="s">
        <v>999</v>
      </c>
      <c r="B213" s="118" t="s">
        <v>1591</v>
      </c>
      <c r="C213" s="108">
        <v>1978</v>
      </c>
      <c r="D213" s="108" t="s">
        <v>26</v>
      </c>
      <c r="E213" s="108" t="s">
        <v>28</v>
      </c>
      <c r="F213" s="129">
        <v>2</v>
      </c>
      <c r="G213" s="129">
        <v>2</v>
      </c>
      <c r="H213" s="138">
        <v>576.64</v>
      </c>
      <c r="I213" s="138">
        <v>0</v>
      </c>
      <c r="J213" s="138">
        <v>576.64</v>
      </c>
      <c r="K213" s="110">
        <f>SUM(L213:O213)</f>
        <v>1388000</v>
      </c>
      <c r="L213" s="142">
        <v>0</v>
      </c>
      <c r="M213" s="142">
        <v>0</v>
      </c>
      <c r="N213" s="142">
        <v>0</v>
      </c>
      <c r="O213" s="111">
        <v>1388000</v>
      </c>
      <c r="P213" s="111">
        <f>K213/H213</f>
        <v>2407.0477247502777</v>
      </c>
      <c r="Q213" s="111">
        <v>9673</v>
      </c>
      <c r="R213" s="123" t="s">
        <v>68</v>
      </c>
      <c r="S213" s="134"/>
      <c r="T213" s="27"/>
      <c r="U213" s="27"/>
    </row>
    <row r="214" spans="1:21" ht="30" customHeight="1" x14ac:dyDescent="0.25">
      <c r="A214" s="191" t="s">
        <v>1721</v>
      </c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87"/>
    </row>
    <row r="215" spans="1:21" ht="36.950000000000003" customHeight="1" x14ac:dyDescent="0.25">
      <c r="A215" s="179" t="s">
        <v>186</v>
      </c>
      <c r="B215" s="179"/>
      <c r="C215" s="113" t="s">
        <v>27</v>
      </c>
      <c r="D215" s="113" t="s">
        <v>27</v>
      </c>
      <c r="E215" s="113" t="s">
        <v>27</v>
      </c>
      <c r="F215" s="114" t="s">
        <v>27</v>
      </c>
      <c r="G215" s="114" t="s">
        <v>27</v>
      </c>
      <c r="H215" s="115">
        <f t="shared" ref="H215:N215" si="47">SUM(H216:H219)</f>
        <v>1769.9</v>
      </c>
      <c r="I215" s="115">
        <f t="shared" si="47"/>
        <v>744.09999999999991</v>
      </c>
      <c r="J215" s="115">
        <f t="shared" si="47"/>
        <v>1321</v>
      </c>
      <c r="K215" s="115">
        <f t="shared" si="47"/>
        <v>6122185.7100000009</v>
      </c>
      <c r="L215" s="115">
        <f t="shared" si="47"/>
        <v>0</v>
      </c>
      <c r="M215" s="115">
        <f t="shared" si="47"/>
        <v>0</v>
      </c>
      <c r="N215" s="115">
        <f t="shared" si="47"/>
        <v>0</v>
      </c>
      <c r="O215" s="115">
        <f>SUM(O216:O219)</f>
        <v>6122185.7100000009</v>
      </c>
      <c r="P215" s="102">
        <f>K215/H215</f>
        <v>3459.0574100231656</v>
      </c>
      <c r="Q215" s="116" t="s">
        <v>27</v>
      </c>
      <c r="R215" s="117" t="s">
        <v>27</v>
      </c>
      <c r="S215" s="87"/>
    </row>
    <row r="216" spans="1:21" s="84" customFormat="1" ht="23.1" customHeight="1" x14ac:dyDescent="0.25">
      <c r="A216" s="108" t="s">
        <v>1000</v>
      </c>
      <c r="B216" s="118" t="s">
        <v>1701</v>
      </c>
      <c r="C216" s="108">
        <v>1956</v>
      </c>
      <c r="D216" s="94" t="s">
        <v>26</v>
      </c>
      <c r="E216" s="108" t="s">
        <v>25</v>
      </c>
      <c r="F216" s="95">
        <v>2</v>
      </c>
      <c r="G216" s="95">
        <v>2</v>
      </c>
      <c r="H216" s="110">
        <v>436.4</v>
      </c>
      <c r="I216" s="110">
        <v>390.4</v>
      </c>
      <c r="J216" s="110">
        <v>390.4</v>
      </c>
      <c r="K216" s="110">
        <f>SUM(L216:O216)</f>
        <v>1563527.48</v>
      </c>
      <c r="L216" s="111">
        <v>0</v>
      </c>
      <c r="M216" s="111">
        <v>0</v>
      </c>
      <c r="N216" s="111">
        <v>0</v>
      </c>
      <c r="O216" s="110">
        <v>1563527.48</v>
      </c>
      <c r="P216" s="111">
        <f>K216/H216</f>
        <v>3582.7852428964256</v>
      </c>
      <c r="Q216" s="111">
        <v>9673</v>
      </c>
      <c r="R216" s="121" t="s">
        <v>68</v>
      </c>
      <c r="S216" s="146"/>
      <c r="T216" s="82"/>
      <c r="U216" s="83"/>
    </row>
    <row r="217" spans="1:21" s="86" customFormat="1" ht="49.5" customHeight="1" x14ac:dyDescent="0.25">
      <c r="A217" s="94" t="s">
        <v>1001</v>
      </c>
      <c r="B217" s="118" t="s">
        <v>184</v>
      </c>
      <c r="C217" s="94">
        <v>1988</v>
      </c>
      <c r="D217" s="94" t="s">
        <v>26</v>
      </c>
      <c r="E217" s="108" t="s">
        <v>188</v>
      </c>
      <c r="F217" s="95">
        <v>2</v>
      </c>
      <c r="G217" s="95">
        <v>2</v>
      </c>
      <c r="H217" s="139">
        <v>397.2</v>
      </c>
      <c r="I217" s="139">
        <v>128.19999999999999</v>
      </c>
      <c r="J217" s="139">
        <v>269</v>
      </c>
      <c r="K217" s="110">
        <f>SUM(L217:O217)</f>
        <v>2144360</v>
      </c>
      <c r="L217" s="139">
        <v>0</v>
      </c>
      <c r="M217" s="139">
        <v>0</v>
      </c>
      <c r="N217" s="139">
        <v>0</v>
      </c>
      <c r="O217" s="110">
        <v>2144360</v>
      </c>
      <c r="P217" s="111">
        <f>K217/H217</f>
        <v>5398.6908358509572</v>
      </c>
      <c r="Q217" s="111">
        <v>9673</v>
      </c>
      <c r="R217" s="98" t="s">
        <v>69</v>
      </c>
      <c r="S217" s="112"/>
      <c r="T217" s="85"/>
      <c r="U217" s="85"/>
    </row>
    <row r="218" spans="1:21" s="26" customFormat="1" ht="23.1" customHeight="1" x14ac:dyDescent="0.25">
      <c r="A218" s="94" t="s">
        <v>1738</v>
      </c>
      <c r="B218" s="118" t="s">
        <v>1635</v>
      </c>
      <c r="C218" s="94">
        <v>1968</v>
      </c>
      <c r="D218" s="94" t="s">
        <v>26</v>
      </c>
      <c r="E218" s="94" t="s">
        <v>25</v>
      </c>
      <c r="F218" s="95">
        <v>2</v>
      </c>
      <c r="G218" s="95">
        <v>2</v>
      </c>
      <c r="H218" s="139">
        <v>400.7</v>
      </c>
      <c r="I218" s="139">
        <v>0</v>
      </c>
      <c r="J218" s="139">
        <v>351.5</v>
      </c>
      <c r="K218" s="110">
        <f>SUM(L218:O218)</f>
        <v>1772285</v>
      </c>
      <c r="L218" s="139">
        <v>0</v>
      </c>
      <c r="M218" s="139">
        <v>0</v>
      </c>
      <c r="N218" s="139">
        <v>0</v>
      </c>
      <c r="O218" s="110">
        <v>1772285</v>
      </c>
      <c r="P218" s="111">
        <f>K218/H218</f>
        <v>4422.9722984776645</v>
      </c>
      <c r="Q218" s="111">
        <v>9673</v>
      </c>
      <c r="R218" s="98" t="s">
        <v>69</v>
      </c>
      <c r="S218" s="112"/>
      <c r="T218" s="25"/>
      <c r="U218" s="25"/>
    </row>
    <row r="219" spans="1:21" s="86" customFormat="1" ht="23.1" customHeight="1" x14ac:dyDescent="0.25">
      <c r="A219" s="94" t="s">
        <v>1002</v>
      </c>
      <c r="B219" s="118" t="s">
        <v>185</v>
      </c>
      <c r="C219" s="94">
        <v>1987</v>
      </c>
      <c r="D219" s="94" t="s">
        <v>26</v>
      </c>
      <c r="E219" s="94" t="s">
        <v>25</v>
      </c>
      <c r="F219" s="95">
        <v>2</v>
      </c>
      <c r="G219" s="95">
        <v>2</v>
      </c>
      <c r="H219" s="139">
        <v>535.6</v>
      </c>
      <c r="I219" s="139">
        <v>225.5</v>
      </c>
      <c r="J219" s="139">
        <v>310.10000000000002</v>
      </c>
      <c r="K219" s="110">
        <f>SUM(L219:O219)</f>
        <v>642013.23</v>
      </c>
      <c r="L219" s="139">
        <v>0</v>
      </c>
      <c r="M219" s="139">
        <v>0</v>
      </c>
      <c r="N219" s="139">
        <v>0</v>
      </c>
      <c r="O219" s="110">
        <v>642013.23</v>
      </c>
      <c r="P219" s="111">
        <f>K219/H219</f>
        <v>1198.680414488424</v>
      </c>
      <c r="Q219" s="111">
        <v>9673</v>
      </c>
      <c r="R219" s="98" t="s">
        <v>68</v>
      </c>
      <c r="S219" s="112"/>
      <c r="T219" s="85"/>
      <c r="U219" s="85"/>
    </row>
    <row r="220" spans="1:21" ht="30" customHeight="1" x14ac:dyDescent="0.25">
      <c r="A220" s="191" t="s">
        <v>1722</v>
      </c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87"/>
    </row>
    <row r="221" spans="1:21" ht="39.950000000000003" customHeight="1" x14ac:dyDescent="0.25">
      <c r="A221" s="179" t="s">
        <v>187</v>
      </c>
      <c r="B221" s="179"/>
      <c r="C221" s="113" t="s">
        <v>27</v>
      </c>
      <c r="D221" s="113" t="s">
        <v>27</v>
      </c>
      <c r="E221" s="113" t="s">
        <v>27</v>
      </c>
      <c r="F221" s="114" t="s">
        <v>27</v>
      </c>
      <c r="G221" s="114" t="s">
        <v>27</v>
      </c>
      <c r="H221" s="115">
        <f t="shared" ref="H221:N221" si="48">SUM(H222:H223)</f>
        <v>796.3</v>
      </c>
      <c r="I221" s="115">
        <f t="shared" si="48"/>
        <v>96</v>
      </c>
      <c r="J221" s="115">
        <f t="shared" si="48"/>
        <v>700.3</v>
      </c>
      <c r="K221" s="115">
        <f t="shared" si="48"/>
        <v>2248000</v>
      </c>
      <c r="L221" s="115">
        <f t="shared" si="48"/>
        <v>0</v>
      </c>
      <c r="M221" s="115">
        <f t="shared" si="48"/>
        <v>0</v>
      </c>
      <c r="N221" s="115">
        <f t="shared" si="48"/>
        <v>0</v>
      </c>
      <c r="O221" s="115">
        <f>SUM(O222:O223)</f>
        <v>2248000</v>
      </c>
      <c r="P221" s="102">
        <f>K221/H221</f>
        <v>2823.0566369458747</v>
      </c>
      <c r="Q221" s="116" t="s">
        <v>27</v>
      </c>
      <c r="R221" s="117" t="s">
        <v>27</v>
      </c>
      <c r="S221" s="87"/>
    </row>
    <row r="222" spans="1:21" s="26" customFormat="1" ht="21.95" customHeight="1" x14ac:dyDescent="0.25">
      <c r="A222" s="94" t="s">
        <v>1003</v>
      </c>
      <c r="B222" s="118" t="s">
        <v>189</v>
      </c>
      <c r="C222" s="94">
        <v>1960</v>
      </c>
      <c r="D222" s="94" t="s">
        <v>26</v>
      </c>
      <c r="E222" s="94" t="s">
        <v>25</v>
      </c>
      <c r="F222" s="95">
        <v>2</v>
      </c>
      <c r="G222" s="95">
        <v>2</v>
      </c>
      <c r="H222" s="139">
        <v>351.6</v>
      </c>
      <c r="I222" s="139">
        <v>50</v>
      </c>
      <c r="J222" s="139">
        <v>301.60000000000002</v>
      </c>
      <c r="K222" s="110">
        <f>SUM(L222:O222)</f>
        <v>1025000</v>
      </c>
      <c r="L222" s="139">
        <v>0</v>
      </c>
      <c r="M222" s="139">
        <v>0</v>
      </c>
      <c r="N222" s="139">
        <v>0</v>
      </c>
      <c r="O222" s="110">
        <v>1025000</v>
      </c>
      <c r="P222" s="111">
        <f>K222/H222</f>
        <v>2915.2445961319681</v>
      </c>
      <c r="Q222" s="111">
        <v>9673</v>
      </c>
      <c r="R222" s="98" t="s">
        <v>69</v>
      </c>
      <c r="S222" s="112"/>
      <c r="T222" s="25"/>
      <c r="U222" s="25"/>
    </row>
    <row r="223" spans="1:21" s="26" customFormat="1" ht="21.95" customHeight="1" x14ac:dyDescent="0.25">
      <c r="A223" s="94" t="s">
        <v>1004</v>
      </c>
      <c r="B223" s="118" t="s">
        <v>183</v>
      </c>
      <c r="C223" s="94">
        <v>1960</v>
      </c>
      <c r="D223" s="94" t="s">
        <v>26</v>
      </c>
      <c r="E223" s="94" t="s">
        <v>25</v>
      </c>
      <c r="F223" s="95">
        <v>2</v>
      </c>
      <c r="G223" s="95">
        <v>2</v>
      </c>
      <c r="H223" s="139">
        <v>444.7</v>
      </c>
      <c r="I223" s="139">
        <v>46</v>
      </c>
      <c r="J223" s="139">
        <v>398.7</v>
      </c>
      <c r="K223" s="110">
        <f>SUM(L223:O223)</f>
        <v>1223000</v>
      </c>
      <c r="L223" s="139">
        <v>0</v>
      </c>
      <c r="M223" s="139">
        <v>0</v>
      </c>
      <c r="N223" s="139">
        <v>0</v>
      </c>
      <c r="O223" s="110">
        <v>1223000</v>
      </c>
      <c r="P223" s="111">
        <f>K223/H223</f>
        <v>2750.1686530245111</v>
      </c>
      <c r="Q223" s="111">
        <v>9673</v>
      </c>
      <c r="R223" s="98" t="s">
        <v>69</v>
      </c>
      <c r="S223" s="112"/>
      <c r="T223" s="25"/>
      <c r="U223" s="25"/>
    </row>
    <row r="224" spans="1:21" s="6" customFormat="1" ht="30" customHeight="1" x14ac:dyDescent="0.25">
      <c r="A224" s="247" t="s">
        <v>1723</v>
      </c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  <c r="S224" s="137"/>
      <c r="T224" s="22"/>
      <c r="U224" s="22"/>
    </row>
    <row r="225" spans="1:21" s="6" customFormat="1" ht="38.25" customHeight="1" x14ac:dyDescent="0.25">
      <c r="A225" s="179" t="s">
        <v>1691</v>
      </c>
      <c r="B225" s="179"/>
      <c r="C225" s="99" t="s">
        <v>27</v>
      </c>
      <c r="D225" s="99" t="s">
        <v>27</v>
      </c>
      <c r="E225" s="99" t="s">
        <v>27</v>
      </c>
      <c r="F225" s="100" t="s">
        <v>27</v>
      </c>
      <c r="G225" s="100" t="s">
        <v>27</v>
      </c>
      <c r="H225" s="106">
        <f t="shared" ref="H225:N225" si="49">SUM(H226)</f>
        <v>421</v>
      </c>
      <c r="I225" s="106">
        <f t="shared" si="49"/>
        <v>374.5</v>
      </c>
      <c r="J225" s="106">
        <f t="shared" si="49"/>
        <v>251</v>
      </c>
      <c r="K225" s="106">
        <f t="shared" si="49"/>
        <v>1027363.6</v>
      </c>
      <c r="L225" s="106">
        <f t="shared" si="49"/>
        <v>0</v>
      </c>
      <c r="M225" s="106">
        <f t="shared" si="49"/>
        <v>0</v>
      </c>
      <c r="N225" s="106">
        <f t="shared" si="49"/>
        <v>0</v>
      </c>
      <c r="O225" s="106">
        <f>SUM(O226)</f>
        <v>1027363.6</v>
      </c>
      <c r="P225" s="102">
        <f>K225/H225</f>
        <v>2440.2935866983371</v>
      </c>
      <c r="Q225" s="150" t="s">
        <v>27</v>
      </c>
      <c r="R225" s="150" t="s">
        <v>27</v>
      </c>
      <c r="S225" s="137"/>
      <c r="T225" s="22"/>
      <c r="U225" s="22"/>
    </row>
    <row r="226" spans="1:21" s="2" customFormat="1" ht="24.95" customHeight="1" x14ac:dyDescent="0.25">
      <c r="A226" s="108" t="s">
        <v>1005</v>
      </c>
      <c r="B226" s="118" t="s">
        <v>1692</v>
      </c>
      <c r="C226" s="151">
        <v>1965</v>
      </c>
      <c r="D226" s="94" t="s">
        <v>26</v>
      </c>
      <c r="E226" s="108" t="s">
        <v>25</v>
      </c>
      <c r="F226" s="95">
        <v>2</v>
      </c>
      <c r="G226" s="95">
        <v>2</v>
      </c>
      <c r="H226" s="110">
        <v>421</v>
      </c>
      <c r="I226" s="110">
        <v>374.5</v>
      </c>
      <c r="J226" s="110">
        <v>251</v>
      </c>
      <c r="K226" s="110">
        <f>SUM(L226:O226)</f>
        <v>1027363.6</v>
      </c>
      <c r="L226" s="110">
        <v>0</v>
      </c>
      <c r="M226" s="110">
        <v>0</v>
      </c>
      <c r="N226" s="110">
        <v>0</v>
      </c>
      <c r="O226" s="110">
        <v>1027363.6</v>
      </c>
      <c r="P226" s="110">
        <f>K226/H226</f>
        <v>2440.2935866983371</v>
      </c>
      <c r="Q226" s="110">
        <v>9673</v>
      </c>
      <c r="R226" s="121" t="s">
        <v>68</v>
      </c>
      <c r="S226" s="105"/>
      <c r="T226" s="16"/>
    </row>
    <row r="227" spans="1:21" ht="24.95" customHeight="1" x14ac:dyDescent="0.25">
      <c r="A227" s="191" t="s">
        <v>1724</v>
      </c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87"/>
    </row>
    <row r="228" spans="1:21" ht="36.950000000000003" customHeight="1" x14ac:dyDescent="0.25">
      <c r="A228" s="179" t="s">
        <v>893</v>
      </c>
      <c r="B228" s="179"/>
      <c r="C228" s="113" t="s">
        <v>27</v>
      </c>
      <c r="D228" s="113" t="s">
        <v>27</v>
      </c>
      <c r="E228" s="113" t="s">
        <v>27</v>
      </c>
      <c r="F228" s="114" t="s">
        <v>27</v>
      </c>
      <c r="G228" s="114" t="s">
        <v>27</v>
      </c>
      <c r="H228" s="115">
        <f t="shared" ref="H228:N228" si="50">SUM(H229)</f>
        <v>861.6</v>
      </c>
      <c r="I228" s="115">
        <f t="shared" si="50"/>
        <v>88.5</v>
      </c>
      <c r="J228" s="115">
        <f t="shared" si="50"/>
        <v>773.1</v>
      </c>
      <c r="K228" s="115">
        <f t="shared" si="50"/>
        <v>5371460</v>
      </c>
      <c r="L228" s="115">
        <f t="shared" si="50"/>
        <v>0</v>
      </c>
      <c r="M228" s="115">
        <f t="shared" si="50"/>
        <v>0</v>
      </c>
      <c r="N228" s="115">
        <f t="shared" si="50"/>
        <v>0</v>
      </c>
      <c r="O228" s="115">
        <f>SUM(O229)</f>
        <v>5371460</v>
      </c>
      <c r="P228" s="102">
        <f>K228/H228</f>
        <v>6234.2850510677808</v>
      </c>
      <c r="Q228" s="116" t="s">
        <v>27</v>
      </c>
      <c r="R228" s="117" t="s">
        <v>27</v>
      </c>
      <c r="S228" s="87"/>
    </row>
    <row r="229" spans="1:21" ht="20.100000000000001" customHeight="1" x14ac:dyDescent="0.25">
      <c r="A229" s="108" t="s">
        <v>1006</v>
      </c>
      <c r="B229" s="118" t="s">
        <v>1608</v>
      </c>
      <c r="C229" s="94">
        <v>1979</v>
      </c>
      <c r="D229" s="94">
        <v>2016</v>
      </c>
      <c r="E229" s="94" t="s">
        <v>25</v>
      </c>
      <c r="F229" s="95">
        <v>2</v>
      </c>
      <c r="G229" s="95">
        <v>3</v>
      </c>
      <c r="H229" s="119">
        <v>861.6</v>
      </c>
      <c r="I229" s="119">
        <v>88.5</v>
      </c>
      <c r="J229" s="119">
        <v>773.1</v>
      </c>
      <c r="K229" s="119">
        <f>SUM(L229:O229)</f>
        <v>5371460</v>
      </c>
      <c r="L229" s="119">
        <v>0</v>
      </c>
      <c r="M229" s="119">
        <v>0</v>
      </c>
      <c r="N229" s="119">
        <v>0</v>
      </c>
      <c r="O229" s="119">
        <v>5371460</v>
      </c>
      <c r="P229" s="111">
        <f>K229/H229</f>
        <v>6234.2850510677808</v>
      </c>
      <c r="Q229" s="119">
        <v>9673</v>
      </c>
      <c r="R229" s="123" t="s">
        <v>68</v>
      </c>
      <c r="S229" s="87"/>
    </row>
    <row r="230" spans="1:21" ht="30" customHeight="1" x14ac:dyDescent="0.25">
      <c r="A230" s="191" t="s">
        <v>1725</v>
      </c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87"/>
    </row>
    <row r="231" spans="1:21" ht="39.950000000000003" customHeight="1" x14ac:dyDescent="0.25">
      <c r="A231" s="179" t="s">
        <v>190</v>
      </c>
      <c r="B231" s="179"/>
      <c r="C231" s="113" t="s">
        <v>27</v>
      </c>
      <c r="D231" s="113" t="s">
        <v>27</v>
      </c>
      <c r="E231" s="113" t="s">
        <v>27</v>
      </c>
      <c r="F231" s="114" t="s">
        <v>27</v>
      </c>
      <c r="G231" s="114" t="s">
        <v>27</v>
      </c>
      <c r="H231" s="115">
        <f t="shared" ref="H231:N231" si="51">SUM(H232)</f>
        <v>319.37</v>
      </c>
      <c r="I231" s="115">
        <f t="shared" si="51"/>
        <v>0</v>
      </c>
      <c r="J231" s="115">
        <f t="shared" si="51"/>
        <v>193.84</v>
      </c>
      <c r="K231" s="115">
        <f t="shared" si="51"/>
        <v>3501179.5</v>
      </c>
      <c r="L231" s="115">
        <f t="shared" si="51"/>
        <v>0</v>
      </c>
      <c r="M231" s="115">
        <f t="shared" si="51"/>
        <v>0</v>
      </c>
      <c r="N231" s="115">
        <f t="shared" si="51"/>
        <v>0</v>
      </c>
      <c r="O231" s="115">
        <f>SUM(O232)</f>
        <v>3501179.5</v>
      </c>
      <c r="P231" s="102">
        <f>K231/H231</f>
        <v>10962.768888749726</v>
      </c>
      <c r="Q231" s="116" t="s">
        <v>27</v>
      </c>
      <c r="R231" s="117" t="s">
        <v>27</v>
      </c>
      <c r="S231" s="87"/>
    </row>
    <row r="232" spans="1:21" s="26" customFormat="1" ht="24.95" customHeight="1" x14ac:dyDescent="0.25">
      <c r="A232" s="94" t="s">
        <v>1007</v>
      </c>
      <c r="B232" s="152" t="s">
        <v>191</v>
      </c>
      <c r="C232" s="94">
        <v>1917</v>
      </c>
      <c r="D232" s="94" t="s">
        <v>26</v>
      </c>
      <c r="E232" s="94" t="s">
        <v>25</v>
      </c>
      <c r="F232" s="95">
        <v>2</v>
      </c>
      <c r="G232" s="95">
        <v>1</v>
      </c>
      <c r="H232" s="139">
        <v>319.37</v>
      </c>
      <c r="I232" s="139">
        <v>0</v>
      </c>
      <c r="J232" s="139">
        <v>193.84</v>
      </c>
      <c r="K232" s="119">
        <f>SUM(L232:O232)</f>
        <v>3501179.5</v>
      </c>
      <c r="L232" s="139">
        <v>0</v>
      </c>
      <c r="M232" s="139">
        <v>0</v>
      </c>
      <c r="N232" s="139">
        <v>0</v>
      </c>
      <c r="O232" s="110">
        <v>3501179.5</v>
      </c>
      <c r="P232" s="111">
        <f>K232/H232</f>
        <v>10962.768888749726</v>
      </c>
      <c r="Q232" s="119">
        <v>9673</v>
      </c>
      <c r="R232" s="98" t="s">
        <v>70</v>
      </c>
      <c r="S232" s="112"/>
      <c r="T232" s="25"/>
      <c r="U232" s="25"/>
    </row>
    <row r="233" spans="1:21" ht="30" customHeight="1" x14ac:dyDescent="0.25">
      <c r="A233" s="191" t="s">
        <v>1726</v>
      </c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87"/>
    </row>
    <row r="234" spans="1:21" ht="38.1" customHeight="1" x14ac:dyDescent="0.25">
      <c r="A234" s="179" t="s">
        <v>205</v>
      </c>
      <c r="B234" s="179"/>
      <c r="C234" s="113" t="s">
        <v>27</v>
      </c>
      <c r="D234" s="113" t="s">
        <v>27</v>
      </c>
      <c r="E234" s="113" t="s">
        <v>27</v>
      </c>
      <c r="F234" s="114" t="s">
        <v>27</v>
      </c>
      <c r="G234" s="114" t="s">
        <v>27</v>
      </c>
      <c r="H234" s="115">
        <f t="shared" ref="H234:N234" si="52">SUM(H235:H246)</f>
        <v>12106.2</v>
      </c>
      <c r="I234" s="115">
        <f t="shared" si="52"/>
        <v>2220.1999999999998</v>
      </c>
      <c r="J234" s="115">
        <f t="shared" si="52"/>
        <v>9679.2999999999993</v>
      </c>
      <c r="K234" s="115">
        <f t="shared" si="52"/>
        <v>36310085</v>
      </c>
      <c r="L234" s="115">
        <f t="shared" si="52"/>
        <v>0</v>
      </c>
      <c r="M234" s="115">
        <f t="shared" si="52"/>
        <v>0</v>
      </c>
      <c r="N234" s="115">
        <f t="shared" si="52"/>
        <v>0</v>
      </c>
      <c r="O234" s="115">
        <f>SUM(O235:O246)</f>
        <v>36310085</v>
      </c>
      <c r="P234" s="102">
        <f>K234/H234</f>
        <v>2999.2966413903619</v>
      </c>
      <c r="Q234" s="116" t="s">
        <v>27</v>
      </c>
      <c r="R234" s="117" t="s">
        <v>27</v>
      </c>
      <c r="S234" s="87"/>
    </row>
    <row r="235" spans="1:21" s="26" customFormat="1" ht="24.95" customHeight="1" x14ac:dyDescent="0.25">
      <c r="A235" s="94" t="s">
        <v>1009</v>
      </c>
      <c r="B235" s="118" t="s">
        <v>192</v>
      </c>
      <c r="C235" s="94">
        <v>1954</v>
      </c>
      <c r="D235" s="94" t="s">
        <v>26</v>
      </c>
      <c r="E235" s="108" t="s">
        <v>25</v>
      </c>
      <c r="F235" s="95">
        <v>2</v>
      </c>
      <c r="G235" s="95">
        <v>1</v>
      </c>
      <c r="H235" s="139">
        <v>535.20000000000005</v>
      </c>
      <c r="I235" s="139">
        <v>137</v>
      </c>
      <c r="J235" s="139">
        <v>398.2</v>
      </c>
      <c r="K235" s="119">
        <f t="shared" ref="K235:K246" si="53">SUM(L235:O235)</f>
        <v>2587000</v>
      </c>
      <c r="L235" s="139">
        <v>0</v>
      </c>
      <c r="M235" s="139">
        <v>0</v>
      </c>
      <c r="N235" s="139">
        <v>0</v>
      </c>
      <c r="O235" s="110">
        <v>2587000</v>
      </c>
      <c r="P235" s="111">
        <f t="shared" ref="P235:P246" si="54">K235/H235</f>
        <v>4833.7070254110613</v>
      </c>
      <c r="Q235" s="119">
        <v>9673</v>
      </c>
      <c r="R235" s="98" t="s">
        <v>69</v>
      </c>
      <c r="S235" s="112"/>
      <c r="T235" s="25"/>
      <c r="U235" s="25"/>
    </row>
    <row r="236" spans="1:21" s="26" customFormat="1" ht="24.95" customHeight="1" x14ac:dyDescent="0.25">
      <c r="A236" s="94" t="s">
        <v>1008</v>
      </c>
      <c r="B236" s="118" t="s">
        <v>193</v>
      </c>
      <c r="C236" s="94">
        <v>1956</v>
      </c>
      <c r="D236" s="94" t="s">
        <v>26</v>
      </c>
      <c r="E236" s="108" t="s">
        <v>25</v>
      </c>
      <c r="F236" s="95">
        <v>2</v>
      </c>
      <c r="G236" s="95">
        <v>1</v>
      </c>
      <c r="H236" s="139">
        <v>530</v>
      </c>
      <c r="I236" s="139">
        <v>134</v>
      </c>
      <c r="J236" s="139">
        <v>396</v>
      </c>
      <c r="K236" s="119">
        <f t="shared" si="53"/>
        <v>2587000</v>
      </c>
      <c r="L236" s="139">
        <v>0</v>
      </c>
      <c r="M236" s="139">
        <v>0</v>
      </c>
      <c r="N236" s="139">
        <v>0</v>
      </c>
      <c r="O236" s="110">
        <v>2587000</v>
      </c>
      <c r="P236" s="111">
        <f t="shared" si="54"/>
        <v>4881.132075471698</v>
      </c>
      <c r="Q236" s="119">
        <v>9673</v>
      </c>
      <c r="R236" s="98" t="s">
        <v>69</v>
      </c>
      <c r="S236" s="112"/>
      <c r="T236" s="25"/>
      <c r="U236" s="25"/>
    </row>
    <row r="237" spans="1:21" s="26" customFormat="1" ht="24.95" customHeight="1" x14ac:dyDescent="0.25">
      <c r="A237" s="94" t="s">
        <v>1010</v>
      </c>
      <c r="B237" s="118" t="s">
        <v>194</v>
      </c>
      <c r="C237" s="94">
        <v>1953</v>
      </c>
      <c r="D237" s="94" t="s">
        <v>26</v>
      </c>
      <c r="E237" s="108" t="s">
        <v>25</v>
      </c>
      <c r="F237" s="95">
        <v>1</v>
      </c>
      <c r="G237" s="95">
        <v>1</v>
      </c>
      <c r="H237" s="139">
        <v>293</v>
      </c>
      <c r="I237" s="139">
        <v>74</v>
      </c>
      <c r="J237" s="139">
        <v>219</v>
      </c>
      <c r="K237" s="119">
        <f t="shared" si="53"/>
        <v>2235000</v>
      </c>
      <c r="L237" s="139">
        <v>0</v>
      </c>
      <c r="M237" s="139">
        <v>0</v>
      </c>
      <c r="N237" s="139">
        <v>0</v>
      </c>
      <c r="O237" s="110">
        <v>2235000</v>
      </c>
      <c r="P237" s="111">
        <f t="shared" si="54"/>
        <v>7627.9863481228667</v>
      </c>
      <c r="Q237" s="119">
        <v>9673</v>
      </c>
      <c r="R237" s="98" t="s">
        <v>69</v>
      </c>
      <c r="S237" s="112"/>
      <c r="T237" s="25"/>
      <c r="U237" s="25"/>
    </row>
    <row r="238" spans="1:21" s="26" customFormat="1" ht="21" customHeight="1" x14ac:dyDescent="0.25">
      <c r="A238" s="198" t="s">
        <v>1011</v>
      </c>
      <c r="B238" s="199" t="s">
        <v>195</v>
      </c>
      <c r="C238" s="180">
        <v>1960</v>
      </c>
      <c r="D238" s="198" t="s">
        <v>26</v>
      </c>
      <c r="E238" s="198" t="s">
        <v>25</v>
      </c>
      <c r="F238" s="189">
        <v>3</v>
      </c>
      <c r="G238" s="189">
        <v>2</v>
      </c>
      <c r="H238" s="208">
        <v>1545.7</v>
      </c>
      <c r="I238" s="208">
        <v>36.200000000000003</v>
      </c>
      <c r="J238" s="208">
        <v>1509.5</v>
      </c>
      <c r="K238" s="119">
        <f t="shared" si="53"/>
        <v>300000</v>
      </c>
      <c r="L238" s="139">
        <v>0</v>
      </c>
      <c r="M238" s="139">
        <v>0</v>
      </c>
      <c r="N238" s="139">
        <v>0</v>
      </c>
      <c r="O238" s="110">
        <v>300000</v>
      </c>
      <c r="P238" s="111">
        <f>K238/H238</f>
        <v>194.08682150481982</v>
      </c>
      <c r="Q238" s="119">
        <v>9673</v>
      </c>
      <c r="R238" s="98" t="s">
        <v>69</v>
      </c>
      <c r="S238" s="112"/>
      <c r="T238" s="25"/>
      <c r="U238" s="25"/>
    </row>
    <row r="239" spans="1:21" s="26" customFormat="1" ht="21" customHeight="1" x14ac:dyDescent="0.25">
      <c r="A239" s="198"/>
      <c r="B239" s="199"/>
      <c r="C239" s="180"/>
      <c r="D239" s="198"/>
      <c r="E239" s="198"/>
      <c r="F239" s="189"/>
      <c r="G239" s="189"/>
      <c r="H239" s="208"/>
      <c r="I239" s="208"/>
      <c r="J239" s="208"/>
      <c r="K239" s="119">
        <f t="shared" si="53"/>
        <v>7289340</v>
      </c>
      <c r="L239" s="139">
        <v>0</v>
      </c>
      <c r="M239" s="139">
        <v>0</v>
      </c>
      <c r="N239" s="139">
        <v>0</v>
      </c>
      <c r="O239" s="110">
        <v>7289340</v>
      </c>
      <c r="P239" s="111">
        <f>K239/H238</f>
        <v>4715.8827715598109</v>
      </c>
      <c r="Q239" s="119">
        <v>9673</v>
      </c>
      <c r="R239" s="98" t="s">
        <v>70</v>
      </c>
      <c r="S239" s="112"/>
      <c r="T239" s="25"/>
      <c r="U239" s="25"/>
    </row>
    <row r="240" spans="1:21" s="26" customFormat="1" ht="24.95" customHeight="1" x14ac:dyDescent="0.25">
      <c r="A240" s="177" t="s">
        <v>1012</v>
      </c>
      <c r="B240" s="118" t="s">
        <v>196</v>
      </c>
      <c r="C240" s="108">
        <v>1972</v>
      </c>
      <c r="D240" s="94" t="s">
        <v>26</v>
      </c>
      <c r="E240" s="94" t="s">
        <v>25</v>
      </c>
      <c r="F240" s="95">
        <v>4</v>
      </c>
      <c r="G240" s="95">
        <v>3</v>
      </c>
      <c r="H240" s="119">
        <v>2101.1999999999998</v>
      </c>
      <c r="I240" s="119">
        <v>146.1</v>
      </c>
      <c r="J240" s="119">
        <v>1955.1</v>
      </c>
      <c r="K240" s="119">
        <f t="shared" si="53"/>
        <v>4922300</v>
      </c>
      <c r="L240" s="139">
        <v>0</v>
      </c>
      <c r="M240" s="139">
        <v>0</v>
      </c>
      <c r="N240" s="139">
        <v>0</v>
      </c>
      <c r="O240" s="110">
        <v>4922300</v>
      </c>
      <c r="P240" s="111">
        <f t="shared" si="54"/>
        <v>2342.6137445269374</v>
      </c>
      <c r="Q240" s="119">
        <v>9673</v>
      </c>
      <c r="R240" s="98" t="s">
        <v>68</v>
      </c>
      <c r="S240" s="112"/>
      <c r="T240" s="25"/>
      <c r="U240" s="25"/>
    </row>
    <row r="241" spans="1:207" s="26" customFormat="1" ht="24.95" customHeight="1" x14ac:dyDescent="0.25">
      <c r="A241" s="177" t="s">
        <v>1013</v>
      </c>
      <c r="B241" s="118" t="s">
        <v>1594</v>
      </c>
      <c r="C241" s="108">
        <v>1971</v>
      </c>
      <c r="D241" s="94" t="s">
        <v>26</v>
      </c>
      <c r="E241" s="94" t="s">
        <v>25</v>
      </c>
      <c r="F241" s="95">
        <v>2</v>
      </c>
      <c r="G241" s="95">
        <v>2</v>
      </c>
      <c r="H241" s="119">
        <v>723</v>
      </c>
      <c r="I241" s="119">
        <v>49</v>
      </c>
      <c r="J241" s="119">
        <v>467.3</v>
      </c>
      <c r="K241" s="119">
        <f t="shared" si="53"/>
        <v>3500000</v>
      </c>
      <c r="L241" s="139">
        <v>0</v>
      </c>
      <c r="M241" s="139">
        <v>0</v>
      </c>
      <c r="N241" s="139">
        <v>0</v>
      </c>
      <c r="O241" s="110">
        <v>3500000</v>
      </c>
      <c r="P241" s="111">
        <f>K241/H241</f>
        <v>4840.9405255878282</v>
      </c>
      <c r="Q241" s="119">
        <v>9673</v>
      </c>
      <c r="R241" s="98" t="s">
        <v>69</v>
      </c>
      <c r="S241" s="112"/>
      <c r="T241" s="25"/>
      <c r="U241" s="25"/>
    </row>
    <row r="242" spans="1:207" s="26" customFormat="1" ht="24.95" customHeight="1" x14ac:dyDescent="0.25">
      <c r="A242" s="177" t="s">
        <v>1014</v>
      </c>
      <c r="B242" s="118" t="s">
        <v>197</v>
      </c>
      <c r="C242" s="108">
        <v>1956</v>
      </c>
      <c r="D242" s="94">
        <v>2010</v>
      </c>
      <c r="E242" s="94" t="s">
        <v>25</v>
      </c>
      <c r="F242" s="95">
        <v>2</v>
      </c>
      <c r="G242" s="95">
        <v>2</v>
      </c>
      <c r="H242" s="119">
        <v>520.70000000000005</v>
      </c>
      <c r="I242" s="119">
        <v>192.4</v>
      </c>
      <c r="J242" s="119">
        <v>328.3</v>
      </c>
      <c r="K242" s="119">
        <f t="shared" si="53"/>
        <v>1506140</v>
      </c>
      <c r="L242" s="139">
        <v>0</v>
      </c>
      <c r="M242" s="139">
        <v>0</v>
      </c>
      <c r="N242" s="139">
        <v>0</v>
      </c>
      <c r="O242" s="110">
        <v>1506140</v>
      </c>
      <c r="P242" s="111">
        <f t="shared" si="54"/>
        <v>2892.5292874975989</v>
      </c>
      <c r="Q242" s="119">
        <v>9673</v>
      </c>
      <c r="R242" s="98" t="s">
        <v>70</v>
      </c>
      <c r="S242" s="112"/>
      <c r="T242" s="25"/>
      <c r="U242" s="25"/>
    </row>
    <row r="243" spans="1:207" s="26" customFormat="1" ht="24.95" customHeight="1" x14ac:dyDescent="0.25">
      <c r="A243" s="177" t="s">
        <v>1015</v>
      </c>
      <c r="B243" s="118" t="s">
        <v>198</v>
      </c>
      <c r="C243" s="108">
        <v>1956</v>
      </c>
      <c r="D243" s="94">
        <v>2010</v>
      </c>
      <c r="E243" s="94" t="s">
        <v>25</v>
      </c>
      <c r="F243" s="95">
        <v>2</v>
      </c>
      <c r="G243" s="95">
        <v>2</v>
      </c>
      <c r="H243" s="119">
        <v>515.70000000000005</v>
      </c>
      <c r="I243" s="119">
        <v>189.1</v>
      </c>
      <c r="J243" s="119">
        <v>326.60000000000002</v>
      </c>
      <c r="K243" s="119">
        <f t="shared" si="53"/>
        <v>1179830</v>
      </c>
      <c r="L243" s="139">
        <v>0</v>
      </c>
      <c r="M243" s="139">
        <v>0</v>
      </c>
      <c r="N243" s="139">
        <v>0</v>
      </c>
      <c r="O243" s="110">
        <v>1179830</v>
      </c>
      <c r="P243" s="111">
        <f t="shared" si="54"/>
        <v>2287.8223773511731</v>
      </c>
      <c r="Q243" s="119">
        <v>9673</v>
      </c>
      <c r="R243" s="98" t="s">
        <v>70</v>
      </c>
      <c r="S243" s="112"/>
      <c r="T243" s="25"/>
      <c r="U243" s="25"/>
    </row>
    <row r="244" spans="1:207" s="26" customFormat="1" ht="24.95" customHeight="1" x14ac:dyDescent="0.25">
      <c r="A244" s="177" t="s">
        <v>1016</v>
      </c>
      <c r="B244" s="118" t="s">
        <v>1595</v>
      </c>
      <c r="C244" s="108">
        <v>1970</v>
      </c>
      <c r="D244" s="94" t="s">
        <v>26</v>
      </c>
      <c r="E244" s="94" t="s">
        <v>25</v>
      </c>
      <c r="F244" s="95">
        <v>5</v>
      </c>
      <c r="G244" s="95">
        <v>4</v>
      </c>
      <c r="H244" s="119">
        <v>4178.6000000000004</v>
      </c>
      <c r="I244" s="119">
        <v>997.2</v>
      </c>
      <c r="J244" s="119">
        <v>3181.4</v>
      </c>
      <c r="K244" s="119">
        <f t="shared" si="53"/>
        <v>7102370</v>
      </c>
      <c r="L244" s="139">
        <v>0</v>
      </c>
      <c r="M244" s="139">
        <v>0</v>
      </c>
      <c r="N244" s="139">
        <v>0</v>
      </c>
      <c r="O244" s="110">
        <v>7102370</v>
      </c>
      <c r="P244" s="111">
        <f>K244/H244</f>
        <v>1699.7008567462785</v>
      </c>
      <c r="Q244" s="119">
        <v>9673</v>
      </c>
      <c r="R244" s="98" t="s">
        <v>69</v>
      </c>
      <c r="S244" s="112"/>
      <c r="T244" s="25"/>
      <c r="U244" s="25"/>
    </row>
    <row r="245" spans="1:207" s="26" customFormat="1" ht="24.95" customHeight="1" x14ac:dyDescent="0.25">
      <c r="A245" s="177" t="s">
        <v>1017</v>
      </c>
      <c r="B245" s="118" t="s">
        <v>199</v>
      </c>
      <c r="C245" s="108">
        <v>1959</v>
      </c>
      <c r="D245" s="94" t="s">
        <v>26</v>
      </c>
      <c r="E245" s="94" t="s">
        <v>25</v>
      </c>
      <c r="F245" s="95">
        <v>2</v>
      </c>
      <c r="G245" s="95">
        <v>1</v>
      </c>
      <c r="H245" s="119">
        <v>430</v>
      </c>
      <c r="I245" s="119">
        <v>20.5</v>
      </c>
      <c r="J245" s="119">
        <v>409.5</v>
      </c>
      <c r="K245" s="119">
        <f t="shared" si="53"/>
        <v>1599255</v>
      </c>
      <c r="L245" s="139">
        <v>0</v>
      </c>
      <c r="M245" s="139">
        <v>0</v>
      </c>
      <c r="N245" s="139">
        <v>0</v>
      </c>
      <c r="O245" s="110">
        <v>1599255</v>
      </c>
      <c r="P245" s="111">
        <f t="shared" si="54"/>
        <v>3719.1976744186045</v>
      </c>
      <c r="Q245" s="119">
        <v>9673</v>
      </c>
      <c r="R245" s="98" t="s">
        <v>70</v>
      </c>
      <c r="S245" s="112"/>
      <c r="T245" s="25"/>
      <c r="U245" s="25"/>
    </row>
    <row r="246" spans="1:207" s="26" customFormat="1" ht="24.95" customHeight="1" x14ac:dyDescent="0.25">
      <c r="A246" s="177" t="s">
        <v>1018</v>
      </c>
      <c r="B246" s="118" t="s">
        <v>200</v>
      </c>
      <c r="C246" s="108">
        <v>1986</v>
      </c>
      <c r="D246" s="94" t="s">
        <v>26</v>
      </c>
      <c r="E246" s="94" t="s">
        <v>28</v>
      </c>
      <c r="F246" s="95">
        <v>2</v>
      </c>
      <c r="G246" s="95">
        <v>2</v>
      </c>
      <c r="H246" s="119">
        <v>733.1</v>
      </c>
      <c r="I246" s="119">
        <v>244.7</v>
      </c>
      <c r="J246" s="119">
        <v>488.4</v>
      </c>
      <c r="K246" s="119">
        <f t="shared" si="53"/>
        <v>1501850</v>
      </c>
      <c r="L246" s="139">
        <v>0</v>
      </c>
      <c r="M246" s="139">
        <v>0</v>
      </c>
      <c r="N246" s="139">
        <v>0</v>
      </c>
      <c r="O246" s="110">
        <v>1501850</v>
      </c>
      <c r="P246" s="111">
        <f t="shared" si="54"/>
        <v>2048.6291092620377</v>
      </c>
      <c r="Q246" s="119">
        <v>9673</v>
      </c>
      <c r="R246" s="98" t="s">
        <v>68</v>
      </c>
      <c r="S246" s="112"/>
      <c r="T246" s="25"/>
      <c r="U246" s="25"/>
    </row>
    <row r="247" spans="1:207" ht="30" customHeight="1" x14ac:dyDescent="0.25">
      <c r="A247" s="191" t="s">
        <v>1828</v>
      </c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87"/>
    </row>
    <row r="248" spans="1:207" ht="39.950000000000003" customHeight="1" x14ac:dyDescent="0.25">
      <c r="A248" s="179" t="s">
        <v>1829</v>
      </c>
      <c r="B248" s="179"/>
      <c r="C248" s="113" t="s">
        <v>27</v>
      </c>
      <c r="D248" s="113" t="s">
        <v>27</v>
      </c>
      <c r="E248" s="113" t="s">
        <v>27</v>
      </c>
      <c r="F248" s="114" t="s">
        <v>27</v>
      </c>
      <c r="G248" s="114" t="s">
        <v>27</v>
      </c>
      <c r="H248" s="115">
        <f t="shared" ref="H248:N248" si="55">SUM(H249:H251)</f>
        <v>811</v>
      </c>
      <c r="I248" s="115">
        <f t="shared" si="55"/>
        <v>0</v>
      </c>
      <c r="J248" s="115">
        <f t="shared" si="55"/>
        <v>811</v>
      </c>
      <c r="K248" s="115">
        <f t="shared" si="55"/>
        <v>4804640</v>
      </c>
      <c r="L248" s="115">
        <f t="shared" si="55"/>
        <v>0</v>
      </c>
      <c r="M248" s="115">
        <f t="shared" si="55"/>
        <v>0</v>
      </c>
      <c r="N248" s="115">
        <f t="shared" si="55"/>
        <v>0</v>
      </c>
      <c r="O248" s="115">
        <f>SUM(O249:O251)</f>
        <v>4804640</v>
      </c>
      <c r="P248" s="102">
        <f>K248/H248</f>
        <v>5924.3403205918621</v>
      </c>
      <c r="Q248" s="116" t="s">
        <v>27</v>
      </c>
      <c r="R248" s="117" t="s">
        <v>27</v>
      </c>
      <c r="S248" s="87"/>
    </row>
    <row r="249" spans="1:207" s="31" customFormat="1" ht="24.95" customHeight="1" x14ac:dyDescent="0.25">
      <c r="A249" s="94" t="s">
        <v>1019</v>
      </c>
      <c r="B249" s="118" t="s">
        <v>201</v>
      </c>
      <c r="C249" s="108">
        <v>1960</v>
      </c>
      <c r="D249" s="94" t="s">
        <v>26</v>
      </c>
      <c r="E249" s="94" t="s">
        <v>25</v>
      </c>
      <c r="F249" s="95">
        <v>2</v>
      </c>
      <c r="G249" s="95">
        <v>1</v>
      </c>
      <c r="H249" s="119">
        <v>267.60000000000002</v>
      </c>
      <c r="I249" s="119">
        <v>0</v>
      </c>
      <c r="J249" s="119">
        <v>267.60000000000002</v>
      </c>
      <c r="K249" s="119">
        <f>SUM(L249:O249)</f>
        <v>1774100</v>
      </c>
      <c r="L249" s="139">
        <v>0</v>
      </c>
      <c r="M249" s="139">
        <v>0</v>
      </c>
      <c r="N249" s="139">
        <v>0</v>
      </c>
      <c r="O249" s="110">
        <v>1774100</v>
      </c>
      <c r="P249" s="111">
        <f>K249/H249</f>
        <v>6629.6711509715988</v>
      </c>
      <c r="Q249" s="119">
        <v>9673</v>
      </c>
      <c r="R249" s="98" t="s">
        <v>68</v>
      </c>
      <c r="S249" s="113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  <c r="GG249" s="40"/>
      <c r="GH249" s="40"/>
      <c r="GI249" s="40"/>
      <c r="GJ249" s="40"/>
      <c r="GK249" s="40"/>
      <c r="GL249" s="40"/>
      <c r="GM249" s="40"/>
      <c r="GN249" s="40"/>
      <c r="GO249" s="40"/>
      <c r="GP249" s="40"/>
      <c r="GQ249" s="40"/>
      <c r="GR249" s="40"/>
      <c r="GS249" s="40"/>
      <c r="GT249" s="40"/>
      <c r="GU249" s="40"/>
      <c r="GV249" s="40"/>
      <c r="GW249" s="40"/>
      <c r="GX249" s="40"/>
      <c r="GY249" s="40"/>
    </row>
    <row r="250" spans="1:207" s="31" customFormat="1" ht="24.95" customHeight="1" x14ac:dyDescent="0.25">
      <c r="A250" s="94" t="s">
        <v>1020</v>
      </c>
      <c r="B250" s="118" t="s">
        <v>202</v>
      </c>
      <c r="C250" s="108">
        <v>1961</v>
      </c>
      <c r="D250" s="94" t="s">
        <v>26</v>
      </c>
      <c r="E250" s="94" t="s">
        <v>25</v>
      </c>
      <c r="F250" s="95">
        <v>2</v>
      </c>
      <c r="G250" s="95">
        <v>1</v>
      </c>
      <c r="H250" s="119">
        <v>271.89999999999998</v>
      </c>
      <c r="I250" s="119">
        <v>0</v>
      </c>
      <c r="J250" s="119">
        <v>271.89999999999998</v>
      </c>
      <c r="K250" s="119">
        <f>SUM(L250:O250)</f>
        <v>1515270</v>
      </c>
      <c r="L250" s="139">
        <v>0</v>
      </c>
      <c r="M250" s="139">
        <v>0</v>
      </c>
      <c r="N250" s="139">
        <v>0</v>
      </c>
      <c r="O250" s="110">
        <v>1515270</v>
      </c>
      <c r="P250" s="111">
        <f>K250/H250</f>
        <v>5572.8944464876795</v>
      </c>
      <c r="Q250" s="119">
        <v>9673</v>
      </c>
      <c r="R250" s="98" t="s">
        <v>69</v>
      </c>
      <c r="S250" s="113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  <c r="GG250" s="40"/>
      <c r="GH250" s="40"/>
      <c r="GI250" s="40"/>
      <c r="GJ250" s="40"/>
      <c r="GK250" s="40"/>
      <c r="GL250" s="40"/>
      <c r="GM250" s="40"/>
      <c r="GN250" s="40"/>
      <c r="GO250" s="40"/>
      <c r="GP250" s="40"/>
      <c r="GQ250" s="40"/>
      <c r="GR250" s="40"/>
      <c r="GS250" s="40"/>
      <c r="GT250" s="40"/>
      <c r="GU250" s="40"/>
      <c r="GV250" s="40"/>
      <c r="GW250" s="40"/>
      <c r="GX250" s="40"/>
      <c r="GY250" s="40"/>
    </row>
    <row r="251" spans="1:207" s="26" customFormat="1" ht="24.95" customHeight="1" x14ac:dyDescent="0.25">
      <c r="A251" s="94" t="s">
        <v>1021</v>
      </c>
      <c r="B251" s="118" t="s">
        <v>203</v>
      </c>
      <c r="C251" s="108">
        <v>1961</v>
      </c>
      <c r="D251" s="94" t="s">
        <v>26</v>
      </c>
      <c r="E251" s="94" t="s">
        <v>25</v>
      </c>
      <c r="F251" s="95">
        <v>2</v>
      </c>
      <c r="G251" s="95">
        <v>1</v>
      </c>
      <c r="H251" s="119">
        <v>271.5</v>
      </c>
      <c r="I251" s="119">
        <v>0</v>
      </c>
      <c r="J251" s="119">
        <v>271.5</v>
      </c>
      <c r="K251" s="119">
        <f>SUM(L251:O251)</f>
        <v>1515270</v>
      </c>
      <c r="L251" s="119">
        <v>0</v>
      </c>
      <c r="M251" s="119">
        <v>0</v>
      </c>
      <c r="N251" s="119">
        <v>0</v>
      </c>
      <c r="O251" s="110">
        <v>1515270</v>
      </c>
      <c r="P251" s="111">
        <f>K251/H251</f>
        <v>5581.1049723756905</v>
      </c>
      <c r="Q251" s="119">
        <v>9673</v>
      </c>
      <c r="R251" s="98" t="s">
        <v>70</v>
      </c>
      <c r="S251" s="112"/>
      <c r="T251" s="25"/>
      <c r="U251" s="25"/>
    </row>
    <row r="252" spans="1:207" ht="30" customHeight="1" x14ac:dyDescent="0.25">
      <c r="A252" s="191" t="s">
        <v>1727</v>
      </c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87"/>
    </row>
    <row r="253" spans="1:207" ht="39.950000000000003" customHeight="1" x14ac:dyDescent="0.25">
      <c r="A253" s="179" t="s">
        <v>206</v>
      </c>
      <c r="B253" s="179"/>
      <c r="C253" s="113" t="s">
        <v>27</v>
      </c>
      <c r="D253" s="113" t="s">
        <v>27</v>
      </c>
      <c r="E253" s="113" t="s">
        <v>27</v>
      </c>
      <c r="F253" s="114" t="s">
        <v>27</v>
      </c>
      <c r="G253" s="114" t="s">
        <v>27</v>
      </c>
      <c r="H253" s="115">
        <f t="shared" ref="H253:N253" si="56">SUM(H254)</f>
        <v>5269.4</v>
      </c>
      <c r="I253" s="115">
        <f t="shared" si="56"/>
        <v>692.7</v>
      </c>
      <c r="J253" s="115">
        <f t="shared" si="56"/>
        <v>4576.7</v>
      </c>
      <c r="K253" s="115">
        <f t="shared" si="56"/>
        <v>2543000</v>
      </c>
      <c r="L253" s="115">
        <f t="shared" si="56"/>
        <v>0</v>
      </c>
      <c r="M253" s="115">
        <f t="shared" si="56"/>
        <v>0</v>
      </c>
      <c r="N253" s="115">
        <f t="shared" si="56"/>
        <v>0</v>
      </c>
      <c r="O253" s="115">
        <f>SUM(O254)</f>
        <v>2543000</v>
      </c>
      <c r="P253" s="102">
        <f>K253/H253</f>
        <v>482.59763919990894</v>
      </c>
      <c r="Q253" s="116" t="s">
        <v>27</v>
      </c>
      <c r="R253" s="117" t="s">
        <v>27</v>
      </c>
      <c r="S253" s="87"/>
    </row>
    <row r="254" spans="1:207" s="25" customFormat="1" ht="24.95" customHeight="1" x14ac:dyDescent="0.25">
      <c r="A254" s="94" t="s">
        <v>1022</v>
      </c>
      <c r="B254" s="118" t="s">
        <v>204</v>
      </c>
      <c r="C254" s="108">
        <v>1987</v>
      </c>
      <c r="D254" s="94" t="s">
        <v>26</v>
      </c>
      <c r="E254" s="94" t="s">
        <v>28</v>
      </c>
      <c r="F254" s="95">
        <v>4</v>
      </c>
      <c r="G254" s="95">
        <v>4</v>
      </c>
      <c r="H254" s="119">
        <v>5269.4</v>
      </c>
      <c r="I254" s="119">
        <v>692.7</v>
      </c>
      <c r="J254" s="119">
        <v>4576.7</v>
      </c>
      <c r="K254" s="119">
        <f>SUM(L254:O254)</f>
        <v>2543000</v>
      </c>
      <c r="L254" s="119">
        <v>0</v>
      </c>
      <c r="M254" s="119">
        <v>0</v>
      </c>
      <c r="N254" s="119">
        <v>0</v>
      </c>
      <c r="O254" s="110">
        <v>2543000</v>
      </c>
      <c r="P254" s="111">
        <f>K254/H254</f>
        <v>482.59763919990894</v>
      </c>
      <c r="Q254" s="119">
        <v>9673</v>
      </c>
      <c r="R254" s="98" t="s">
        <v>68</v>
      </c>
      <c r="S254" s="112"/>
    </row>
    <row r="255" spans="1:207" ht="30" customHeight="1" x14ac:dyDescent="0.25">
      <c r="A255" s="191" t="s">
        <v>1728</v>
      </c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87"/>
    </row>
    <row r="256" spans="1:207" ht="39.950000000000003" customHeight="1" x14ac:dyDescent="0.25">
      <c r="A256" s="179" t="s">
        <v>267</v>
      </c>
      <c r="B256" s="179"/>
      <c r="C256" s="113" t="s">
        <v>27</v>
      </c>
      <c r="D256" s="113" t="s">
        <v>27</v>
      </c>
      <c r="E256" s="113" t="s">
        <v>27</v>
      </c>
      <c r="F256" s="114" t="s">
        <v>27</v>
      </c>
      <c r="G256" s="114" t="s">
        <v>27</v>
      </c>
      <c r="H256" s="115">
        <f t="shared" ref="H256:N256" si="57">SUM(H257:H309)</f>
        <v>116752.29999999997</v>
      </c>
      <c r="I256" s="115">
        <f t="shared" si="57"/>
        <v>65873.299999999974</v>
      </c>
      <c r="J256" s="115">
        <f t="shared" si="57"/>
        <v>71978.500000000015</v>
      </c>
      <c r="K256" s="115">
        <f t="shared" si="57"/>
        <v>361919931.12</v>
      </c>
      <c r="L256" s="115">
        <f t="shared" si="57"/>
        <v>0</v>
      </c>
      <c r="M256" s="115">
        <f t="shared" si="57"/>
        <v>0</v>
      </c>
      <c r="N256" s="115">
        <f t="shared" si="57"/>
        <v>0</v>
      </c>
      <c r="O256" s="115">
        <f>SUM(O257:O309)</f>
        <v>361919931.12</v>
      </c>
      <c r="P256" s="102">
        <f>K256/H256</f>
        <v>3099.8955148635196</v>
      </c>
      <c r="Q256" s="116" t="s">
        <v>27</v>
      </c>
      <c r="R256" s="117" t="s">
        <v>27</v>
      </c>
      <c r="S256" s="87"/>
    </row>
    <row r="257" spans="1:207" ht="24.95" customHeight="1" x14ac:dyDescent="0.25">
      <c r="A257" s="121" t="s">
        <v>1023</v>
      </c>
      <c r="B257" s="118" t="s">
        <v>1680</v>
      </c>
      <c r="C257" s="108">
        <v>1986</v>
      </c>
      <c r="D257" s="94" t="s">
        <v>26</v>
      </c>
      <c r="E257" s="108" t="s">
        <v>25</v>
      </c>
      <c r="F257" s="129">
        <v>5</v>
      </c>
      <c r="G257" s="129">
        <v>4</v>
      </c>
      <c r="H257" s="140">
        <v>5330</v>
      </c>
      <c r="I257" s="140">
        <v>0</v>
      </c>
      <c r="J257" s="140">
        <v>3790.8</v>
      </c>
      <c r="K257" s="110">
        <f>SUM(L257:O257)</f>
        <v>3609210</v>
      </c>
      <c r="L257" s="110">
        <v>0</v>
      </c>
      <c r="M257" s="110">
        <v>0</v>
      </c>
      <c r="N257" s="110">
        <v>0</v>
      </c>
      <c r="O257" s="110">
        <v>3609210</v>
      </c>
      <c r="P257" s="110">
        <f t="shared" ref="P257:P309" si="58">K257/H257</f>
        <v>677.15009380863034</v>
      </c>
      <c r="Q257" s="110">
        <v>9673</v>
      </c>
      <c r="R257" s="98" t="s">
        <v>68</v>
      </c>
      <c r="S257" s="105"/>
      <c r="T257" s="16"/>
    </row>
    <row r="258" spans="1:207" s="26" customFormat="1" ht="24.95" customHeight="1" x14ac:dyDescent="0.25">
      <c r="A258" s="121" t="s">
        <v>1024</v>
      </c>
      <c r="B258" s="153" t="s">
        <v>207</v>
      </c>
      <c r="C258" s="108">
        <v>1991</v>
      </c>
      <c r="D258" s="94" t="s">
        <v>26</v>
      </c>
      <c r="E258" s="108" t="s">
        <v>28</v>
      </c>
      <c r="F258" s="154">
        <v>9</v>
      </c>
      <c r="G258" s="154">
        <v>4</v>
      </c>
      <c r="H258" s="133">
        <v>11141</v>
      </c>
      <c r="I258" s="133">
        <v>7792.6</v>
      </c>
      <c r="J258" s="133">
        <v>7449.4</v>
      </c>
      <c r="K258" s="119">
        <f t="shared" ref="K258:K309" si="59">SUM(L258:O258)</f>
        <v>22001912</v>
      </c>
      <c r="L258" s="119">
        <v>0</v>
      </c>
      <c r="M258" s="119">
        <v>0</v>
      </c>
      <c r="N258" s="119">
        <v>0</v>
      </c>
      <c r="O258" s="148">
        <v>22001912</v>
      </c>
      <c r="P258" s="111">
        <f t="shared" si="58"/>
        <v>1974.8597073871285</v>
      </c>
      <c r="Q258" s="119">
        <v>9673</v>
      </c>
      <c r="R258" s="123" t="s">
        <v>68</v>
      </c>
      <c r="S258" s="112"/>
      <c r="T258" s="25"/>
      <c r="U258" s="25"/>
    </row>
    <row r="259" spans="1:207" s="58" customFormat="1" ht="24.95" customHeight="1" x14ac:dyDescent="0.25">
      <c r="A259" s="121" t="s">
        <v>1025</v>
      </c>
      <c r="B259" s="153" t="s">
        <v>208</v>
      </c>
      <c r="C259" s="108">
        <v>1983</v>
      </c>
      <c r="D259" s="94" t="s">
        <v>26</v>
      </c>
      <c r="E259" s="108" t="s">
        <v>25</v>
      </c>
      <c r="F259" s="154">
        <v>5</v>
      </c>
      <c r="G259" s="154">
        <v>8</v>
      </c>
      <c r="H259" s="133">
        <v>8097.5</v>
      </c>
      <c r="I259" s="133">
        <v>6158.9</v>
      </c>
      <c r="J259" s="133">
        <v>6158.9</v>
      </c>
      <c r="K259" s="119">
        <f t="shared" si="59"/>
        <v>15306941.550000001</v>
      </c>
      <c r="L259" s="119">
        <v>0</v>
      </c>
      <c r="M259" s="119">
        <v>0</v>
      </c>
      <c r="N259" s="119">
        <v>0</v>
      </c>
      <c r="O259" s="133">
        <f>'[1]Прод. прилож'!$C$85</f>
        <v>15306941.550000001</v>
      </c>
      <c r="P259" s="111">
        <f t="shared" si="58"/>
        <v>1890.3293053411548</v>
      </c>
      <c r="Q259" s="119">
        <v>9673</v>
      </c>
      <c r="R259" s="123" t="s">
        <v>68</v>
      </c>
      <c r="S259" s="149"/>
      <c r="T259" s="59"/>
      <c r="U259" s="57"/>
    </row>
    <row r="260" spans="1:207" s="26" customFormat="1" ht="24.95" customHeight="1" x14ac:dyDescent="0.25">
      <c r="A260" s="121" t="s">
        <v>1026</v>
      </c>
      <c r="B260" s="153" t="s">
        <v>263</v>
      </c>
      <c r="C260" s="108">
        <v>1988</v>
      </c>
      <c r="D260" s="94" t="s">
        <v>26</v>
      </c>
      <c r="E260" s="108" t="s">
        <v>28</v>
      </c>
      <c r="F260" s="154">
        <v>9</v>
      </c>
      <c r="G260" s="154">
        <v>1</v>
      </c>
      <c r="H260" s="133">
        <v>4230.6000000000004</v>
      </c>
      <c r="I260" s="133">
        <v>3645.1</v>
      </c>
      <c r="J260" s="133">
        <v>3451.7</v>
      </c>
      <c r="K260" s="119">
        <f t="shared" si="59"/>
        <v>3771590</v>
      </c>
      <c r="L260" s="119">
        <v>0</v>
      </c>
      <c r="M260" s="119">
        <v>0</v>
      </c>
      <c r="N260" s="119">
        <v>0</v>
      </c>
      <c r="O260" s="127">
        <v>3771590</v>
      </c>
      <c r="P260" s="111">
        <f t="shared" si="58"/>
        <v>891.50238736822189</v>
      </c>
      <c r="Q260" s="119">
        <v>9673</v>
      </c>
      <c r="R260" s="123" t="s">
        <v>68</v>
      </c>
      <c r="S260" s="149"/>
      <c r="T260" s="25"/>
      <c r="U260" s="25"/>
    </row>
    <row r="261" spans="1:207" s="26" customFormat="1" ht="24.95" customHeight="1" x14ac:dyDescent="0.25">
      <c r="A261" s="198" t="s">
        <v>1027</v>
      </c>
      <c r="B261" s="232" t="s">
        <v>209</v>
      </c>
      <c r="C261" s="180">
        <v>1991</v>
      </c>
      <c r="D261" s="198" t="s">
        <v>26</v>
      </c>
      <c r="E261" s="180" t="s">
        <v>28</v>
      </c>
      <c r="F261" s="220">
        <v>5</v>
      </c>
      <c r="G261" s="220">
        <v>8</v>
      </c>
      <c r="H261" s="201">
        <v>7657.4</v>
      </c>
      <c r="I261" s="201">
        <v>5708.4</v>
      </c>
      <c r="J261" s="201">
        <v>5474.8</v>
      </c>
      <c r="K261" s="119">
        <f t="shared" si="59"/>
        <v>13614740</v>
      </c>
      <c r="L261" s="119">
        <v>0</v>
      </c>
      <c r="M261" s="119">
        <v>0</v>
      </c>
      <c r="N261" s="119">
        <v>0</v>
      </c>
      <c r="O261" s="133">
        <v>13614740</v>
      </c>
      <c r="P261" s="111">
        <f t="shared" si="58"/>
        <v>1777.9846945438401</v>
      </c>
      <c r="Q261" s="119">
        <v>9673</v>
      </c>
      <c r="R261" s="123" t="s">
        <v>68</v>
      </c>
      <c r="S261" s="112"/>
      <c r="T261" s="25"/>
      <c r="U261" s="30"/>
    </row>
    <row r="262" spans="1:207" s="26" customFormat="1" ht="24.95" customHeight="1" x14ac:dyDescent="0.25">
      <c r="A262" s="198"/>
      <c r="B262" s="232"/>
      <c r="C262" s="180"/>
      <c r="D262" s="198"/>
      <c r="E262" s="180"/>
      <c r="F262" s="220"/>
      <c r="G262" s="220"/>
      <c r="H262" s="201"/>
      <c r="I262" s="201"/>
      <c r="J262" s="201"/>
      <c r="K262" s="119">
        <f>SUM(L262:O262)</f>
        <v>16494526</v>
      </c>
      <c r="L262" s="119">
        <v>0</v>
      </c>
      <c r="M262" s="119">
        <v>0</v>
      </c>
      <c r="N262" s="119">
        <v>0</v>
      </c>
      <c r="O262" s="133">
        <v>16494526</v>
      </c>
      <c r="P262" s="111">
        <f>K262/H261</f>
        <v>2154.063520254917</v>
      </c>
      <c r="Q262" s="119">
        <v>9673</v>
      </c>
      <c r="R262" s="123" t="s">
        <v>69</v>
      </c>
      <c r="S262" s="112"/>
      <c r="T262" s="25"/>
      <c r="U262" s="30"/>
    </row>
    <row r="263" spans="1:207" s="23" customFormat="1" ht="24.95" customHeight="1" x14ac:dyDescent="0.25">
      <c r="A263" s="94" t="s">
        <v>1028</v>
      </c>
      <c r="B263" s="153" t="s">
        <v>210</v>
      </c>
      <c r="C263" s="108">
        <v>1989</v>
      </c>
      <c r="D263" s="94" t="s">
        <v>26</v>
      </c>
      <c r="E263" s="108" t="s">
        <v>28</v>
      </c>
      <c r="F263" s="154">
        <v>5</v>
      </c>
      <c r="G263" s="154">
        <v>8</v>
      </c>
      <c r="H263" s="133">
        <v>7750.4</v>
      </c>
      <c r="I263" s="133">
        <v>5741.6</v>
      </c>
      <c r="J263" s="133">
        <v>5578.3</v>
      </c>
      <c r="K263" s="119">
        <f t="shared" si="59"/>
        <v>14996157.5</v>
      </c>
      <c r="L263" s="119">
        <v>0</v>
      </c>
      <c r="M263" s="119">
        <v>0</v>
      </c>
      <c r="N263" s="119">
        <v>0</v>
      </c>
      <c r="O263" s="133">
        <v>14996157.5</v>
      </c>
      <c r="P263" s="111">
        <f t="shared" si="58"/>
        <v>1934.8881993187449</v>
      </c>
      <c r="Q263" s="119">
        <v>9673</v>
      </c>
      <c r="R263" s="123" t="s">
        <v>68</v>
      </c>
      <c r="S263" s="134"/>
      <c r="T263" s="27"/>
      <c r="U263" s="27"/>
    </row>
    <row r="264" spans="1:207" s="26" customFormat="1" ht="24.95" customHeight="1" x14ac:dyDescent="0.25">
      <c r="A264" s="94" t="s">
        <v>1029</v>
      </c>
      <c r="B264" s="153" t="s">
        <v>211</v>
      </c>
      <c r="C264" s="108">
        <v>1992</v>
      </c>
      <c r="D264" s="94" t="s">
        <v>26</v>
      </c>
      <c r="E264" s="108" t="s">
        <v>25</v>
      </c>
      <c r="F264" s="154">
        <v>5</v>
      </c>
      <c r="G264" s="154">
        <v>8</v>
      </c>
      <c r="H264" s="133">
        <v>9817.1</v>
      </c>
      <c r="I264" s="133">
        <v>5763.7</v>
      </c>
      <c r="J264" s="133">
        <v>5452.9</v>
      </c>
      <c r="K264" s="119">
        <f t="shared" si="59"/>
        <v>19185405</v>
      </c>
      <c r="L264" s="119">
        <v>0</v>
      </c>
      <c r="M264" s="119">
        <v>0</v>
      </c>
      <c r="N264" s="119">
        <v>0</v>
      </c>
      <c r="O264" s="133">
        <v>19185405</v>
      </c>
      <c r="P264" s="111">
        <f t="shared" si="58"/>
        <v>1954.2843609619947</v>
      </c>
      <c r="Q264" s="119">
        <v>9673</v>
      </c>
      <c r="R264" s="123" t="s">
        <v>68</v>
      </c>
      <c r="S264" s="112"/>
      <c r="T264" s="30"/>
      <c r="U264" s="25"/>
    </row>
    <row r="265" spans="1:207" ht="24.95" customHeight="1" x14ac:dyDescent="0.25">
      <c r="A265" s="94" t="s">
        <v>1030</v>
      </c>
      <c r="B265" s="118" t="s">
        <v>1695</v>
      </c>
      <c r="C265" s="108">
        <v>1995</v>
      </c>
      <c r="D265" s="94" t="s">
        <v>26</v>
      </c>
      <c r="E265" s="108" t="s">
        <v>25</v>
      </c>
      <c r="F265" s="129">
        <v>5</v>
      </c>
      <c r="G265" s="129">
        <v>8</v>
      </c>
      <c r="H265" s="140">
        <v>8341.9</v>
      </c>
      <c r="I265" s="140">
        <v>0</v>
      </c>
      <c r="J265" s="140">
        <v>5202.2</v>
      </c>
      <c r="K265" s="110">
        <f>SUM(L265:O265)</f>
        <v>20043863.609999999</v>
      </c>
      <c r="L265" s="110">
        <v>0</v>
      </c>
      <c r="M265" s="110">
        <v>0</v>
      </c>
      <c r="N265" s="110">
        <v>0</v>
      </c>
      <c r="O265" s="110">
        <v>20043863.609999999</v>
      </c>
      <c r="P265" s="110">
        <f t="shared" si="58"/>
        <v>2402.7935614188614</v>
      </c>
      <c r="Q265" s="110">
        <v>9673</v>
      </c>
      <c r="R265" s="98" t="s">
        <v>68</v>
      </c>
      <c r="S265" s="87"/>
    </row>
    <row r="266" spans="1:207" s="26" customFormat="1" ht="24.95" customHeight="1" x14ac:dyDescent="0.25">
      <c r="A266" s="94" t="s">
        <v>1031</v>
      </c>
      <c r="B266" s="153" t="s">
        <v>212</v>
      </c>
      <c r="C266" s="108">
        <v>1979</v>
      </c>
      <c r="D266" s="94" t="s">
        <v>26</v>
      </c>
      <c r="E266" s="108" t="s">
        <v>28</v>
      </c>
      <c r="F266" s="154">
        <v>9</v>
      </c>
      <c r="G266" s="154">
        <v>4</v>
      </c>
      <c r="H266" s="148">
        <v>8531</v>
      </c>
      <c r="I266" s="148">
        <v>7533.6</v>
      </c>
      <c r="J266" s="148">
        <v>7415.7</v>
      </c>
      <c r="K266" s="119">
        <f t="shared" si="59"/>
        <v>29471200</v>
      </c>
      <c r="L266" s="127">
        <v>0</v>
      </c>
      <c r="M266" s="127">
        <v>0</v>
      </c>
      <c r="N266" s="127">
        <v>0</v>
      </c>
      <c r="O266" s="133">
        <v>29471200</v>
      </c>
      <c r="P266" s="111">
        <f t="shared" si="58"/>
        <v>3454.6008674246864</v>
      </c>
      <c r="Q266" s="119">
        <v>9673</v>
      </c>
      <c r="R266" s="121" t="s">
        <v>69</v>
      </c>
      <c r="S266" s="112"/>
      <c r="T266" s="25"/>
      <c r="U266" s="30"/>
    </row>
    <row r="267" spans="1:207" s="58" customFormat="1" ht="24.95" customHeight="1" x14ac:dyDescent="0.25">
      <c r="A267" s="94" t="s">
        <v>1032</v>
      </c>
      <c r="B267" s="125" t="s">
        <v>213</v>
      </c>
      <c r="C267" s="108">
        <v>1961</v>
      </c>
      <c r="D267" s="94" t="s">
        <v>26</v>
      </c>
      <c r="E267" s="108" t="s">
        <v>25</v>
      </c>
      <c r="F267" s="154">
        <v>2</v>
      </c>
      <c r="G267" s="154">
        <v>1</v>
      </c>
      <c r="H267" s="133">
        <v>497.8</v>
      </c>
      <c r="I267" s="133">
        <v>281.8</v>
      </c>
      <c r="J267" s="133">
        <v>281.8</v>
      </c>
      <c r="K267" s="119">
        <f t="shared" si="59"/>
        <v>2190763.4900000002</v>
      </c>
      <c r="L267" s="119">
        <v>0</v>
      </c>
      <c r="M267" s="119">
        <v>0</v>
      </c>
      <c r="N267" s="119">
        <v>0</v>
      </c>
      <c r="O267" s="133">
        <f>'[1]Прод. прилож'!$C$91</f>
        <v>2190763.4900000002</v>
      </c>
      <c r="P267" s="111">
        <f t="shared" si="58"/>
        <v>4400.8908999598234</v>
      </c>
      <c r="Q267" s="119">
        <v>9673</v>
      </c>
      <c r="R267" s="123" t="s">
        <v>68</v>
      </c>
      <c r="S267" s="149"/>
      <c r="T267" s="59"/>
      <c r="U267" s="57"/>
    </row>
    <row r="268" spans="1:207" s="26" customFormat="1" ht="24.95" customHeight="1" x14ac:dyDescent="0.25">
      <c r="A268" s="94" t="s">
        <v>1033</v>
      </c>
      <c r="B268" s="125" t="s">
        <v>214</v>
      </c>
      <c r="C268" s="108">
        <v>1960</v>
      </c>
      <c r="D268" s="94" t="s">
        <v>26</v>
      </c>
      <c r="E268" s="108" t="s">
        <v>25</v>
      </c>
      <c r="F268" s="154">
        <v>2</v>
      </c>
      <c r="G268" s="154">
        <v>2</v>
      </c>
      <c r="H268" s="133">
        <v>520.4</v>
      </c>
      <c r="I268" s="133">
        <v>264.5</v>
      </c>
      <c r="J268" s="133">
        <v>264.5</v>
      </c>
      <c r="K268" s="119">
        <f t="shared" si="59"/>
        <v>3326887.5</v>
      </c>
      <c r="L268" s="119">
        <v>0</v>
      </c>
      <c r="M268" s="119">
        <v>0</v>
      </c>
      <c r="N268" s="119">
        <v>0</v>
      </c>
      <c r="O268" s="133">
        <v>3326887.5</v>
      </c>
      <c r="P268" s="111">
        <f t="shared" si="58"/>
        <v>6392.9429285165261</v>
      </c>
      <c r="Q268" s="119">
        <v>9673</v>
      </c>
      <c r="R268" s="123" t="s">
        <v>68</v>
      </c>
      <c r="S268" s="112"/>
      <c r="T268" s="25"/>
      <c r="U268" s="25"/>
    </row>
    <row r="269" spans="1:207" s="58" customFormat="1" ht="24.95" customHeight="1" x14ac:dyDescent="0.25">
      <c r="A269" s="198" t="s">
        <v>1884</v>
      </c>
      <c r="B269" s="231" t="s">
        <v>905</v>
      </c>
      <c r="C269" s="180">
        <v>1960</v>
      </c>
      <c r="D269" s="198" t="s">
        <v>26</v>
      </c>
      <c r="E269" s="180" t="s">
        <v>25</v>
      </c>
      <c r="F269" s="220">
        <v>2</v>
      </c>
      <c r="G269" s="220">
        <v>1</v>
      </c>
      <c r="H269" s="201">
        <v>742.5</v>
      </c>
      <c r="I269" s="201">
        <v>409.6</v>
      </c>
      <c r="J269" s="201">
        <v>409.6</v>
      </c>
      <c r="K269" s="119">
        <f t="shared" si="59"/>
        <v>58827.5</v>
      </c>
      <c r="L269" s="119">
        <v>0</v>
      </c>
      <c r="M269" s="119">
        <v>0</v>
      </c>
      <c r="N269" s="119">
        <v>0</v>
      </c>
      <c r="O269" s="133">
        <f>'[1]Прод. прилож'!$C$93</f>
        <v>58827.5</v>
      </c>
      <c r="P269" s="111">
        <f t="shared" si="58"/>
        <v>79.228956228956235</v>
      </c>
      <c r="Q269" s="119">
        <v>9673</v>
      </c>
      <c r="R269" s="123" t="s">
        <v>68</v>
      </c>
      <c r="S269" s="112"/>
      <c r="T269" s="57"/>
      <c r="U269" s="57"/>
    </row>
    <row r="270" spans="1:207" s="26" customFormat="1" ht="24.95" customHeight="1" x14ac:dyDescent="0.25">
      <c r="A270" s="198"/>
      <c r="B270" s="231"/>
      <c r="C270" s="180"/>
      <c r="D270" s="198"/>
      <c r="E270" s="180"/>
      <c r="F270" s="220"/>
      <c r="G270" s="220"/>
      <c r="H270" s="201"/>
      <c r="I270" s="201"/>
      <c r="J270" s="201"/>
      <c r="K270" s="119">
        <f>SUM(L270:O270)</f>
        <v>4424075</v>
      </c>
      <c r="L270" s="119">
        <v>0</v>
      </c>
      <c r="M270" s="119">
        <v>0</v>
      </c>
      <c r="N270" s="119">
        <v>0</v>
      </c>
      <c r="O270" s="133">
        <v>4424075</v>
      </c>
      <c r="P270" s="111">
        <f>K270/H269</f>
        <v>5958.3501683501681</v>
      </c>
      <c r="Q270" s="119">
        <v>9673</v>
      </c>
      <c r="R270" s="123" t="s">
        <v>69</v>
      </c>
      <c r="S270" s="112"/>
      <c r="T270" s="25"/>
      <c r="U270" s="25"/>
    </row>
    <row r="271" spans="1:207" s="26" customFormat="1" ht="24.95" customHeight="1" x14ac:dyDescent="0.25">
      <c r="A271" s="94" t="s">
        <v>1885</v>
      </c>
      <c r="B271" s="125" t="s">
        <v>215</v>
      </c>
      <c r="C271" s="108">
        <v>1961</v>
      </c>
      <c r="D271" s="94" t="s">
        <v>26</v>
      </c>
      <c r="E271" s="108" t="s">
        <v>25</v>
      </c>
      <c r="F271" s="154">
        <v>2</v>
      </c>
      <c r="G271" s="154">
        <v>1</v>
      </c>
      <c r="H271" s="133">
        <v>521.20000000000005</v>
      </c>
      <c r="I271" s="133">
        <v>302.3</v>
      </c>
      <c r="J271" s="133">
        <v>302.3</v>
      </c>
      <c r="K271" s="119">
        <f t="shared" si="59"/>
        <v>2827870</v>
      </c>
      <c r="L271" s="119">
        <v>0</v>
      </c>
      <c r="M271" s="119">
        <v>0</v>
      </c>
      <c r="N271" s="119">
        <v>0</v>
      </c>
      <c r="O271" s="133">
        <v>2827870</v>
      </c>
      <c r="P271" s="111">
        <f t="shared" si="58"/>
        <v>5425.6907137375283</v>
      </c>
      <c r="Q271" s="119">
        <v>9673</v>
      </c>
      <c r="R271" s="121" t="s">
        <v>69</v>
      </c>
      <c r="S271" s="112"/>
      <c r="T271" s="25"/>
      <c r="U271" s="25"/>
    </row>
    <row r="272" spans="1:207" s="72" customFormat="1" ht="24.95" customHeight="1" x14ac:dyDescent="0.25">
      <c r="A272" s="94" t="s">
        <v>1886</v>
      </c>
      <c r="B272" s="125" t="s">
        <v>216</v>
      </c>
      <c r="C272" s="108">
        <v>1958</v>
      </c>
      <c r="D272" s="94" t="s">
        <v>26</v>
      </c>
      <c r="E272" s="108" t="s">
        <v>25</v>
      </c>
      <c r="F272" s="154">
        <v>2</v>
      </c>
      <c r="G272" s="154">
        <v>2</v>
      </c>
      <c r="H272" s="133">
        <v>1165.3</v>
      </c>
      <c r="I272" s="133">
        <v>650.70000000000005</v>
      </c>
      <c r="J272" s="133">
        <v>650.70000000000005</v>
      </c>
      <c r="K272" s="119">
        <f t="shared" si="59"/>
        <v>5261291.6399999997</v>
      </c>
      <c r="L272" s="119">
        <v>0</v>
      </c>
      <c r="M272" s="119">
        <v>0</v>
      </c>
      <c r="N272" s="119">
        <v>0</v>
      </c>
      <c r="O272" s="133">
        <f>'[1]Прод. прилож'!$C$94</f>
        <v>5261291.6399999997</v>
      </c>
      <c r="P272" s="111">
        <f t="shared" si="58"/>
        <v>4514.9675105123142</v>
      </c>
      <c r="Q272" s="119">
        <v>9673</v>
      </c>
      <c r="R272" s="123" t="s">
        <v>68</v>
      </c>
      <c r="S272" s="112"/>
      <c r="T272" s="70"/>
      <c r="U272" s="70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  <c r="BZ272" s="71"/>
      <c r="CA272" s="71"/>
      <c r="CB272" s="71"/>
      <c r="CC272" s="71"/>
      <c r="CD272" s="71"/>
      <c r="CE272" s="71"/>
      <c r="CF272" s="71"/>
      <c r="CG272" s="71"/>
      <c r="CH272" s="71"/>
      <c r="CI272" s="71"/>
      <c r="CJ272" s="71"/>
      <c r="CK272" s="71"/>
      <c r="CL272" s="71"/>
      <c r="CM272" s="71"/>
      <c r="CN272" s="71"/>
      <c r="CO272" s="71"/>
      <c r="CP272" s="71"/>
      <c r="CQ272" s="71"/>
      <c r="CR272" s="71"/>
      <c r="CS272" s="71"/>
      <c r="CT272" s="71"/>
      <c r="CU272" s="71"/>
      <c r="CV272" s="71"/>
      <c r="CW272" s="71"/>
      <c r="CX272" s="71"/>
      <c r="CY272" s="71"/>
      <c r="CZ272" s="71"/>
      <c r="DA272" s="71"/>
      <c r="DB272" s="71"/>
      <c r="DC272" s="71"/>
      <c r="DD272" s="71"/>
      <c r="DE272" s="71"/>
      <c r="DF272" s="71"/>
      <c r="DG272" s="71"/>
      <c r="DH272" s="71"/>
      <c r="DI272" s="71"/>
      <c r="DJ272" s="71"/>
      <c r="DK272" s="71"/>
      <c r="DL272" s="71"/>
      <c r="DM272" s="71"/>
      <c r="DN272" s="71"/>
      <c r="DO272" s="71"/>
      <c r="DP272" s="71"/>
      <c r="DQ272" s="71"/>
      <c r="DR272" s="71"/>
      <c r="DS272" s="71"/>
      <c r="DT272" s="71"/>
      <c r="DU272" s="71"/>
      <c r="DV272" s="71"/>
      <c r="DW272" s="71"/>
      <c r="DX272" s="71"/>
      <c r="DY272" s="71"/>
      <c r="DZ272" s="71"/>
      <c r="EA272" s="71"/>
      <c r="EB272" s="71"/>
      <c r="EC272" s="71"/>
      <c r="ED272" s="71"/>
      <c r="EE272" s="71"/>
      <c r="EF272" s="71"/>
      <c r="EG272" s="71"/>
      <c r="EH272" s="71"/>
      <c r="EI272" s="71"/>
      <c r="EJ272" s="71"/>
      <c r="EK272" s="71"/>
      <c r="EL272" s="71"/>
      <c r="EM272" s="71"/>
      <c r="EN272" s="71"/>
      <c r="EO272" s="71"/>
      <c r="EP272" s="71"/>
      <c r="EQ272" s="71"/>
      <c r="ER272" s="71"/>
      <c r="ES272" s="71"/>
      <c r="ET272" s="71"/>
      <c r="EU272" s="71"/>
      <c r="EV272" s="71"/>
      <c r="EW272" s="71"/>
      <c r="EX272" s="71"/>
      <c r="EY272" s="71"/>
      <c r="EZ272" s="71"/>
      <c r="FA272" s="71"/>
      <c r="FB272" s="71"/>
      <c r="FC272" s="71"/>
      <c r="FD272" s="71"/>
      <c r="FE272" s="71"/>
      <c r="FF272" s="71"/>
      <c r="FG272" s="71"/>
      <c r="FH272" s="71"/>
      <c r="FI272" s="71"/>
      <c r="FJ272" s="71"/>
      <c r="FK272" s="71"/>
      <c r="FL272" s="71"/>
      <c r="FM272" s="71"/>
      <c r="FN272" s="71"/>
      <c r="FO272" s="71"/>
      <c r="FP272" s="71"/>
      <c r="FQ272" s="71"/>
      <c r="FR272" s="71"/>
      <c r="FS272" s="71"/>
      <c r="FT272" s="71"/>
      <c r="FU272" s="71"/>
      <c r="FV272" s="71"/>
      <c r="FW272" s="71"/>
      <c r="FX272" s="71"/>
      <c r="FY272" s="71"/>
      <c r="FZ272" s="71"/>
      <c r="GA272" s="71"/>
      <c r="GB272" s="71"/>
      <c r="GC272" s="71"/>
      <c r="GD272" s="71"/>
      <c r="GE272" s="71"/>
      <c r="GF272" s="71"/>
      <c r="GG272" s="71"/>
      <c r="GH272" s="71"/>
      <c r="GI272" s="71"/>
      <c r="GJ272" s="71"/>
      <c r="GK272" s="71"/>
      <c r="GL272" s="71"/>
      <c r="GM272" s="71"/>
      <c r="GN272" s="71"/>
      <c r="GO272" s="71"/>
      <c r="GP272" s="71"/>
      <c r="GQ272" s="71"/>
      <c r="GR272" s="71"/>
      <c r="GS272" s="71"/>
      <c r="GT272" s="71"/>
      <c r="GU272" s="71"/>
      <c r="GV272" s="71"/>
      <c r="GW272" s="71"/>
      <c r="GX272" s="71"/>
      <c r="GY272" s="71"/>
    </row>
    <row r="273" spans="1:207" s="25" customFormat="1" ht="24.95" customHeight="1" x14ac:dyDescent="0.25">
      <c r="A273" s="94" t="s">
        <v>1887</v>
      </c>
      <c r="B273" s="125" t="s">
        <v>217</v>
      </c>
      <c r="C273" s="108">
        <v>1958</v>
      </c>
      <c r="D273" s="94" t="s">
        <v>26</v>
      </c>
      <c r="E273" s="108" t="s">
        <v>25</v>
      </c>
      <c r="F273" s="154">
        <v>2</v>
      </c>
      <c r="G273" s="154">
        <v>3</v>
      </c>
      <c r="H273" s="133">
        <v>2172.8000000000002</v>
      </c>
      <c r="I273" s="133">
        <v>858.2</v>
      </c>
      <c r="J273" s="133">
        <v>858.2</v>
      </c>
      <c r="K273" s="119">
        <f t="shared" si="59"/>
        <v>8940213</v>
      </c>
      <c r="L273" s="119">
        <v>0</v>
      </c>
      <c r="M273" s="119">
        <v>0</v>
      </c>
      <c r="N273" s="119">
        <v>0</v>
      </c>
      <c r="O273" s="133">
        <v>8940213</v>
      </c>
      <c r="P273" s="111">
        <f t="shared" si="58"/>
        <v>4114.6046575846831</v>
      </c>
      <c r="Q273" s="119">
        <v>9673</v>
      </c>
      <c r="R273" s="123" t="s">
        <v>68</v>
      </c>
      <c r="S273" s="112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  <c r="DP273" s="26"/>
      <c r="DQ273" s="26"/>
      <c r="DR273" s="26"/>
      <c r="DS273" s="26"/>
      <c r="DT273" s="26"/>
      <c r="DU273" s="26"/>
      <c r="DV273" s="26"/>
      <c r="DW273" s="26"/>
      <c r="DX273" s="26"/>
      <c r="DY273" s="26"/>
      <c r="DZ273" s="26"/>
      <c r="EA273" s="26"/>
      <c r="EB273" s="26"/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  <c r="EX273" s="26"/>
      <c r="EY273" s="26"/>
      <c r="EZ273" s="26"/>
      <c r="FA273" s="26"/>
      <c r="FB273" s="26"/>
      <c r="FC273" s="26"/>
      <c r="FD273" s="26"/>
      <c r="FE273" s="26"/>
      <c r="FF273" s="26"/>
      <c r="FG273" s="26"/>
      <c r="FH273" s="26"/>
      <c r="FI273" s="26"/>
      <c r="FJ273" s="26"/>
      <c r="FK273" s="26"/>
      <c r="FL273" s="26"/>
      <c r="FM273" s="26"/>
      <c r="FN273" s="26"/>
      <c r="FO273" s="26"/>
      <c r="FP273" s="26"/>
      <c r="FQ273" s="26"/>
      <c r="FR273" s="26"/>
      <c r="FS273" s="26"/>
      <c r="FT273" s="26"/>
      <c r="FU273" s="26"/>
      <c r="FV273" s="26"/>
      <c r="FW273" s="26"/>
      <c r="FX273" s="26"/>
      <c r="FY273" s="26"/>
      <c r="FZ273" s="26"/>
      <c r="GA273" s="26"/>
      <c r="GB273" s="26"/>
      <c r="GC273" s="26"/>
      <c r="GD273" s="26"/>
      <c r="GE273" s="26"/>
      <c r="GF273" s="26"/>
      <c r="GG273" s="26"/>
      <c r="GH273" s="26"/>
      <c r="GI273" s="26"/>
      <c r="GJ273" s="26"/>
      <c r="GK273" s="26"/>
      <c r="GL273" s="26"/>
      <c r="GM273" s="26"/>
      <c r="GN273" s="26"/>
      <c r="GO273" s="26"/>
      <c r="GP273" s="26"/>
      <c r="GQ273" s="26"/>
      <c r="GR273" s="26"/>
      <c r="GS273" s="26"/>
      <c r="GT273" s="26"/>
      <c r="GU273" s="26"/>
      <c r="GV273" s="26"/>
      <c r="GW273" s="26"/>
      <c r="GX273" s="26"/>
      <c r="GY273" s="26"/>
    </row>
    <row r="274" spans="1:207" s="39" customFormat="1" ht="24.95" customHeight="1" x14ac:dyDescent="0.25">
      <c r="A274" s="198" t="s">
        <v>1888</v>
      </c>
      <c r="B274" s="231" t="s">
        <v>218</v>
      </c>
      <c r="C274" s="180" t="s">
        <v>260</v>
      </c>
      <c r="D274" s="180" t="s">
        <v>26</v>
      </c>
      <c r="E274" s="180" t="s">
        <v>25</v>
      </c>
      <c r="F274" s="220">
        <v>2</v>
      </c>
      <c r="G274" s="220">
        <v>2</v>
      </c>
      <c r="H274" s="201">
        <v>1605.4</v>
      </c>
      <c r="I274" s="201">
        <v>783.7</v>
      </c>
      <c r="J274" s="201">
        <v>659.9</v>
      </c>
      <c r="K274" s="119">
        <f t="shared" si="59"/>
        <v>124764.64</v>
      </c>
      <c r="L274" s="155">
        <v>0</v>
      </c>
      <c r="M274" s="155">
        <v>0</v>
      </c>
      <c r="N274" s="155">
        <v>0</v>
      </c>
      <c r="O274" s="133">
        <f>'[1]Прод. прилож'!$C$96</f>
        <v>124764.64</v>
      </c>
      <c r="P274" s="111">
        <f t="shared" si="58"/>
        <v>77.715609816868067</v>
      </c>
      <c r="Q274" s="119">
        <v>9673</v>
      </c>
      <c r="R274" s="123" t="s">
        <v>68</v>
      </c>
      <c r="S274" s="156"/>
      <c r="T274" s="33"/>
      <c r="U274" s="33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</row>
    <row r="275" spans="1:207" s="39" customFormat="1" ht="29.25" customHeight="1" x14ac:dyDescent="0.25">
      <c r="A275" s="198"/>
      <c r="B275" s="231"/>
      <c r="C275" s="180"/>
      <c r="D275" s="180"/>
      <c r="E275" s="180"/>
      <c r="F275" s="220"/>
      <c r="G275" s="220"/>
      <c r="H275" s="201"/>
      <c r="I275" s="201"/>
      <c r="J275" s="201"/>
      <c r="K275" s="119">
        <f>SUM(L275:O275)</f>
        <v>8052120</v>
      </c>
      <c r="L275" s="155">
        <v>0</v>
      </c>
      <c r="M275" s="155">
        <v>0</v>
      </c>
      <c r="N275" s="155">
        <v>0</v>
      </c>
      <c r="O275" s="133">
        <v>8052120</v>
      </c>
      <c r="P275" s="111">
        <f>K275/H274</f>
        <v>5015.6471907312816</v>
      </c>
      <c r="Q275" s="119">
        <v>9673</v>
      </c>
      <c r="R275" s="121" t="s">
        <v>69</v>
      </c>
      <c r="S275" s="156"/>
      <c r="T275" s="33"/>
      <c r="U275" s="33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</row>
    <row r="276" spans="1:207" s="39" customFormat="1" ht="24.95" customHeight="1" x14ac:dyDescent="0.25">
      <c r="A276" s="94" t="s">
        <v>1034</v>
      </c>
      <c r="B276" s="125" t="s">
        <v>219</v>
      </c>
      <c r="C276" s="108">
        <v>1961</v>
      </c>
      <c r="D276" s="94" t="s">
        <v>26</v>
      </c>
      <c r="E276" s="108" t="s">
        <v>25</v>
      </c>
      <c r="F276" s="154">
        <v>2</v>
      </c>
      <c r="G276" s="154">
        <v>2</v>
      </c>
      <c r="H276" s="133">
        <v>726</v>
      </c>
      <c r="I276" s="133">
        <v>398.4</v>
      </c>
      <c r="J276" s="133">
        <v>398.4</v>
      </c>
      <c r="K276" s="119">
        <f t="shared" si="59"/>
        <v>4375705.5</v>
      </c>
      <c r="L276" s="133">
        <v>0</v>
      </c>
      <c r="M276" s="133">
        <v>0</v>
      </c>
      <c r="N276" s="133">
        <v>0</v>
      </c>
      <c r="O276" s="133">
        <v>4375705.5</v>
      </c>
      <c r="P276" s="111">
        <f t="shared" si="58"/>
        <v>6027.1425619834708</v>
      </c>
      <c r="Q276" s="119">
        <v>9673</v>
      </c>
      <c r="R276" s="123" t="s">
        <v>68</v>
      </c>
      <c r="S276" s="112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  <c r="FK276" s="25"/>
      <c r="FL276" s="25"/>
      <c r="FM276" s="25"/>
      <c r="FN276" s="25"/>
      <c r="FO276" s="25"/>
      <c r="FP276" s="25"/>
      <c r="FQ276" s="25"/>
      <c r="FR276" s="25"/>
      <c r="FS276" s="25"/>
      <c r="FT276" s="25"/>
      <c r="FU276" s="25"/>
      <c r="FV276" s="25"/>
      <c r="FW276" s="25"/>
      <c r="FX276" s="25"/>
      <c r="FY276" s="25"/>
      <c r="FZ276" s="25"/>
      <c r="GA276" s="25"/>
      <c r="GB276" s="25"/>
      <c r="GC276" s="25"/>
      <c r="GD276" s="25"/>
      <c r="GE276" s="25"/>
      <c r="GF276" s="25"/>
      <c r="GG276" s="25"/>
      <c r="GH276" s="25"/>
      <c r="GI276" s="25"/>
      <c r="GJ276" s="25"/>
      <c r="GK276" s="25"/>
      <c r="GL276" s="25"/>
      <c r="GM276" s="25"/>
      <c r="GN276" s="25"/>
      <c r="GO276" s="25"/>
      <c r="GP276" s="25"/>
      <c r="GQ276" s="25"/>
      <c r="GR276" s="25"/>
      <c r="GS276" s="25"/>
      <c r="GT276" s="25"/>
      <c r="GU276" s="25"/>
      <c r="GV276" s="25"/>
      <c r="GW276" s="25"/>
      <c r="GX276" s="25"/>
      <c r="GY276" s="25"/>
    </row>
    <row r="277" spans="1:207" s="39" customFormat="1" ht="38.25" customHeight="1" x14ac:dyDescent="0.25">
      <c r="A277" s="94" t="s">
        <v>1035</v>
      </c>
      <c r="B277" s="125" t="s">
        <v>220</v>
      </c>
      <c r="C277" s="108" t="s">
        <v>260</v>
      </c>
      <c r="D277" s="94" t="s">
        <v>26</v>
      </c>
      <c r="E277" s="108" t="s">
        <v>261</v>
      </c>
      <c r="F277" s="154">
        <v>2</v>
      </c>
      <c r="G277" s="154">
        <v>2</v>
      </c>
      <c r="H277" s="133">
        <v>785.3</v>
      </c>
      <c r="I277" s="133">
        <v>409.7</v>
      </c>
      <c r="J277" s="133">
        <v>274.10000000000002</v>
      </c>
      <c r="K277" s="119">
        <f t="shared" si="59"/>
        <v>4516700</v>
      </c>
      <c r="L277" s="127">
        <v>0</v>
      </c>
      <c r="M277" s="127">
        <v>0</v>
      </c>
      <c r="N277" s="127">
        <v>0</v>
      </c>
      <c r="O277" s="127">
        <v>4516700</v>
      </c>
      <c r="P277" s="111">
        <f t="shared" si="58"/>
        <v>5751.5599134088889</v>
      </c>
      <c r="Q277" s="119">
        <v>9673</v>
      </c>
      <c r="R277" s="123" t="s">
        <v>68</v>
      </c>
      <c r="S277" s="99"/>
      <c r="T277" s="44"/>
      <c r="U277" s="44"/>
    </row>
    <row r="278" spans="1:207" s="71" customFormat="1" ht="23.1" customHeight="1" x14ac:dyDescent="0.25">
      <c r="A278" s="198" t="s">
        <v>1036</v>
      </c>
      <c r="B278" s="232" t="s">
        <v>221</v>
      </c>
      <c r="C278" s="180">
        <v>1956</v>
      </c>
      <c r="D278" s="198" t="s">
        <v>26</v>
      </c>
      <c r="E278" s="180" t="s">
        <v>25</v>
      </c>
      <c r="F278" s="220">
        <v>2</v>
      </c>
      <c r="G278" s="220">
        <v>2</v>
      </c>
      <c r="H278" s="193">
        <v>716</v>
      </c>
      <c r="I278" s="193">
        <v>383.4</v>
      </c>
      <c r="J278" s="193">
        <v>199.4</v>
      </c>
      <c r="K278" s="119">
        <f t="shared" si="59"/>
        <v>52206.080000000002</v>
      </c>
      <c r="L278" s="127">
        <v>0</v>
      </c>
      <c r="M278" s="127">
        <v>0</v>
      </c>
      <c r="N278" s="127">
        <v>0</v>
      </c>
      <c r="O278" s="127">
        <f>'[1]Прод. прилож'!$C$99</f>
        <v>52206.080000000002</v>
      </c>
      <c r="P278" s="111">
        <f t="shared" si="58"/>
        <v>72.913519553072632</v>
      </c>
      <c r="Q278" s="119">
        <v>9673</v>
      </c>
      <c r="R278" s="123" t="s">
        <v>68</v>
      </c>
      <c r="S278" s="150"/>
      <c r="T278" s="73"/>
      <c r="U278" s="74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9"/>
      <c r="BS278" s="69"/>
      <c r="BT278" s="69"/>
      <c r="BU278" s="69"/>
      <c r="BV278" s="69"/>
      <c r="BW278" s="69"/>
      <c r="BX278" s="69"/>
      <c r="BY278" s="69"/>
      <c r="BZ278" s="69"/>
      <c r="CA278" s="69"/>
      <c r="CB278" s="69"/>
      <c r="CC278" s="69"/>
      <c r="CD278" s="69"/>
      <c r="CE278" s="69"/>
      <c r="CF278" s="69"/>
      <c r="CG278" s="69"/>
      <c r="CH278" s="69"/>
      <c r="CI278" s="69"/>
      <c r="CJ278" s="69"/>
      <c r="CK278" s="69"/>
      <c r="CL278" s="69"/>
      <c r="CM278" s="69"/>
      <c r="CN278" s="69"/>
      <c r="CO278" s="69"/>
      <c r="CP278" s="69"/>
      <c r="CQ278" s="69"/>
      <c r="CR278" s="69"/>
      <c r="CS278" s="69"/>
      <c r="CT278" s="69"/>
      <c r="CU278" s="69"/>
      <c r="CV278" s="69"/>
      <c r="CW278" s="69"/>
      <c r="CX278" s="69"/>
      <c r="CY278" s="69"/>
      <c r="CZ278" s="69"/>
      <c r="DA278" s="69"/>
      <c r="DB278" s="69"/>
      <c r="DC278" s="69"/>
      <c r="DD278" s="69"/>
      <c r="DE278" s="69"/>
      <c r="DF278" s="69"/>
      <c r="DG278" s="69"/>
      <c r="DH278" s="69"/>
      <c r="DI278" s="69"/>
      <c r="DJ278" s="69"/>
      <c r="DK278" s="69"/>
      <c r="DL278" s="69"/>
      <c r="DM278" s="69"/>
      <c r="DN278" s="69"/>
      <c r="DO278" s="69"/>
      <c r="DP278" s="69"/>
      <c r="DQ278" s="69"/>
      <c r="DR278" s="69"/>
      <c r="DS278" s="69"/>
      <c r="DT278" s="69"/>
      <c r="DU278" s="69"/>
      <c r="DV278" s="69"/>
      <c r="DW278" s="69"/>
      <c r="DX278" s="69"/>
      <c r="DY278" s="69"/>
      <c r="DZ278" s="69"/>
      <c r="EA278" s="69"/>
      <c r="EB278" s="69"/>
      <c r="EC278" s="69"/>
      <c r="ED278" s="69"/>
      <c r="EE278" s="69"/>
      <c r="EF278" s="69"/>
      <c r="EG278" s="69"/>
      <c r="EH278" s="69"/>
      <c r="EI278" s="69"/>
      <c r="EJ278" s="69"/>
      <c r="EK278" s="69"/>
      <c r="EL278" s="69"/>
      <c r="EM278" s="69"/>
      <c r="EN278" s="69"/>
      <c r="EO278" s="69"/>
      <c r="EP278" s="69"/>
      <c r="EQ278" s="69"/>
      <c r="ER278" s="69"/>
      <c r="ES278" s="69"/>
      <c r="ET278" s="69"/>
      <c r="EU278" s="69"/>
      <c r="EV278" s="69"/>
      <c r="EW278" s="69"/>
      <c r="EX278" s="69"/>
      <c r="EY278" s="69"/>
      <c r="EZ278" s="69"/>
      <c r="FA278" s="69"/>
      <c r="FB278" s="69"/>
      <c r="FC278" s="69"/>
      <c r="FD278" s="69"/>
      <c r="FE278" s="69"/>
      <c r="FF278" s="69"/>
      <c r="FG278" s="69"/>
      <c r="FH278" s="69"/>
      <c r="FI278" s="69"/>
      <c r="FJ278" s="69"/>
      <c r="FK278" s="69"/>
      <c r="FL278" s="69"/>
      <c r="FM278" s="69"/>
      <c r="FN278" s="69"/>
      <c r="FO278" s="69"/>
      <c r="FP278" s="69"/>
      <c r="FQ278" s="69"/>
      <c r="FR278" s="69"/>
      <c r="FS278" s="69"/>
      <c r="FT278" s="69"/>
      <c r="FU278" s="69"/>
      <c r="FV278" s="69"/>
      <c r="FW278" s="69"/>
      <c r="FX278" s="69"/>
      <c r="FY278" s="69"/>
      <c r="FZ278" s="69"/>
      <c r="GA278" s="69"/>
      <c r="GB278" s="69"/>
      <c r="GC278" s="69"/>
      <c r="GD278" s="69"/>
      <c r="GE278" s="69"/>
      <c r="GF278" s="69"/>
      <c r="GG278" s="69"/>
      <c r="GH278" s="69"/>
      <c r="GI278" s="69"/>
      <c r="GJ278" s="69"/>
      <c r="GK278" s="69"/>
      <c r="GL278" s="69"/>
      <c r="GM278" s="69"/>
      <c r="GN278" s="69"/>
      <c r="GO278" s="69"/>
      <c r="GP278" s="69"/>
      <c r="GQ278" s="69"/>
      <c r="GR278" s="69"/>
      <c r="GS278" s="69"/>
      <c r="GT278" s="69"/>
      <c r="GU278" s="69"/>
      <c r="GV278" s="69"/>
      <c r="GW278" s="69"/>
      <c r="GX278" s="69"/>
      <c r="GY278" s="69"/>
    </row>
    <row r="279" spans="1:207" s="26" customFormat="1" ht="23.1" customHeight="1" x14ac:dyDescent="0.25">
      <c r="A279" s="198"/>
      <c r="B279" s="232"/>
      <c r="C279" s="180"/>
      <c r="D279" s="198"/>
      <c r="E279" s="180"/>
      <c r="F279" s="220"/>
      <c r="G279" s="220"/>
      <c r="H279" s="193"/>
      <c r="I279" s="193"/>
      <c r="J279" s="193"/>
      <c r="K279" s="119">
        <f>SUM(L279:O279)</f>
        <v>6410750</v>
      </c>
      <c r="L279" s="127">
        <v>0</v>
      </c>
      <c r="M279" s="127">
        <v>0</v>
      </c>
      <c r="N279" s="127">
        <v>0</v>
      </c>
      <c r="O279" s="127">
        <v>6410750</v>
      </c>
      <c r="P279" s="111">
        <f>K279/H278</f>
        <v>8953.5614525139663</v>
      </c>
      <c r="Q279" s="119">
        <v>9673</v>
      </c>
      <c r="R279" s="123" t="s">
        <v>69</v>
      </c>
      <c r="S279" s="150"/>
      <c r="T279" s="17"/>
      <c r="U279" s="44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</row>
    <row r="280" spans="1:207" s="71" customFormat="1" ht="23.1" customHeight="1" x14ac:dyDescent="0.25">
      <c r="A280" s="198" t="s">
        <v>1037</v>
      </c>
      <c r="B280" s="232" t="s">
        <v>222</v>
      </c>
      <c r="C280" s="180">
        <v>1953</v>
      </c>
      <c r="D280" s="198" t="s">
        <v>26</v>
      </c>
      <c r="E280" s="180" t="s">
        <v>25</v>
      </c>
      <c r="F280" s="220">
        <v>2</v>
      </c>
      <c r="G280" s="220">
        <v>2</v>
      </c>
      <c r="H280" s="193">
        <v>703.9</v>
      </c>
      <c r="I280" s="193">
        <v>381.1</v>
      </c>
      <c r="J280" s="193">
        <v>381.1</v>
      </c>
      <c r="K280" s="119">
        <f t="shared" si="59"/>
        <v>49933.51</v>
      </c>
      <c r="L280" s="127">
        <v>0</v>
      </c>
      <c r="M280" s="127">
        <v>0</v>
      </c>
      <c r="N280" s="127">
        <v>0</v>
      </c>
      <c r="O280" s="127">
        <f>'[1]Прод. прилож'!$C$100</f>
        <v>49933.51</v>
      </c>
      <c r="P280" s="111">
        <f t="shared" si="58"/>
        <v>70.938357721267224</v>
      </c>
      <c r="Q280" s="119">
        <v>9673</v>
      </c>
      <c r="R280" s="123" t="s">
        <v>68</v>
      </c>
      <c r="S280" s="99"/>
      <c r="T280" s="74"/>
      <c r="U280" s="74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69"/>
      <c r="BE280" s="69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L280" s="69"/>
      <c r="CM280" s="69"/>
      <c r="CN280" s="69"/>
      <c r="CO280" s="69"/>
      <c r="CP280" s="69"/>
      <c r="CQ280" s="69"/>
      <c r="CR280" s="69"/>
      <c r="CS280" s="69"/>
      <c r="CT280" s="69"/>
      <c r="CU280" s="69"/>
      <c r="CV280" s="69"/>
      <c r="CW280" s="69"/>
      <c r="CX280" s="69"/>
      <c r="CY280" s="69"/>
      <c r="CZ280" s="69"/>
      <c r="DA280" s="69"/>
      <c r="DB280" s="69"/>
      <c r="DC280" s="69"/>
      <c r="DD280" s="69"/>
      <c r="DE280" s="69"/>
      <c r="DF280" s="69"/>
      <c r="DG280" s="69"/>
      <c r="DH280" s="69"/>
      <c r="DI280" s="69"/>
      <c r="DJ280" s="69"/>
      <c r="DK280" s="69"/>
      <c r="DL280" s="69"/>
      <c r="DM280" s="69"/>
      <c r="DN280" s="69"/>
      <c r="DO280" s="69"/>
      <c r="DP280" s="69"/>
      <c r="DQ280" s="69"/>
      <c r="DR280" s="69"/>
      <c r="DS280" s="69"/>
      <c r="DT280" s="69"/>
      <c r="DU280" s="69"/>
      <c r="DV280" s="69"/>
      <c r="DW280" s="69"/>
      <c r="DX280" s="69"/>
      <c r="DY280" s="69"/>
      <c r="DZ280" s="69"/>
      <c r="EA280" s="69"/>
      <c r="EB280" s="69"/>
      <c r="EC280" s="69"/>
      <c r="ED280" s="69"/>
      <c r="EE280" s="69"/>
      <c r="EF280" s="69"/>
      <c r="EG280" s="69"/>
      <c r="EH280" s="69"/>
      <c r="EI280" s="69"/>
      <c r="EJ280" s="69"/>
      <c r="EK280" s="69"/>
      <c r="EL280" s="69"/>
      <c r="EM280" s="69"/>
      <c r="EN280" s="69"/>
      <c r="EO280" s="69"/>
      <c r="EP280" s="69"/>
      <c r="EQ280" s="69"/>
      <c r="ER280" s="69"/>
      <c r="ES280" s="69"/>
      <c r="ET280" s="69"/>
      <c r="EU280" s="69"/>
      <c r="EV280" s="69"/>
      <c r="EW280" s="69"/>
      <c r="EX280" s="69"/>
      <c r="EY280" s="69"/>
      <c r="EZ280" s="69"/>
      <c r="FA280" s="69"/>
      <c r="FB280" s="69"/>
      <c r="FC280" s="69"/>
      <c r="FD280" s="69"/>
      <c r="FE280" s="69"/>
      <c r="FF280" s="69"/>
      <c r="FG280" s="69"/>
      <c r="FH280" s="69"/>
      <c r="FI280" s="69"/>
      <c r="FJ280" s="69"/>
      <c r="FK280" s="69"/>
      <c r="FL280" s="69"/>
      <c r="FM280" s="69"/>
      <c r="FN280" s="69"/>
      <c r="FO280" s="69"/>
      <c r="FP280" s="69"/>
      <c r="FQ280" s="69"/>
      <c r="FR280" s="69"/>
      <c r="FS280" s="69"/>
      <c r="FT280" s="69"/>
      <c r="FU280" s="69"/>
      <c r="FV280" s="69"/>
      <c r="FW280" s="69"/>
      <c r="FX280" s="69"/>
      <c r="FY280" s="69"/>
      <c r="FZ280" s="69"/>
      <c r="GA280" s="69"/>
      <c r="GB280" s="69"/>
      <c r="GC280" s="69"/>
      <c r="GD280" s="69"/>
      <c r="GE280" s="69"/>
      <c r="GF280" s="69"/>
      <c r="GG280" s="69"/>
      <c r="GH280" s="69"/>
      <c r="GI280" s="69"/>
      <c r="GJ280" s="69"/>
      <c r="GK280" s="69"/>
      <c r="GL280" s="69"/>
      <c r="GM280" s="69"/>
      <c r="GN280" s="69"/>
      <c r="GO280" s="69"/>
      <c r="GP280" s="69"/>
      <c r="GQ280" s="69"/>
      <c r="GR280" s="69"/>
      <c r="GS280" s="69"/>
      <c r="GT280" s="69"/>
      <c r="GU280" s="69"/>
      <c r="GV280" s="69"/>
      <c r="GW280" s="69"/>
      <c r="GX280" s="69"/>
      <c r="GY280" s="69"/>
    </row>
    <row r="281" spans="1:207" s="26" customFormat="1" ht="23.1" customHeight="1" x14ac:dyDescent="0.25">
      <c r="A281" s="198"/>
      <c r="B281" s="232"/>
      <c r="C281" s="180"/>
      <c r="D281" s="198"/>
      <c r="E281" s="180"/>
      <c r="F281" s="220"/>
      <c r="G281" s="220"/>
      <c r="H281" s="193"/>
      <c r="I281" s="193"/>
      <c r="J281" s="193"/>
      <c r="K281" s="119">
        <f>SUM(L281:O281)</f>
        <v>4904215</v>
      </c>
      <c r="L281" s="127">
        <v>0</v>
      </c>
      <c r="M281" s="127">
        <v>0</v>
      </c>
      <c r="N281" s="127">
        <v>0</v>
      </c>
      <c r="O281" s="127">
        <v>4904215</v>
      </c>
      <c r="P281" s="111">
        <f>K281/H280</f>
        <v>6967.2041483165222</v>
      </c>
      <c r="Q281" s="119">
        <v>9673</v>
      </c>
      <c r="R281" s="123" t="s">
        <v>69</v>
      </c>
      <c r="S281" s="99"/>
      <c r="T281" s="44"/>
      <c r="U281" s="44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</row>
    <row r="282" spans="1:207" s="26" customFormat="1" ht="38.25" customHeight="1" x14ac:dyDescent="0.25">
      <c r="A282" s="94" t="s">
        <v>1038</v>
      </c>
      <c r="B282" s="125" t="s">
        <v>223</v>
      </c>
      <c r="C282" s="108" t="s">
        <v>260</v>
      </c>
      <c r="D282" s="94" t="s">
        <v>26</v>
      </c>
      <c r="E282" s="108" t="s">
        <v>25</v>
      </c>
      <c r="F282" s="154">
        <v>2</v>
      </c>
      <c r="G282" s="154">
        <v>1</v>
      </c>
      <c r="H282" s="133">
        <v>345.9</v>
      </c>
      <c r="I282" s="133">
        <v>154.9</v>
      </c>
      <c r="J282" s="133">
        <v>154.9</v>
      </c>
      <c r="K282" s="119">
        <f t="shared" si="59"/>
        <v>2957815</v>
      </c>
      <c r="L282" s="119">
        <v>0</v>
      </c>
      <c r="M282" s="119">
        <v>0</v>
      </c>
      <c r="N282" s="119">
        <v>0</v>
      </c>
      <c r="O282" s="133">
        <v>2957815</v>
      </c>
      <c r="P282" s="111">
        <f t="shared" si="58"/>
        <v>8551.0696733159875</v>
      </c>
      <c r="Q282" s="119">
        <v>9673</v>
      </c>
      <c r="R282" s="121" t="s">
        <v>69</v>
      </c>
      <c r="S282" s="112"/>
      <c r="T282" s="25"/>
      <c r="U282" s="25"/>
    </row>
    <row r="283" spans="1:207" s="26" customFormat="1" ht="24.95" customHeight="1" x14ac:dyDescent="0.25">
      <c r="A283" s="94" t="s">
        <v>1039</v>
      </c>
      <c r="B283" s="125" t="s">
        <v>224</v>
      </c>
      <c r="C283" s="108">
        <v>1960</v>
      </c>
      <c r="D283" s="94" t="s">
        <v>26</v>
      </c>
      <c r="E283" s="108" t="s">
        <v>25</v>
      </c>
      <c r="F283" s="154">
        <v>2</v>
      </c>
      <c r="G283" s="154">
        <v>1</v>
      </c>
      <c r="H283" s="133">
        <v>503.6</v>
      </c>
      <c r="I283" s="133">
        <v>275.60000000000002</v>
      </c>
      <c r="J283" s="133">
        <v>236.4</v>
      </c>
      <c r="K283" s="119">
        <f t="shared" si="59"/>
        <v>3190910</v>
      </c>
      <c r="L283" s="148">
        <v>0</v>
      </c>
      <c r="M283" s="148">
        <v>0</v>
      </c>
      <c r="N283" s="148">
        <v>0</v>
      </c>
      <c r="O283" s="133">
        <v>3190910</v>
      </c>
      <c r="P283" s="111">
        <f t="shared" si="58"/>
        <v>6336.199364575059</v>
      </c>
      <c r="Q283" s="119">
        <v>9673</v>
      </c>
      <c r="R283" s="121" t="s">
        <v>69</v>
      </c>
      <c r="S283" s="149"/>
      <c r="T283" s="30"/>
      <c r="U283" s="25"/>
    </row>
    <row r="284" spans="1:207" s="26" customFormat="1" ht="24.95" customHeight="1" x14ac:dyDescent="0.25">
      <c r="A284" s="94" t="s">
        <v>1040</v>
      </c>
      <c r="B284" s="153" t="s">
        <v>225</v>
      </c>
      <c r="C284" s="108">
        <v>1917</v>
      </c>
      <c r="D284" s="94" t="s">
        <v>26</v>
      </c>
      <c r="E284" s="108" t="s">
        <v>25</v>
      </c>
      <c r="F284" s="154">
        <v>2</v>
      </c>
      <c r="G284" s="154">
        <v>2</v>
      </c>
      <c r="H284" s="148">
        <v>836.9</v>
      </c>
      <c r="I284" s="148">
        <v>276.89999999999998</v>
      </c>
      <c r="J284" s="148">
        <v>276.89999999999998</v>
      </c>
      <c r="K284" s="119">
        <f t="shared" si="59"/>
        <v>1748265</v>
      </c>
      <c r="L284" s="127">
        <v>0</v>
      </c>
      <c r="M284" s="127">
        <v>0</v>
      </c>
      <c r="N284" s="127">
        <v>0</v>
      </c>
      <c r="O284" s="133">
        <v>1748265</v>
      </c>
      <c r="P284" s="111">
        <f t="shared" si="58"/>
        <v>2088.9771776795315</v>
      </c>
      <c r="Q284" s="119">
        <v>9673</v>
      </c>
      <c r="R284" s="121" t="s">
        <v>69</v>
      </c>
      <c r="S284" s="112"/>
      <c r="T284" s="25"/>
      <c r="U284" s="25"/>
    </row>
    <row r="285" spans="1:207" s="23" customFormat="1" ht="24.95" customHeight="1" x14ac:dyDescent="0.25">
      <c r="A285" s="94" t="s">
        <v>1041</v>
      </c>
      <c r="B285" s="125" t="s">
        <v>226</v>
      </c>
      <c r="C285" s="108">
        <v>1952</v>
      </c>
      <c r="D285" s="94" t="s">
        <v>26</v>
      </c>
      <c r="E285" s="108" t="s">
        <v>25</v>
      </c>
      <c r="F285" s="154">
        <v>2</v>
      </c>
      <c r="G285" s="154">
        <v>1</v>
      </c>
      <c r="H285" s="133">
        <v>1437.8</v>
      </c>
      <c r="I285" s="133">
        <v>277.89999999999998</v>
      </c>
      <c r="J285" s="133">
        <v>245.1</v>
      </c>
      <c r="K285" s="119">
        <f t="shared" si="59"/>
        <v>6217000</v>
      </c>
      <c r="L285" s="127">
        <v>0</v>
      </c>
      <c r="M285" s="127">
        <v>0</v>
      </c>
      <c r="N285" s="127">
        <v>0</v>
      </c>
      <c r="O285" s="133">
        <v>6217000</v>
      </c>
      <c r="P285" s="111">
        <f t="shared" si="58"/>
        <v>4323.9671720684382</v>
      </c>
      <c r="Q285" s="119">
        <v>9673</v>
      </c>
      <c r="R285" s="98" t="s">
        <v>70</v>
      </c>
      <c r="S285" s="112"/>
      <c r="T285" s="25"/>
      <c r="U285" s="25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/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/>
      <c r="DY285" s="26"/>
      <c r="DZ285" s="26"/>
      <c r="EA285" s="26"/>
      <c r="EB285" s="26"/>
      <c r="EC285" s="26"/>
      <c r="ED285" s="26"/>
      <c r="EE285" s="26"/>
      <c r="EF285" s="26"/>
      <c r="EG285" s="26"/>
      <c r="EH285" s="26"/>
      <c r="EI285" s="26"/>
      <c r="EJ285" s="26"/>
      <c r="EK285" s="26"/>
      <c r="EL285" s="26"/>
      <c r="EM285" s="26"/>
      <c r="EN285" s="26"/>
      <c r="EO285" s="26"/>
      <c r="EP285" s="26"/>
      <c r="EQ285" s="26"/>
      <c r="ER285" s="26"/>
      <c r="ES285" s="26"/>
      <c r="ET285" s="26"/>
      <c r="EU285" s="26"/>
      <c r="EV285" s="26"/>
      <c r="EW285" s="26"/>
      <c r="EX285" s="26"/>
      <c r="EY285" s="26"/>
      <c r="EZ285" s="26"/>
      <c r="FA285" s="26"/>
      <c r="FB285" s="26"/>
      <c r="FC285" s="26"/>
      <c r="FD285" s="26"/>
      <c r="FE285" s="26"/>
      <c r="FF285" s="26"/>
      <c r="FG285" s="26"/>
      <c r="FH285" s="26"/>
      <c r="FI285" s="26"/>
      <c r="FJ285" s="26"/>
      <c r="FK285" s="26"/>
      <c r="FL285" s="26"/>
      <c r="FM285" s="26"/>
      <c r="FN285" s="26"/>
      <c r="FO285" s="26"/>
      <c r="FP285" s="26"/>
      <c r="FQ285" s="26"/>
      <c r="FR285" s="26"/>
      <c r="FS285" s="26"/>
      <c r="FT285" s="26"/>
      <c r="FU285" s="26"/>
      <c r="FV285" s="26"/>
      <c r="FW285" s="26"/>
      <c r="FX285" s="26"/>
      <c r="FY285" s="26"/>
      <c r="FZ285" s="26"/>
      <c r="GA285" s="26"/>
      <c r="GB285" s="26"/>
      <c r="GC285" s="26"/>
      <c r="GD285" s="26"/>
      <c r="GE285" s="26"/>
      <c r="GF285" s="26"/>
      <c r="GG285" s="26"/>
      <c r="GH285" s="26"/>
      <c r="GI285" s="26"/>
      <c r="GJ285" s="26"/>
      <c r="GK285" s="26"/>
      <c r="GL285" s="26"/>
      <c r="GM285" s="26"/>
      <c r="GN285" s="26"/>
      <c r="GO285" s="26"/>
      <c r="GP285" s="26"/>
      <c r="GQ285" s="26"/>
      <c r="GR285" s="26"/>
      <c r="GS285" s="26"/>
      <c r="GT285" s="26"/>
      <c r="GU285" s="26"/>
      <c r="GV285" s="26"/>
      <c r="GW285" s="26"/>
      <c r="GX285" s="26"/>
      <c r="GY285" s="26"/>
    </row>
    <row r="286" spans="1:207" s="23" customFormat="1" ht="35.25" customHeight="1" x14ac:dyDescent="0.25">
      <c r="A286" s="94" t="s">
        <v>1042</v>
      </c>
      <c r="B286" s="125" t="s">
        <v>227</v>
      </c>
      <c r="C286" s="108" t="s">
        <v>262</v>
      </c>
      <c r="D286" s="94" t="s">
        <v>26</v>
      </c>
      <c r="E286" s="108" t="s">
        <v>25</v>
      </c>
      <c r="F286" s="154">
        <v>2</v>
      </c>
      <c r="G286" s="154">
        <v>1</v>
      </c>
      <c r="H286" s="133">
        <v>793.1</v>
      </c>
      <c r="I286" s="133">
        <v>383.7</v>
      </c>
      <c r="J286" s="133">
        <v>383.7</v>
      </c>
      <c r="K286" s="119">
        <f t="shared" si="59"/>
        <v>5478385</v>
      </c>
      <c r="L286" s="127">
        <v>0</v>
      </c>
      <c r="M286" s="127">
        <v>0</v>
      </c>
      <c r="N286" s="127">
        <v>0</v>
      </c>
      <c r="O286" s="148">
        <v>5478385</v>
      </c>
      <c r="P286" s="111">
        <f t="shared" si="58"/>
        <v>6907.5589459084604</v>
      </c>
      <c r="Q286" s="119">
        <v>9673</v>
      </c>
      <c r="R286" s="121" t="s">
        <v>69</v>
      </c>
      <c r="S286" s="112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  <c r="FK286" s="25"/>
      <c r="FL286" s="25"/>
      <c r="FM286" s="25"/>
      <c r="FN286" s="25"/>
      <c r="FO286" s="25"/>
      <c r="FP286" s="25"/>
      <c r="FQ286" s="25"/>
      <c r="FR286" s="25"/>
      <c r="FS286" s="25"/>
      <c r="FT286" s="25"/>
      <c r="FU286" s="25"/>
      <c r="FV286" s="25"/>
      <c r="FW286" s="25"/>
      <c r="FX286" s="25"/>
      <c r="FY286" s="25"/>
      <c r="FZ286" s="25"/>
      <c r="GA286" s="25"/>
      <c r="GB286" s="25"/>
      <c r="GC286" s="25"/>
      <c r="GD286" s="25"/>
      <c r="GE286" s="25"/>
      <c r="GF286" s="25"/>
      <c r="GG286" s="25"/>
      <c r="GH286" s="25"/>
      <c r="GI286" s="25"/>
      <c r="GJ286" s="25"/>
      <c r="GK286" s="25"/>
      <c r="GL286" s="25"/>
      <c r="GM286" s="25"/>
      <c r="GN286" s="25"/>
      <c r="GO286" s="25"/>
      <c r="GP286" s="25"/>
      <c r="GQ286" s="25"/>
      <c r="GR286" s="25"/>
      <c r="GS286" s="25"/>
      <c r="GT286" s="25"/>
      <c r="GU286" s="25"/>
      <c r="GV286" s="25"/>
      <c r="GW286" s="25"/>
      <c r="GX286" s="25"/>
      <c r="GY286" s="25"/>
    </row>
    <row r="287" spans="1:207" ht="24.95" customHeight="1" x14ac:dyDescent="0.25">
      <c r="A287" s="198" t="s">
        <v>1043</v>
      </c>
      <c r="B287" s="199" t="s">
        <v>228</v>
      </c>
      <c r="C287" s="180">
        <v>1947</v>
      </c>
      <c r="D287" s="198" t="s">
        <v>26</v>
      </c>
      <c r="E287" s="180" t="s">
        <v>25</v>
      </c>
      <c r="F287" s="195">
        <v>2</v>
      </c>
      <c r="G287" s="195">
        <v>3</v>
      </c>
      <c r="H287" s="192">
        <v>1929.4</v>
      </c>
      <c r="I287" s="192">
        <v>1000.2</v>
      </c>
      <c r="J287" s="192">
        <v>963.8</v>
      </c>
      <c r="K287" s="110">
        <f>SUM(L287:O287)</f>
        <v>6242020</v>
      </c>
      <c r="L287" s="110">
        <v>0</v>
      </c>
      <c r="M287" s="110">
        <v>0</v>
      </c>
      <c r="N287" s="110">
        <v>0</v>
      </c>
      <c r="O287" s="110">
        <v>6242020</v>
      </c>
      <c r="P287" s="110">
        <f>K287/H287</f>
        <v>3235.2130195915829</v>
      </c>
      <c r="Q287" s="110">
        <v>9673</v>
      </c>
      <c r="R287" s="121" t="s">
        <v>68</v>
      </c>
      <c r="S287" s="87"/>
    </row>
    <row r="288" spans="1:207" s="23" customFormat="1" ht="24.95" customHeight="1" x14ac:dyDescent="0.25">
      <c r="A288" s="198"/>
      <c r="B288" s="199"/>
      <c r="C288" s="180"/>
      <c r="D288" s="198"/>
      <c r="E288" s="180"/>
      <c r="F288" s="195"/>
      <c r="G288" s="195"/>
      <c r="H288" s="192"/>
      <c r="I288" s="192"/>
      <c r="J288" s="192"/>
      <c r="K288" s="119">
        <f t="shared" si="59"/>
        <v>7694890</v>
      </c>
      <c r="L288" s="127">
        <v>0</v>
      </c>
      <c r="M288" s="127">
        <v>0</v>
      </c>
      <c r="N288" s="127">
        <v>0</v>
      </c>
      <c r="O288" s="133">
        <v>7694890</v>
      </c>
      <c r="P288" s="111">
        <f>K288/H287</f>
        <v>3988.2295013993985</v>
      </c>
      <c r="Q288" s="119">
        <v>9673</v>
      </c>
      <c r="R288" s="121" t="s">
        <v>69</v>
      </c>
      <c r="S288" s="134"/>
      <c r="T288" s="27"/>
      <c r="U288" s="28"/>
    </row>
    <row r="289" spans="1:207" s="25" customFormat="1" ht="24.95" customHeight="1" x14ac:dyDescent="0.25">
      <c r="A289" s="94" t="s">
        <v>1044</v>
      </c>
      <c r="B289" s="125" t="s">
        <v>229</v>
      </c>
      <c r="C289" s="108">
        <v>1946</v>
      </c>
      <c r="D289" s="94" t="s">
        <v>26</v>
      </c>
      <c r="E289" s="108" t="s">
        <v>25</v>
      </c>
      <c r="F289" s="154">
        <v>2</v>
      </c>
      <c r="G289" s="154">
        <v>1</v>
      </c>
      <c r="H289" s="133">
        <v>656.7</v>
      </c>
      <c r="I289" s="133">
        <v>346.4</v>
      </c>
      <c r="J289" s="133">
        <v>309.39999999999998</v>
      </c>
      <c r="K289" s="119">
        <f t="shared" si="59"/>
        <v>5410645</v>
      </c>
      <c r="L289" s="133">
        <v>0</v>
      </c>
      <c r="M289" s="133">
        <v>0</v>
      </c>
      <c r="N289" s="133">
        <v>0</v>
      </c>
      <c r="O289" s="133">
        <v>5410645</v>
      </c>
      <c r="P289" s="111">
        <f t="shared" si="58"/>
        <v>8239.1426831125318</v>
      </c>
      <c r="Q289" s="119">
        <v>9673</v>
      </c>
      <c r="R289" s="121" t="s">
        <v>69</v>
      </c>
      <c r="S289" s="134"/>
      <c r="T289" s="27"/>
      <c r="U289" s="27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  <c r="DQ289" s="23"/>
      <c r="DR289" s="23"/>
      <c r="DS289" s="23"/>
      <c r="DT289" s="23"/>
      <c r="DU289" s="23"/>
      <c r="DV289" s="23"/>
      <c r="DW289" s="23"/>
      <c r="DX289" s="23"/>
      <c r="DY289" s="23"/>
      <c r="DZ289" s="23"/>
      <c r="EA289" s="23"/>
      <c r="EB289" s="23"/>
      <c r="EC289" s="23"/>
      <c r="ED289" s="23"/>
      <c r="EE289" s="23"/>
      <c r="EF289" s="23"/>
      <c r="EG289" s="23"/>
      <c r="EH289" s="23"/>
      <c r="EI289" s="23"/>
      <c r="EJ289" s="23"/>
      <c r="EK289" s="23"/>
      <c r="EL289" s="23"/>
      <c r="EM289" s="23"/>
      <c r="EN289" s="23"/>
      <c r="EO289" s="23"/>
      <c r="EP289" s="23"/>
      <c r="EQ289" s="23"/>
      <c r="ER289" s="23"/>
      <c r="ES289" s="23"/>
      <c r="ET289" s="23"/>
      <c r="EU289" s="23"/>
      <c r="EV289" s="23"/>
      <c r="EW289" s="23"/>
      <c r="EX289" s="23"/>
      <c r="EY289" s="23"/>
      <c r="EZ289" s="23"/>
      <c r="FA289" s="23"/>
      <c r="FB289" s="23"/>
      <c r="FC289" s="23"/>
      <c r="FD289" s="23"/>
      <c r="FE289" s="23"/>
      <c r="FF289" s="23"/>
      <c r="FG289" s="23"/>
      <c r="FH289" s="23"/>
      <c r="FI289" s="23"/>
      <c r="FJ289" s="23"/>
      <c r="FK289" s="23"/>
      <c r="FL289" s="23"/>
      <c r="FM289" s="23"/>
      <c r="FN289" s="23"/>
      <c r="FO289" s="23"/>
      <c r="FP289" s="23"/>
      <c r="FQ289" s="23"/>
      <c r="FR289" s="23"/>
      <c r="FS289" s="23"/>
      <c r="FT289" s="23"/>
      <c r="FU289" s="23"/>
      <c r="FV289" s="23"/>
      <c r="FW289" s="23"/>
      <c r="FX289" s="23"/>
      <c r="FY289" s="23"/>
      <c r="FZ289" s="23"/>
      <c r="GA289" s="23"/>
      <c r="GB289" s="23"/>
      <c r="GC289" s="23"/>
      <c r="GD289" s="23"/>
      <c r="GE289" s="23"/>
      <c r="GF289" s="23"/>
      <c r="GG289" s="23"/>
      <c r="GH289" s="23"/>
      <c r="GI289" s="23"/>
      <c r="GJ289" s="23"/>
      <c r="GK289" s="23"/>
      <c r="GL289" s="23"/>
      <c r="GM289" s="23"/>
      <c r="GN289" s="23"/>
      <c r="GO289" s="23"/>
      <c r="GP289" s="23"/>
      <c r="GQ289" s="23"/>
      <c r="GR289" s="23"/>
      <c r="GS289" s="23"/>
      <c r="GT289" s="23"/>
      <c r="GU289" s="23"/>
      <c r="GV289" s="23"/>
      <c r="GW289" s="23"/>
      <c r="GX289" s="23"/>
      <c r="GY289" s="23"/>
    </row>
    <row r="290" spans="1:207" s="39" customFormat="1" ht="24.95" customHeight="1" x14ac:dyDescent="0.25">
      <c r="A290" s="94" t="s">
        <v>1045</v>
      </c>
      <c r="B290" s="125" t="s">
        <v>230</v>
      </c>
      <c r="C290" s="108">
        <v>1959</v>
      </c>
      <c r="D290" s="94" t="s">
        <v>26</v>
      </c>
      <c r="E290" s="108" t="s">
        <v>25</v>
      </c>
      <c r="F290" s="154">
        <v>2</v>
      </c>
      <c r="G290" s="154">
        <v>2</v>
      </c>
      <c r="H290" s="133">
        <v>818.4</v>
      </c>
      <c r="I290" s="133">
        <v>437.7</v>
      </c>
      <c r="J290" s="133">
        <v>437.7</v>
      </c>
      <c r="K290" s="119">
        <f t="shared" si="59"/>
        <v>5827540</v>
      </c>
      <c r="L290" s="127">
        <v>0</v>
      </c>
      <c r="M290" s="127">
        <v>0</v>
      </c>
      <c r="N290" s="127">
        <v>0</v>
      </c>
      <c r="O290" s="127">
        <v>5827540</v>
      </c>
      <c r="P290" s="111">
        <f t="shared" si="58"/>
        <v>7120.6500488758556</v>
      </c>
      <c r="Q290" s="119">
        <v>9673</v>
      </c>
      <c r="R290" s="121" t="s">
        <v>69</v>
      </c>
      <c r="S290" s="134"/>
      <c r="T290" s="27"/>
      <c r="U290" s="27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  <c r="DQ290" s="23"/>
      <c r="DR290" s="23"/>
      <c r="DS290" s="23"/>
      <c r="DT290" s="23"/>
      <c r="DU290" s="23"/>
      <c r="DV290" s="23"/>
      <c r="DW290" s="23"/>
      <c r="DX290" s="23"/>
      <c r="DY290" s="23"/>
      <c r="DZ290" s="23"/>
      <c r="EA290" s="23"/>
      <c r="EB290" s="23"/>
      <c r="EC290" s="23"/>
      <c r="ED290" s="23"/>
      <c r="EE290" s="23"/>
      <c r="EF290" s="23"/>
      <c r="EG290" s="23"/>
      <c r="EH290" s="23"/>
      <c r="EI290" s="23"/>
      <c r="EJ290" s="23"/>
      <c r="EK290" s="23"/>
      <c r="EL290" s="23"/>
      <c r="EM290" s="23"/>
      <c r="EN290" s="23"/>
      <c r="EO290" s="23"/>
      <c r="EP290" s="23"/>
      <c r="EQ290" s="23"/>
      <c r="ER290" s="23"/>
      <c r="ES290" s="23"/>
      <c r="ET290" s="23"/>
      <c r="EU290" s="23"/>
      <c r="EV290" s="23"/>
      <c r="EW290" s="23"/>
      <c r="EX290" s="23"/>
      <c r="EY290" s="23"/>
      <c r="EZ290" s="23"/>
      <c r="FA290" s="23"/>
      <c r="FB290" s="23"/>
      <c r="FC290" s="23"/>
      <c r="FD290" s="23"/>
      <c r="FE290" s="23"/>
      <c r="FF290" s="23"/>
      <c r="FG290" s="23"/>
      <c r="FH290" s="23"/>
      <c r="FI290" s="23"/>
      <c r="FJ290" s="23"/>
      <c r="FK290" s="23"/>
      <c r="FL290" s="23"/>
      <c r="FM290" s="23"/>
      <c r="FN290" s="23"/>
      <c r="FO290" s="23"/>
      <c r="FP290" s="23"/>
      <c r="FQ290" s="23"/>
      <c r="FR290" s="23"/>
      <c r="FS290" s="23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</row>
    <row r="291" spans="1:207" s="39" customFormat="1" ht="24.95" customHeight="1" x14ac:dyDescent="0.25">
      <c r="A291" s="94" t="s">
        <v>1739</v>
      </c>
      <c r="B291" s="125" t="s">
        <v>231</v>
      </c>
      <c r="C291" s="108">
        <v>1917</v>
      </c>
      <c r="D291" s="94" t="s">
        <v>26</v>
      </c>
      <c r="E291" s="108" t="s">
        <v>25</v>
      </c>
      <c r="F291" s="154">
        <v>2</v>
      </c>
      <c r="G291" s="154">
        <v>1</v>
      </c>
      <c r="H291" s="133">
        <v>366.8</v>
      </c>
      <c r="I291" s="133">
        <v>132.19999999999999</v>
      </c>
      <c r="J291" s="133">
        <v>89.2</v>
      </c>
      <c r="K291" s="119">
        <f t="shared" si="59"/>
        <v>2044380</v>
      </c>
      <c r="L291" s="127">
        <v>0</v>
      </c>
      <c r="M291" s="127">
        <v>0</v>
      </c>
      <c r="N291" s="127">
        <v>0</v>
      </c>
      <c r="O291" s="127">
        <v>2044380</v>
      </c>
      <c r="P291" s="111">
        <f t="shared" si="58"/>
        <v>5573.5550708833152</v>
      </c>
      <c r="Q291" s="119">
        <v>9673</v>
      </c>
      <c r="R291" s="121" t="s">
        <v>69</v>
      </c>
      <c r="S291" s="99"/>
      <c r="T291" s="44"/>
      <c r="U291" s="44"/>
    </row>
    <row r="292" spans="1:207" s="39" customFormat="1" ht="24.95" customHeight="1" x14ac:dyDescent="0.25">
      <c r="A292" s="94" t="s">
        <v>1046</v>
      </c>
      <c r="B292" s="153" t="s">
        <v>232</v>
      </c>
      <c r="C292" s="108">
        <v>1959</v>
      </c>
      <c r="D292" s="94" t="s">
        <v>26</v>
      </c>
      <c r="E292" s="108" t="s">
        <v>25</v>
      </c>
      <c r="F292" s="154">
        <v>2</v>
      </c>
      <c r="G292" s="154">
        <v>2</v>
      </c>
      <c r="H292" s="148">
        <v>1224.5</v>
      </c>
      <c r="I292" s="148">
        <v>694</v>
      </c>
      <c r="J292" s="148">
        <v>694</v>
      </c>
      <c r="K292" s="119">
        <f t="shared" si="59"/>
        <v>5464500</v>
      </c>
      <c r="L292" s="127">
        <v>0</v>
      </c>
      <c r="M292" s="127">
        <v>0</v>
      </c>
      <c r="N292" s="127">
        <v>0</v>
      </c>
      <c r="O292" s="127">
        <v>5464500</v>
      </c>
      <c r="P292" s="111">
        <f t="shared" si="58"/>
        <v>4462.6378113515721</v>
      </c>
      <c r="Q292" s="119">
        <v>9673</v>
      </c>
      <c r="R292" s="121" t="s">
        <v>69</v>
      </c>
      <c r="S292" s="150"/>
      <c r="T292" s="17"/>
      <c r="U292" s="44"/>
    </row>
    <row r="293" spans="1:207" s="25" customFormat="1" ht="35.1" customHeight="1" x14ac:dyDescent="0.25">
      <c r="A293" s="94" t="s">
        <v>1047</v>
      </c>
      <c r="B293" s="153" t="s">
        <v>233</v>
      </c>
      <c r="C293" s="108" t="s">
        <v>262</v>
      </c>
      <c r="D293" s="94" t="s">
        <v>26</v>
      </c>
      <c r="E293" s="108" t="s">
        <v>25</v>
      </c>
      <c r="F293" s="154">
        <v>2</v>
      </c>
      <c r="G293" s="154">
        <v>1</v>
      </c>
      <c r="H293" s="148">
        <v>484.5</v>
      </c>
      <c r="I293" s="148">
        <v>268.2</v>
      </c>
      <c r="J293" s="133">
        <v>238.2</v>
      </c>
      <c r="K293" s="119">
        <f t="shared" si="59"/>
        <v>3538675</v>
      </c>
      <c r="L293" s="127">
        <v>0</v>
      </c>
      <c r="M293" s="127">
        <v>0</v>
      </c>
      <c r="N293" s="127">
        <v>0</v>
      </c>
      <c r="O293" s="127">
        <v>3538675</v>
      </c>
      <c r="P293" s="111">
        <f t="shared" si="58"/>
        <v>7303.7667698658415</v>
      </c>
      <c r="Q293" s="119">
        <v>9673</v>
      </c>
      <c r="R293" s="121" t="s">
        <v>69</v>
      </c>
      <c r="S293" s="150"/>
      <c r="T293" s="17"/>
      <c r="U293" s="44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  <c r="GN293" s="39"/>
      <c r="GO293" s="39"/>
      <c r="GP293" s="39"/>
      <c r="GQ293" s="39"/>
      <c r="GR293" s="39"/>
      <c r="GS293" s="39"/>
      <c r="GT293" s="39"/>
      <c r="GU293" s="39"/>
      <c r="GV293" s="39"/>
      <c r="GW293" s="39"/>
      <c r="GX293" s="39"/>
      <c r="GY293" s="39"/>
    </row>
    <row r="294" spans="1:207" s="26" customFormat="1" ht="24.95" customHeight="1" x14ac:dyDescent="0.25">
      <c r="A294" s="94" t="s">
        <v>1048</v>
      </c>
      <c r="B294" s="125" t="s">
        <v>234</v>
      </c>
      <c r="C294" s="108">
        <v>1960</v>
      </c>
      <c r="D294" s="94" t="s">
        <v>26</v>
      </c>
      <c r="E294" s="108" t="s">
        <v>25</v>
      </c>
      <c r="F294" s="154">
        <v>3</v>
      </c>
      <c r="G294" s="154">
        <v>1</v>
      </c>
      <c r="H294" s="133">
        <v>922.2</v>
      </c>
      <c r="I294" s="133">
        <v>235.6</v>
      </c>
      <c r="J294" s="133">
        <v>164.8</v>
      </c>
      <c r="K294" s="119">
        <f t="shared" si="59"/>
        <v>5720080</v>
      </c>
      <c r="L294" s="127">
        <v>0</v>
      </c>
      <c r="M294" s="127">
        <v>0</v>
      </c>
      <c r="N294" s="127">
        <v>0</v>
      </c>
      <c r="O294" s="133">
        <v>5720080</v>
      </c>
      <c r="P294" s="111">
        <f t="shared" si="58"/>
        <v>6202.6458468878764</v>
      </c>
      <c r="Q294" s="119">
        <v>9673</v>
      </c>
      <c r="R294" s="98" t="s">
        <v>70</v>
      </c>
      <c r="S294" s="112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25"/>
      <c r="FO294" s="25"/>
      <c r="FP294" s="25"/>
      <c r="FQ294" s="25"/>
      <c r="FR294" s="25"/>
      <c r="FS294" s="25"/>
      <c r="FT294" s="25"/>
      <c r="FU294" s="25"/>
      <c r="FV294" s="25"/>
      <c r="FW294" s="25"/>
      <c r="FX294" s="25"/>
      <c r="FY294" s="25"/>
      <c r="FZ294" s="25"/>
      <c r="GA294" s="25"/>
      <c r="GB294" s="25"/>
      <c r="GC294" s="25"/>
      <c r="GD294" s="25"/>
      <c r="GE294" s="25"/>
      <c r="GF294" s="25"/>
      <c r="GG294" s="25"/>
      <c r="GH294" s="25"/>
      <c r="GI294" s="25"/>
      <c r="GJ294" s="25"/>
      <c r="GK294" s="25"/>
      <c r="GL294" s="25"/>
      <c r="GM294" s="25"/>
      <c r="GN294" s="25"/>
      <c r="GO294" s="25"/>
      <c r="GP294" s="25"/>
      <c r="GQ294" s="25"/>
      <c r="GR294" s="25"/>
      <c r="GS294" s="25"/>
      <c r="GT294" s="25"/>
      <c r="GU294" s="25"/>
      <c r="GV294" s="25"/>
      <c r="GW294" s="25"/>
      <c r="GX294" s="25"/>
      <c r="GY294" s="25"/>
    </row>
    <row r="295" spans="1:207" s="26" customFormat="1" ht="24.95" customHeight="1" x14ac:dyDescent="0.25">
      <c r="A295" s="94" t="s">
        <v>1049</v>
      </c>
      <c r="B295" s="125" t="s">
        <v>235</v>
      </c>
      <c r="C295" s="108">
        <v>1952</v>
      </c>
      <c r="D295" s="94" t="s">
        <v>26</v>
      </c>
      <c r="E295" s="108" t="s">
        <v>25</v>
      </c>
      <c r="F295" s="154">
        <v>2</v>
      </c>
      <c r="G295" s="154">
        <v>2</v>
      </c>
      <c r="H295" s="133">
        <v>1484.4</v>
      </c>
      <c r="I295" s="133">
        <v>567.4</v>
      </c>
      <c r="J295" s="133">
        <v>567.4</v>
      </c>
      <c r="K295" s="119">
        <f t="shared" si="59"/>
        <v>6701640</v>
      </c>
      <c r="L295" s="127">
        <v>0</v>
      </c>
      <c r="M295" s="127">
        <v>0</v>
      </c>
      <c r="N295" s="127">
        <v>0</v>
      </c>
      <c r="O295" s="148">
        <v>6701640</v>
      </c>
      <c r="P295" s="111">
        <f t="shared" si="58"/>
        <v>4514.7130153597409</v>
      </c>
      <c r="Q295" s="119">
        <v>9673</v>
      </c>
      <c r="R295" s="98" t="s">
        <v>70</v>
      </c>
      <c r="S295" s="112"/>
      <c r="T295" s="25"/>
      <c r="U295" s="25"/>
    </row>
    <row r="296" spans="1:207" s="26" customFormat="1" ht="24.95" customHeight="1" x14ac:dyDescent="0.25">
      <c r="A296" s="94" t="s">
        <v>1050</v>
      </c>
      <c r="B296" s="125" t="s">
        <v>236</v>
      </c>
      <c r="C296" s="108">
        <v>1949</v>
      </c>
      <c r="D296" s="94" t="s">
        <v>26</v>
      </c>
      <c r="E296" s="108" t="s">
        <v>25</v>
      </c>
      <c r="F296" s="154">
        <v>2</v>
      </c>
      <c r="G296" s="154">
        <v>1</v>
      </c>
      <c r="H296" s="133">
        <v>1238</v>
      </c>
      <c r="I296" s="133">
        <v>216.6</v>
      </c>
      <c r="J296" s="133">
        <v>216.6</v>
      </c>
      <c r="K296" s="119">
        <f t="shared" si="59"/>
        <v>6082300</v>
      </c>
      <c r="L296" s="127">
        <v>0</v>
      </c>
      <c r="M296" s="127">
        <v>0</v>
      </c>
      <c r="N296" s="127">
        <v>0</v>
      </c>
      <c r="O296" s="155">
        <v>6082300</v>
      </c>
      <c r="P296" s="111">
        <f t="shared" si="58"/>
        <v>4913.0048465266555</v>
      </c>
      <c r="Q296" s="119">
        <v>9673</v>
      </c>
      <c r="R296" s="98" t="s">
        <v>70</v>
      </c>
      <c r="S296" s="112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  <c r="DR296" s="25"/>
      <c r="DS296" s="25"/>
      <c r="DT296" s="25"/>
      <c r="DU296" s="25"/>
      <c r="DV296" s="25"/>
      <c r="DW296" s="25"/>
      <c r="DX296" s="25"/>
      <c r="DY296" s="25"/>
      <c r="DZ296" s="25"/>
      <c r="EA296" s="25"/>
      <c r="EB296" s="25"/>
      <c r="EC296" s="25"/>
      <c r="ED296" s="25"/>
      <c r="EE296" s="25"/>
      <c r="EF296" s="25"/>
      <c r="EG296" s="25"/>
      <c r="EH296" s="25"/>
      <c r="EI296" s="25"/>
      <c r="EJ296" s="25"/>
      <c r="EK296" s="25"/>
      <c r="EL296" s="25"/>
      <c r="EM296" s="25"/>
      <c r="EN296" s="25"/>
      <c r="EO296" s="25"/>
      <c r="EP296" s="25"/>
      <c r="EQ296" s="25"/>
      <c r="ER296" s="25"/>
      <c r="ES296" s="25"/>
      <c r="ET296" s="25"/>
      <c r="EU296" s="25"/>
      <c r="EV296" s="25"/>
      <c r="EW296" s="25"/>
      <c r="EX296" s="25"/>
      <c r="EY296" s="25"/>
      <c r="EZ296" s="25"/>
      <c r="FA296" s="25"/>
      <c r="FB296" s="25"/>
      <c r="FC296" s="25"/>
      <c r="FD296" s="25"/>
      <c r="FE296" s="25"/>
      <c r="FF296" s="25"/>
      <c r="FG296" s="25"/>
      <c r="FH296" s="25"/>
      <c r="FI296" s="25"/>
      <c r="FJ296" s="25"/>
      <c r="FK296" s="25"/>
      <c r="FL296" s="25"/>
      <c r="FM296" s="25"/>
      <c r="FN296" s="25"/>
      <c r="FO296" s="25"/>
      <c r="FP296" s="25"/>
      <c r="FQ296" s="25"/>
      <c r="FR296" s="25"/>
      <c r="FS296" s="25"/>
      <c r="FT296" s="25"/>
      <c r="FU296" s="25"/>
      <c r="FV296" s="25"/>
      <c r="FW296" s="25"/>
      <c r="FX296" s="25"/>
      <c r="FY296" s="25"/>
      <c r="FZ296" s="25"/>
      <c r="GA296" s="25"/>
      <c r="GB296" s="25"/>
      <c r="GC296" s="25"/>
      <c r="GD296" s="25"/>
      <c r="GE296" s="25"/>
      <c r="GF296" s="25"/>
      <c r="GG296" s="25"/>
      <c r="GH296" s="25"/>
      <c r="GI296" s="25"/>
      <c r="GJ296" s="25"/>
      <c r="GK296" s="25"/>
      <c r="GL296" s="25"/>
      <c r="GM296" s="25"/>
      <c r="GN296" s="25"/>
      <c r="GO296" s="25"/>
      <c r="GP296" s="25"/>
      <c r="GQ296" s="25"/>
      <c r="GR296" s="25"/>
      <c r="GS296" s="25"/>
      <c r="GT296" s="25"/>
      <c r="GU296" s="25"/>
      <c r="GV296" s="25"/>
      <c r="GW296" s="25"/>
      <c r="GX296" s="25"/>
      <c r="GY296" s="25"/>
    </row>
    <row r="297" spans="1:207" s="25" customFormat="1" ht="24.95" customHeight="1" x14ac:dyDescent="0.25">
      <c r="A297" s="94" t="s">
        <v>1051</v>
      </c>
      <c r="B297" s="125" t="s">
        <v>237</v>
      </c>
      <c r="C297" s="108">
        <v>1952</v>
      </c>
      <c r="D297" s="94" t="s">
        <v>26</v>
      </c>
      <c r="E297" s="108" t="s">
        <v>25</v>
      </c>
      <c r="F297" s="154">
        <v>2</v>
      </c>
      <c r="G297" s="154">
        <v>1</v>
      </c>
      <c r="H297" s="133">
        <v>1310</v>
      </c>
      <c r="I297" s="133">
        <v>278</v>
      </c>
      <c r="J297" s="133">
        <v>278</v>
      </c>
      <c r="K297" s="119">
        <f t="shared" si="59"/>
        <v>6566900</v>
      </c>
      <c r="L297" s="127">
        <v>0</v>
      </c>
      <c r="M297" s="127">
        <v>0</v>
      </c>
      <c r="N297" s="127">
        <v>0</v>
      </c>
      <c r="O297" s="133">
        <v>6566900</v>
      </c>
      <c r="P297" s="111">
        <f t="shared" si="58"/>
        <v>5012.9007633587789</v>
      </c>
      <c r="Q297" s="119">
        <v>9673</v>
      </c>
      <c r="R297" s="98" t="s">
        <v>70</v>
      </c>
      <c r="S297" s="112"/>
      <c r="T297" s="30"/>
      <c r="U297" s="30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  <c r="DP297" s="26"/>
      <c r="DQ297" s="26"/>
      <c r="DR297" s="26"/>
      <c r="DS297" s="26"/>
      <c r="DT297" s="26"/>
      <c r="DU297" s="26"/>
      <c r="DV297" s="26"/>
      <c r="DW297" s="26"/>
      <c r="DX297" s="26"/>
      <c r="DY297" s="26"/>
      <c r="DZ297" s="26"/>
      <c r="EA297" s="26"/>
      <c r="EB297" s="26"/>
      <c r="EC297" s="26"/>
      <c r="ED297" s="26"/>
      <c r="EE297" s="26"/>
      <c r="EF297" s="26"/>
      <c r="EG297" s="26"/>
      <c r="EH297" s="26"/>
      <c r="EI297" s="26"/>
      <c r="EJ297" s="26"/>
      <c r="EK297" s="26"/>
      <c r="EL297" s="26"/>
      <c r="EM297" s="26"/>
      <c r="EN297" s="26"/>
      <c r="EO297" s="26"/>
      <c r="EP297" s="26"/>
      <c r="EQ297" s="26"/>
      <c r="ER297" s="26"/>
      <c r="ES297" s="26"/>
      <c r="ET297" s="26"/>
      <c r="EU297" s="26"/>
      <c r="EV297" s="26"/>
      <c r="EW297" s="26"/>
      <c r="EX297" s="26"/>
      <c r="EY297" s="26"/>
      <c r="EZ297" s="26"/>
      <c r="FA297" s="26"/>
      <c r="FB297" s="26"/>
      <c r="FC297" s="26"/>
      <c r="FD297" s="26"/>
      <c r="FE297" s="26"/>
      <c r="FF297" s="26"/>
      <c r="FG297" s="26"/>
      <c r="FH297" s="26"/>
      <c r="FI297" s="26"/>
      <c r="FJ297" s="26"/>
      <c r="FK297" s="26"/>
      <c r="FL297" s="26"/>
      <c r="FM297" s="26"/>
      <c r="FN297" s="26"/>
      <c r="FO297" s="26"/>
      <c r="FP297" s="26"/>
      <c r="FQ297" s="26"/>
      <c r="FR297" s="26"/>
      <c r="FS297" s="26"/>
      <c r="FT297" s="26"/>
      <c r="FU297" s="26"/>
      <c r="FV297" s="26"/>
      <c r="FW297" s="26"/>
      <c r="FX297" s="26"/>
      <c r="FY297" s="26"/>
      <c r="FZ297" s="26"/>
      <c r="GA297" s="26"/>
      <c r="GB297" s="26"/>
      <c r="GC297" s="26"/>
      <c r="GD297" s="26"/>
      <c r="GE297" s="26"/>
      <c r="GF297" s="26"/>
      <c r="GG297" s="26"/>
      <c r="GH297" s="26"/>
      <c r="GI297" s="26"/>
      <c r="GJ297" s="26"/>
      <c r="GK297" s="26"/>
      <c r="GL297" s="26"/>
      <c r="GM297" s="26"/>
      <c r="GN297" s="26"/>
      <c r="GO297" s="26"/>
      <c r="GP297" s="26"/>
      <c r="GQ297" s="26"/>
      <c r="GR297" s="26"/>
      <c r="GS297" s="26"/>
      <c r="GT297" s="26"/>
      <c r="GU297" s="26"/>
      <c r="GV297" s="26"/>
      <c r="GW297" s="26"/>
      <c r="GX297" s="26"/>
      <c r="GY297" s="26"/>
    </row>
    <row r="298" spans="1:207" s="26" customFormat="1" ht="24.95" customHeight="1" x14ac:dyDescent="0.25">
      <c r="A298" s="94" t="s">
        <v>1052</v>
      </c>
      <c r="B298" s="125" t="s">
        <v>238</v>
      </c>
      <c r="C298" s="108">
        <v>1946</v>
      </c>
      <c r="D298" s="94" t="s">
        <v>26</v>
      </c>
      <c r="E298" s="108" t="s">
        <v>25</v>
      </c>
      <c r="F298" s="154">
        <v>2</v>
      </c>
      <c r="G298" s="154">
        <v>1</v>
      </c>
      <c r="H298" s="133">
        <v>321.7</v>
      </c>
      <c r="I298" s="133">
        <v>165.7</v>
      </c>
      <c r="J298" s="133">
        <v>83.3</v>
      </c>
      <c r="K298" s="119">
        <f t="shared" si="59"/>
        <v>2199245</v>
      </c>
      <c r="L298" s="127">
        <v>0</v>
      </c>
      <c r="M298" s="127">
        <v>0</v>
      </c>
      <c r="N298" s="127">
        <v>0</v>
      </c>
      <c r="O298" s="133">
        <v>2199245</v>
      </c>
      <c r="P298" s="111">
        <f t="shared" si="58"/>
        <v>6836.3226608641598</v>
      </c>
      <c r="Q298" s="119">
        <v>9673</v>
      </c>
      <c r="R298" s="98" t="s">
        <v>70</v>
      </c>
      <c r="S298" s="112"/>
      <c r="T298" s="25"/>
      <c r="U298" s="25"/>
    </row>
    <row r="299" spans="1:207" s="25" customFormat="1" ht="24.95" customHeight="1" x14ac:dyDescent="0.25">
      <c r="A299" s="94" t="s">
        <v>1053</v>
      </c>
      <c r="B299" s="125" t="s">
        <v>239</v>
      </c>
      <c r="C299" s="108">
        <v>1941</v>
      </c>
      <c r="D299" s="94" t="s">
        <v>26</v>
      </c>
      <c r="E299" s="108" t="s">
        <v>25</v>
      </c>
      <c r="F299" s="154">
        <v>3</v>
      </c>
      <c r="G299" s="154">
        <v>3</v>
      </c>
      <c r="H299" s="133">
        <v>2184.6999999999998</v>
      </c>
      <c r="I299" s="133">
        <v>1080.5999999999999</v>
      </c>
      <c r="J299" s="133">
        <v>862.6</v>
      </c>
      <c r="K299" s="119">
        <f t="shared" si="59"/>
        <v>11310180</v>
      </c>
      <c r="L299" s="127">
        <v>0</v>
      </c>
      <c r="M299" s="127">
        <v>0</v>
      </c>
      <c r="N299" s="127">
        <v>0</v>
      </c>
      <c r="O299" s="133">
        <v>11310180</v>
      </c>
      <c r="P299" s="111">
        <f t="shared" si="58"/>
        <v>5176.9945530278765</v>
      </c>
      <c r="Q299" s="119">
        <v>9673</v>
      </c>
      <c r="R299" s="98" t="s">
        <v>70</v>
      </c>
      <c r="S299" s="149"/>
      <c r="T299" s="30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  <c r="EE299" s="26"/>
      <c r="EF299" s="26"/>
      <c r="EG299" s="26"/>
      <c r="EH299" s="26"/>
      <c r="EI299" s="26"/>
      <c r="EJ299" s="26"/>
      <c r="EK299" s="26"/>
      <c r="EL299" s="26"/>
      <c r="EM299" s="26"/>
      <c r="EN299" s="26"/>
      <c r="EO299" s="26"/>
      <c r="EP299" s="26"/>
      <c r="EQ299" s="26"/>
      <c r="ER299" s="26"/>
      <c r="ES299" s="26"/>
      <c r="ET299" s="26"/>
      <c r="EU299" s="26"/>
      <c r="EV299" s="26"/>
      <c r="EW299" s="26"/>
      <c r="EX299" s="26"/>
      <c r="EY299" s="26"/>
      <c r="EZ299" s="26"/>
      <c r="FA299" s="26"/>
      <c r="FB299" s="26"/>
      <c r="FC299" s="26"/>
      <c r="FD299" s="26"/>
      <c r="FE299" s="26"/>
      <c r="FF299" s="26"/>
      <c r="FG299" s="26"/>
      <c r="FH299" s="26"/>
      <c r="FI299" s="26"/>
      <c r="FJ299" s="26"/>
      <c r="FK299" s="26"/>
      <c r="FL299" s="26"/>
      <c r="FM299" s="26"/>
      <c r="FN299" s="26"/>
      <c r="FO299" s="26"/>
      <c r="FP299" s="26"/>
      <c r="FQ299" s="26"/>
      <c r="FR299" s="26"/>
      <c r="FS299" s="26"/>
      <c r="FT299" s="26"/>
      <c r="FU299" s="26"/>
      <c r="FV299" s="26"/>
      <c r="FW299" s="26"/>
      <c r="FX299" s="26"/>
      <c r="FY299" s="26"/>
      <c r="FZ299" s="26"/>
      <c r="GA299" s="26"/>
      <c r="GB299" s="26"/>
      <c r="GC299" s="26"/>
      <c r="GD299" s="26"/>
      <c r="GE299" s="26"/>
      <c r="GF299" s="26"/>
      <c r="GG299" s="26"/>
      <c r="GH299" s="26"/>
      <c r="GI299" s="26"/>
      <c r="GJ299" s="26"/>
      <c r="GK299" s="26"/>
      <c r="GL299" s="26"/>
      <c r="GM299" s="26"/>
      <c r="GN299" s="26"/>
      <c r="GO299" s="26"/>
      <c r="GP299" s="26"/>
      <c r="GQ299" s="26"/>
      <c r="GR299" s="26"/>
      <c r="GS299" s="26"/>
      <c r="GT299" s="26"/>
      <c r="GU299" s="26"/>
      <c r="GV299" s="26"/>
      <c r="GW299" s="26"/>
      <c r="GX299" s="26"/>
      <c r="GY299" s="26"/>
    </row>
    <row r="300" spans="1:207" s="26" customFormat="1" ht="24.95" customHeight="1" x14ac:dyDescent="0.25">
      <c r="A300" s="94" t="s">
        <v>1054</v>
      </c>
      <c r="B300" s="125" t="s">
        <v>240</v>
      </c>
      <c r="C300" s="108">
        <v>1917</v>
      </c>
      <c r="D300" s="94" t="s">
        <v>26</v>
      </c>
      <c r="E300" s="108" t="s">
        <v>25</v>
      </c>
      <c r="F300" s="154">
        <v>2</v>
      </c>
      <c r="G300" s="154">
        <v>1</v>
      </c>
      <c r="H300" s="133">
        <v>972.5</v>
      </c>
      <c r="I300" s="133">
        <v>207.4</v>
      </c>
      <c r="J300" s="133">
        <v>207.4</v>
      </c>
      <c r="K300" s="119">
        <f t="shared" si="59"/>
        <v>7086820</v>
      </c>
      <c r="L300" s="148">
        <v>0</v>
      </c>
      <c r="M300" s="148">
        <v>0</v>
      </c>
      <c r="N300" s="148">
        <v>0</v>
      </c>
      <c r="O300" s="133">
        <v>7086820</v>
      </c>
      <c r="P300" s="111">
        <f t="shared" si="58"/>
        <v>7287.2185089974291</v>
      </c>
      <c r="Q300" s="119">
        <v>9673</v>
      </c>
      <c r="R300" s="98" t="s">
        <v>70</v>
      </c>
      <c r="S300" s="112"/>
      <c r="T300" s="25"/>
      <c r="U300" s="25"/>
    </row>
    <row r="301" spans="1:207" s="26" customFormat="1" ht="24.95" customHeight="1" x14ac:dyDescent="0.25">
      <c r="A301" s="94" t="s">
        <v>1055</v>
      </c>
      <c r="B301" s="125" t="s">
        <v>241</v>
      </c>
      <c r="C301" s="108">
        <v>1993</v>
      </c>
      <c r="D301" s="94" t="s">
        <v>26</v>
      </c>
      <c r="E301" s="108" t="s">
        <v>25</v>
      </c>
      <c r="F301" s="154">
        <v>5</v>
      </c>
      <c r="G301" s="154">
        <v>6</v>
      </c>
      <c r="H301" s="133">
        <v>6017.1</v>
      </c>
      <c r="I301" s="133">
        <v>4243</v>
      </c>
      <c r="J301" s="133">
        <v>4123.3</v>
      </c>
      <c r="K301" s="119">
        <f t="shared" si="59"/>
        <v>200000</v>
      </c>
      <c r="L301" s="148">
        <v>0</v>
      </c>
      <c r="M301" s="148">
        <v>0</v>
      </c>
      <c r="N301" s="148">
        <v>0</v>
      </c>
      <c r="O301" s="133">
        <v>200000</v>
      </c>
      <c r="P301" s="111">
        <f t="shared" si="58"/>
        <v>33.238603313888746</v>
      </c>
      <c r="Q301" s="119">
        <v>9673</v>
      </c>
      <c r="R301" s="98" t="s">
        <v>70</v>
      </c>
      <c r="S301" s="149"/>
      <c r="T301" s="30"/>
      <c r="U301" s="25"/>
    </row>
    <row r="302" spans="1:207" s="26" customFormat="1" ht="24.95" customHeight="1" x14ac:dyDescent="0.25">
      <c r="A302" s="94" t="s">
        <v>1056</v>
      </c>
      <c r="B302" s="125" t="s">
        <v>242</v>
      </c>
      <c r="C302" s="108">
        <v>1989</v>
      </c>
      <c r="D302" s="94" t="s">
        <v>26</v>
      </c>
      <c r="E302" s="108" t="s">
        <v>25</v>
      </c>
      <c r="F302" s="154">
        <v>3</v>
      </c>
      <c r="G302" s="154">
        <v>4</v>
      </c>
      <c r="H302" s="133">
        <v>2055.6999999999998</v>
      </c>
      <c r="I302" s="133">
        <v>1879.8</v>
      </c>
      <c r="J302" s="133">
        <v>1879.8</v>
      </c>
      <c r="K302" s="119">
        <f t="shared" si="59"/>
        <v>3329782.6</v>
      </c>
      <c r="L302" s="148">
        <v>0</v>
      </c>
      <c r="M302" s="148">
        <v>0</v>
      </c>
      <c r="N302" s="148">
        <v>0</v>
      </c>
      <c r="O302" s="133">
        <v>3329782.6</v>
      </c>
      <c r="P302" s="111">
        <f t="shared" si="58"/>
        <v>1619.7804154302673</v>
      </c>
      <c r="Q302" s="119">
        <v>9673</v>
      </c>
      <c r="R302" s="98" t="s">
        <v>70</v>
      </c>
      <c r="S302" s="112"/>
      <c r="T302" s="25"/>
      <c r="U302" s="25"/>
    </row>
    <row r="303" spans="1:207" s="26" customFormat="1" ht="33.75" customHeight="1" x14ac:dyDescent="0.25">
      <c r="A303" s="94" t="s">
        <v>1057</v>
      </c>
      <c r="B303" s="125" t="s">
        <v>243</v>
      </c>
      <c r="C303" s="108" t="s">
        <v>265</v>
      </c>
      <c r="D303" s="94" t="s">
        <v>26</v>
      </c>
      <c r="E303" s="108" t="s">
        <v>25</v>
      </c>
      <c r="F303" s="154">
        <v>2</v>
      </c>
      <c r="G303" s="154">
        <v>3</v>
      </c>
      <c r="H303" s="148">
        <v>2382.3000000000002</v>
      </c>
      <c r="I303" s="148">
        <v>923.6</v>
      </c>
      <c r="J303" s="133">
        <v>879.1</v>
      </c>
      <c r="K303" s="119">
        <f t="shared" si="59"/>
        <v>4949800</v>
      </c>
      <c r="L303" s="127">
        <v>0</v>
      </c>
      <c r="M303" s="127">
        <v>0</v>
      </c>
      <c r="N303" s="127">
        <v>0</v>
      </c>
      <c r="O303" s="133">
        <v>4949800</v>
      </c>
      <c r="P303" s="111">
        <f t="shared" si="58"/>
        <v>2077.7399991604752</v>
      </c>
      <c r="Q303" s="119">
        <v>9673</v>
      </c>
      <c r="R303" s="121" t="s">
        <v>69</v>
      </c>
      <c r="S303" s="112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  <c r="FK303" s="25"/>
      <c r="FL303" s="25"/>
      <c r="FM303" s="25"/>
      <c r="FN303" s="25"/>
      <c r="FO303" s="25"/>
      <c r="FP303" s="25"/>
      <c r="FQ303" s="25"/>
      <c r="FR303" s="25"/>
      <c r="FS303" s="25"/>
      <c r="FT303" s="25"/>
      <c r="FU303" s="25"/>
      <c r="FV303" s="25"/>
      <c r="FW303" s="25"/>
      <c r="FX303" s="25"/>
      <c r="FY303" s="25"/>
      <c r="FZ303" s="25"/>
      <c r="GA303" s="25"/>
      <c r="GB303" s="25"/>
      <c r="GC303" s="25"/>
      <c r="GD303" s="25"/>
      <c r="GE303" s="25"/>
      <c r="GF303" s="25"/>
      <c r="GG303" s="25"/>
      <c r="GH303" s="25"/>
      <c r="GI303" s="25"/>
      <c r="GJ303" s="25"/>
      <c r="GK303" s="25"/>
      <c r="GL303" s="25"/>
      <c r="GM303" s="25"/>
      <c r="GN303" s="25"/>
      <c r="GO303" s="25"/>
      <c r="GP303" s="25"/>
      <c r="GQ303" s="25"/>
      <c r="GR303" s="25"/>
      <c r="GS303" s="25"/>
      <c r="GT303" s="25"/>
      <c r="GU303" s="25"/>
      <c r="GV303" s="25"/>
      <c r="GW303" s="25"/>
      <c r="GX303" s="25"/>
      <c r="GY303" s="25"/>
    </row>
    <row r="304" spans="1:207" s="26" customFormat="1" ht="37.5" customHeight="1" x14ac:dyDescent="0.25">
      <c r="A304" s="94" t="s">
        <v>1058</v>
      </c>
      <c r="B304" s="153" t="s">
        <v>244</v>
      </c>
      <c r="C304" s="108" t="s">
        <v>260</v>
      </c>
      <c r="D304" s="94" t="s">
        <v>26</v>
      </c>
      <c r="E304" s="108" t="s">
        <v>25</v>
      </c>
      <c r="F304" s="154">
        <v>4</v>
      </c>
      <c r="G304" s="154">
        <v>4</v>
      </c>
      <c r="H304" s="148">
        <v>2694.1</v>
      </c>
      <c r="I304" s="148">
        <v>1661.5</v>
      </c>
      <c r="J304" s="133">
        <v>1559.5</v>
      </c>
      <c r="K304" s="119">
        <f t="shared" si="59"/>
        <v>15538490</v>
      </c>
      <c r="L304" s="148">
        <v>0</v>
      </c>
      <c r="M304" s="148">
        <v>0</v>
      </c>
      <c r="N304" s="148">
        <v>0</v>
      </c>
      <c r="O304" s="133">
        <v>15538490</v>
      </c>
      <c r="P304" s="111">
        <f t="shared" si="58"/>
        <v>5767.5995694294943</v>
      </c>
      <c r="Q304" s="119">
        <v>9673</v>
      </c>
      <c r="R304" s="98" t="s">
        <v>70</v>
      </c>
      <c r="S304" s="112"/>
      <c r="T304" s="25"/>
      <c r="U304" s="25"/>
    </row>
    <row r="305" spans="1:21" s="26" customFormat="1" ht="24.95" customHeight="1" x14ac:dyDescent="0.25">
      <c r="A305" s="94" t="s">
        <v>1059</v>
      </c>
      <c r="B305" s="125" t="s">
        <v>264</v>
      </c>
      <c r="C305" s="108">
        <v>1957</v>
      </c>
      <c r="D305" s="94" t="s">
        <v>26</v>
      </c>
      <c r="E305" s="108" t="s">
        <v>25</v>
      </c>
      <c r="F305" s="154">
        <v>2</v>
      </c>
      <c r="G305" s="154">
        <v>1</v>
      </c>
      <c r="H305" s="133">
        <v>804.4</v>
      </c>
      <c r="I305" s="133">
        <v>451.8</v>
      </c>
      <c r="J305" s="133">
        <v>451.8</v>
      </c>
      <c r="K305" s="119">
        <f t="shared" si="59"/>
        <v>3894900</v>
      </c>
      <c r="L305" s="111">
        <v>0</v>
      </c>
      <c r="M305" s="111">
        <v>0</v>
      </c>
      <c r="N305" s="111">
        <v>0</v>
      </c>
      <c r="O305" s="133">
        <v>3894900</v>
      </c>
      <c r="P305" s="111">
        <f t="shared" si="58"/>
        <v>4841.9940328194925</v>
      </c>
      <c r="Q305" s="119">
        <v>9673</v>
      </c>
      <c r="R305" s="98" t="s">
        <v>70</v>
      </c>
      <c r="S305" s="112"/>
      <c r="T305" s="25"/>
      <c r="U305" s="25"/>
    </row>
    <row r="306" spans="1:21" s="26" customFormat="1" ht="24.95" customHeight="1" x14ac:dyDescent="0.25">
      <c r="A306" s="94" t="s">
        <v>1060</v>
      </c>
      <c r="B306" s="125" t="s">
        <v>245</v>
      </c>
      <c r="C306" s="108">
        <v>1958</v>
      </c>
      <c r="D306" s="94" t="s">
        <v>26</v>
      </c>
      <c r="E306" s="108" t="s">
        <v>25</v>
      </c>
      <c r="F306" s="154">
        <v>2</v>
      </c>
      <c r="G306" s="154">
        <v>1</v>
      </c>
      <c r="H306" s="133">
        <v>694.7</v>
      </c>
      <c r="I306" s="133">
        <v>380.7</v>
      </c>
      <c r="J306" s="133">
        <v>325.8</v>
      </c>
      <c r="K306" s="119">
        <f t="shared" si="59"/>
        <v>4310330</v>
      </c>
      <c r="L306" s="148">
        <v>0</v>
      </c>
      <c r="M306" s="148">
        <v>0</v>
      </c>
      <c r="N306" s="148">
        <v>0</v>
      </c>
      <c r="O306" s="133">
        <v>4310330</v>
      </c>
      <c r="P306" s="111">
        <f t="shared" si="58"/>
        <v>6204.5919101770542</v>
      </c>
      <c r="Q306" s="119">
        <v>9673</v>
      </c>
      <c r="R306" s="98" t="s">
        <v>70</v>
      </c>
      <c r="S306" s="112"/>
      <c r="T306" s="25"/>
      <c r="U306" s="25"/>
    </row>
    <row r="307" spans="1:21" s="26" customFormat="1" ht="24.95" customHeight="1" x14ac:dyDescent="0.25">
      <c r="A307" s="94" t="s">
        <v>1061</v>
      </c>
      <c r="B307" s="125" t="s">
        <v>246</v>
      </c>
      <c r="C307" s="108">
        <v>1958</v>
      </c>
      <c r="D307" s="94" t="s">
        <v>26</v>
      </c>
      <c r="E307" s="108" t="s">
        <v>25</v>
      </c>
      <c r="F307" s="154">
        <v>2</v>
      </c>
      <c r="G307" s="154">
        <v>1</v>
      </c>
      <c r="H307" s="133">
        <v>701.5</v>
      </c>
      <c r="I307" s="133">
        <v>388</v>
      </c>
      <c r="J307" s="133">
        <v>374.5</v>
      </c>
      <c r="K307" s="119">
        <f t="shared" si="59"/>
        <v>5050300</v>
      </c>
      <c r="L307" s="148">
        <v>0</v>
      </c>
      <c r="M307" s="148">
        <v>0</v>
      </c>
      <c r="N307" s="148">
        <v>0</v>
      </c>
      <c r="O307" s="133">
        <v>5050300</v>
      </c>
      <c r="P307" s="111">
        <f t="shared" si="58"/>
        <v>7199.2872416250893</v>
      </c>
      <c r="Q307" s="119">
        <v>9673</v>
      </c>
      <c r="R307" s="98" t="s">
        <v>70</v>
      </c>
      <c r="S307" s="112"/>
      <c r="T307" s="25"/>
      <c r="U307" s="25"/>
    </row>
    <row r="308" spans="1:21" s="26" customFormat="1" ht="24.95" customHeight="1" x14ac:dyDescent="0.25">
      <c r="A308" s="94" t="s">
        <v>1062</v>
      </c>
      <c r="B308" s="125" t="s">
        <v>247</v>
      </c>
      <c r="C308" s="108">
        <v>1959</v>
      </c>
      <c r="D308" s="94" t="s">
        <v>26</v>
      </c>
      <c r="E308" s="108" t="s">
        <v>25</v>
      </c>
      <c r="F308" s="154">
        <v>2</v>
      </c>
      <c r="G308" s="154">
        <v>1</v>
      </c>
      <c r="H308" s="133">
        <v>713.8</v>
      </c>
      <c r="I308" s="133">
        <v>398.6</v>
      </c>
      <c r="J308" s="133">
        <v>398.6</v>
      </c>
      <c r="K308" s="119">
        <f t="shared" si="59"/>
        <v>4829470</v>
      </c>
      <c r="L308" s="111">
        <v>0</v>
      </c>
      <c r="M308" s="111">
        <v>0</v>
      </c>
      <c r="N308" s="111">
        <v>0</v>
      </c>
      <c r="O308" s="133">
        <v>4829470</v>
      </c>
      <c r="P308" s="111">
        <f t="shared" si="58"/>
        <v>6765.8587839731017</v>
      </c>
      <c r="Q308" s="119">
        <v>9673</v>
      </c>
      <c r="R308" s="98" t="s">
        <v>70</v>
      </c>
      <c r="S308" s="112"/>
      <c r="T308" s="25"/>
      <c r="U308" s="25"/>
    </row>
    <row r="309" spans="1:21" s="26" customFormat="1" ht="24.95" customHeight="1" x14ac:dyDescent="0.25">
      <c r="A309" s="94" t="s">
        <v>1063</v>
      </c>
      <c r="B309" s="125" t="s">
        <v>248</v>
      </c>
      <c r="C309" s="108">
        <v>2004</v>
      </c>
      <c r="D309" s="94" t="s">
        <v>26</v>
      </c>
      <c r="E309" s="108" t="s">
        <v>25</v>
      </c>
      <c r="F309" s="154">
        <v>2</v>
      </c>
      <c r="G309" s="154">
        <v>1</v>
      </c>
      <c r="H309" s="148">
        <v>1804.1</v>
      </c>
      <c r="I309" s="148">
        <v>1080</v>
      </c>
      <c r="J309" s="133">
        <v>922</v>
      </c>
      <c r="K309" s="119">
        <f t="shared" si="59"/>
        <v>4322800</v>
      </c>
      <c r="L309" s="127">
        <v>0</v>
      </c>
      <c r="M309" s="127">
        <v>0</v>
      </c>
      <c r="N309" s="127">
        <v>0</v>
      </c>
      <c r="O309" s="133">
        <v>4322800</v>
      </c>
      <c r="P309" s="111">
        <f t="shared" si="58"/>
        <v>2396.0977772850729</v>
      </c>
      <c r="Q309" s="119">
        <v>9673</v>
      </c>
      <c r="R309" s="121" t="s">
        <v>69</v>
      </c>
      <c r="S309" s="112"/>
      <c r="T309" s="25"/>
      <c r="U309" s="25"/>
    </row>
    <row r="310" spans="1:21" ht="30" customHeight="1" x14ac:dyDescent="0.25">
      <c r="A310" s="191" t="s">
        <v>1729</v>
      </c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87"/>
    </row>
    <row r="311" spans="1:21" ht="38.1" customHeight="1" x14ac:dyDescent="0.25">
      <c r="A311" s="179" t="s">
        <v>268</v>
      </c>
      <c r="B311" s="179"/>
      <c r="C311" s="113" t="s">
        <v>27</v>
      </c>
      <c r="D311" s="113" t="s">
        <v>27</v>
      </c>
      <c r="E311" s="113" t="s">
        <v>27</v>
      </c>
      <c r="F311" s="114" t="s">
        <v>27</v>
      </c>
      <c r="G311" s="114" t="s">
        <v>27</v>
      </c>
      <c r="H311" s="115">
        <f t="shared" ref="H311:N311" si="60">SUM(H312:H314)</f>
        <v>745</v>
      </c>
      <c r="I311" s="115">
        <f t="shared" si="60"/>
        <v>297.2</v>
      </c>
      <c r="J311" s="115">
        <f t="shared" si="60"/>
        <v>667.2</v>
      </c>
      <c r="K311" s="115">
        <f t="shared" si="60"/>
        <v>7171067.6699999999</v>
      </c>
      <c r="L311" s="115">
        <f t="shared" si="60"/>
        <v>0</v>
      </c>
      <c r="M311" s="115">
        <f t="shared" si="60"/>
        <v>0</v>
      </c>
      <c r="N311" s="115">
        <f t="shared" si="60"/>
        <v>0</v>
      </c>
      <c r="O311" s="115">
        <f>SUM(O312:O314)</f>
        <v>7171067.6699999999</v>
      </c>
      <c r="P311" s="102">
        <f>K311/H311</f>
        <v>9625.5941879194634</v>
      </c>
      <c r="Q311" s="116" t="s">
        <v>27</v>
      </c>
      <c r="R311" s="117" t="s">
        <v>27</v>
      </c>
      <c r="S311" s="87"/>
    </row>
    <row r="312" spans="1:21" s="26" customFormat="1" ht="24.95" customHeight="1" x14ac:dyDescent="0.25">
      <c r="A312" s="94" t="s">
        <v>1064</v>
      </c>
      <c r="B312" s="118" t="s">
        <v>256</v>
      </c>
      <c r="C312" s="94">
        <v>1960</v>
      </c>
      <c r="D312" s="94" t="s">
        <v>26</v>
      </c>
      <c r="E312" s="94" t="s">
        <v>25</v>
      </c>
      <c r="F312" s="94">
        <v>2</v>
      </c>
      <c r="G312" s="94">
        <v>1</v>
      </c>
      <c r="H312" s="148">
        <v>325</v>
      </c>
      <c r="I312" s="148">
        <v>297.2</v>
      </c>
      <c r="J312" s="148">
        <v>297.2</v>
      </c>
      <c r="K312" s="119">
        <f>SUM(L312:O312)</f>
        <v>3311701</v>
      </c>
      <c r="L312" s="148">
        <v>0</v>
      </c>
      <c r="M312" s="148">
        <v>0</v>
      </c>
      <c r="N312" s="148">
        <v>0</v>
      </c>
      <c r="O312" s="148">
        <v>3311701</v>
      </c>
      <c r="P312" s="111">
        <f>K312/H312</f>
        <v>10189.84923076923</v>
      </c>
      <c r="Q312" s="119">
        <v>9673</v>
      </c>
      <c r="R312" s="98" t="s">
        <v>68</v>
      </c>
      <c r="S312" s="112"/>
      <c r="T312" s="25"/>
      <c r="U312" s="25"/>
    </row>
    <row r="313" spans="1:21" s="71" customFormat="1" ht="24.95" customHeight="1" x14ac:dyDescent="0.25">
      <c r="A313" s="198" t="s">
        <v>1065</v>
      </c>
      <c r="B313" s="199" t="s">
        <v>257</v>
      </c>
      <c r="C313" s="180">
        <v>1961</v>
      </c>
      <c r="D313" s="198" t="s">
        <v>26</v>
      </c>
      <c r="E313" s="198" t="s">
        <v>25</v>
      </c>
      <c r="F313" s="195">
        <v>2</v>
      </c>
      <c r="G313" s="195">
        <v>2</v>
      </c>
      <c r="H313" s="230">
        <v>420</v>
      </c>
      <c r="I313" s="230">
        <v>0</v>
      </c>
      <c r="J313" s="230">
        <v>370</v>
      </c>
      <c r="K313" s="119">
        <f>SUM(L313:O313)</f>
        <v>52486.67</v>
      </c>
      <c r="L313" s="155">
        <v>0</v>
      </c>
      <c r="M313" s="155">
        <v>0</v>
      </c>
      <c r="N313" s="155">
        <v>0</v>
      </c>
      <c r="O313" s="155">
        <f>'[1]Прод. прилож'!$C$104</f>
        <v>52486.67</v>
      </c>
      <c r="P313" s="111">
        <f>K313/H313</f>
        <v>124.9682619047619</v>
      </c>
      <c r="Q313" s="119">
        <v>9673</v>
      </c>
      <c r="R313" s="123" t="s">
        <v>68</v>
      </c>
      <c r="S313" s="112"/>
      <c r="T313" s="70"/>
      <c r="U313" s="70"/>
    </row>
    <row r="314" spans="1:21" ht="24.95" customHeight="1" x14ac:dyDescent="0.25">
      <c r="A314" s="198"/>
      <c r="B314" s="199"/>
      <c r="C314" s="180"/>
      <c r="D314" s="198"/>
      <c r="E314" s="198"/>
      <c r="F314" s="195"/>
      <c r="G314" s="195"/>
      <c r="H314" s="230"/>
      <c r="I314" s="230"/>
      <c r="J314" s="230"/>
      <c r="K314" s="119">
        <f>SUM(L314:O314)</f>
        <v>3806880</v>
      </c>
      <c r="L314" s="155">
        <v>0</v>
      </c>
      <c r="M314" s="155">
        <v>0</v>
      </c>
      <c r="N314" s="155">
        <v>0</v>
      </c>
      <c r="O314" s="155">
        <v>3806880</v>
      </c>
      <c r="P314" s="111">
        <f>K314/H313</f>
        <v>9064</v>
      </c>
      <c r="Q314" s="119">
        <v>9673</v>
      </c>
      <c r="R314" s="123" t="s">
        <v>69</v>
      </c>
      <c r="S314" s="87"/>
    </row>
    <row r="315" spans="1:21" ht="30" customHeight="1" x14ac:dyDescent="0.25">
      <c r="A315" s="191" t="s">
        <v>1730</v>
      </c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87"/>
    </row>
    <row r="316" spans="1:21" ht="34.5" customHeight="1" x14ac:dyDescent="0.25">
      <c r="A316" s="179" t="s">
        <v>266</v>
      </c>
      <c r="B316" s="179"/>
      <c r="C316" s="113" t="s">
        <v>27</v>
      </c>
      <c r="D316" s="113" t="s">
        <v>27</v>
      </c>
      <c r="E316" s="113" t="s">
        <v>27</v>
      </c>
      <c r="F316" s="114" t="s">
        <v>27</v>
      </c>
      <c r="G316" s="114" t="s">
        <v>27</v>
      </c>
      <c r="H316" s="115">
        <f t="shared" ref="H316:N316" si="61">SUM(H317:H334)</f>
        <v>7316.4000000000015</v>
      </c>
      <c r="I316" s="115">
        <f t="shared" si="61"/>
        <v>5341.9</v>
      </c>
      <c r="J316" s="115">
        <f t="shared" si="61"/>
        <v>4567.5</v>
      </c>
      <c r="K316" s="115">
        <f t="shared" si="61"/>
        <v>53033811.439999998</v>
      </c>
      <c r="L316" s="115">
        <f t="shared" si="61"/>
        <v>0</v>
      </c>
      <c r="M316" s="115">
        <f t="shared" si="61"/>
        <v>0</v>
      </c>
      <c r="N316" s="115">
        <f t="shared" si="61"/>
        <v>0</v>
      </c>
      <c r="O316" s="115">
        <f>SUM(O317:O334)</f>
        <v>53033811.439999998</v>
      </c>
      <c r="P316" s="102">
        <f>K316/H316</f>
        <v>7248.6211032748324</v>
      </c>
      <c r="Q316" s="116" t="s">
        <v>27</v>
      </c>
      <c r="R316" s="117" t="s">
        <v>27</v>
      </c>
      <c r="S316" s="87"/>
    </row>
    <row r="317" spans="1:21" s="26" customFormat="1" ht="23.1" customHeight="1" x14ac:dyDescent="0.25">
      <c r="A317" s="198" t="s">
        <v>1066</v>
      </c>
      <c r="B317" s="199" t="s">
        <v>249</v>
      </c>
      <c r="C317" s="198">
        <v>1950</v>
      </c>
      <c r="D317" s="198" t="s">
        <v>26</v>
      </c>
      <c r="E317" s="180" t="s">
        <v>25</v>
      </c>
      <c r="F317" s="198">
        <v>2</v>
      </c>
      <c r="G317" s="198">
        <v>1</v>
      </c>
      <c r="H317" s="193">
        <v>503.8</v>
      </c>
      <c r="I317" s="193">
        <v>482</v>
      </c>
      <c r="J317" s="193">
        <v>362.3</v>
      </c>
      <c r="K317" s="119">
        <f t="shared" ref="K317:K330" si="62">SUM(L317:O317)</f>
        <v>61829.57</v>
      </c>
      <c r="L317" s="148">
        <v>0</v>
      </c>
      <c r="M317" s="148">
        <v>0</v>
      </c>
      <c r="N317" s="148">
        <v>0</v>
      </c>
      <c r="O317" s="148">
        <f>'[1]Прод. прилож'!$C$106</f>
        <v>61829.57</v>
      </c>
      <c r="P317" s="111">
        <f t="shared" ref="P317:P330" si="63">K317/H317</f>
        <v>122.7264192139738</v>
      </c>
      <c r="Q317" s="119">
        <v>9673</v>
      </c>
      <c r="R317" s="98" t="s">
        <v>68</v>
      </c>
      <c r="S317" s="112"/>
      <c r="T317" s="25"/>
      <c r="U317" s="25"/>
    </row>
    <row r="318" spans="1:21" s="26" customFormat="1" ht="23.1" customHeight="1" x14ac:dyDescent="0.25">
      <c r="A318" s="198"/>
      <c r="B318" s="199"/>
      <c r="C318" s="198"/>
      <c r="D318" s="198"/>
      <c r="E318" s="180"/>
      <c r="F318" s="198"/>
      <c r="G318" s="198"/>
      <c r="H318" s="193"/>
      <c r="I318" s="193"/>
      <c r="J318" s="193"/>
      <c r="K318" s="119">
        <f>SUM(L318:O318)</f>
        <v>3917220</v>
      </c>
      <c r="L318" s="148">
        <v>0</v>
      </c>
      <c r="M318" s="148">
        <v>0</v>
      </c>
      <c r="N318" s="148">
        <v>0</v>
      </c>
      <c r="O318" s="148">
        <v>3917220</v>
      </c>
      <c r="P318" s="111">
        <f>K318/H317</f>
        <v>7775.347360063517</v>
      </c>
      <c r="Q318" s="119">
        <v>9673</v>
      </c>
      <c r="R318" s="98" t="s">
        <v>69</v>
      </c>
      <c r="S318" s="112"/>
      <c r="T318" s="25"/>
      <c r="U318" s="25"/>
    </row>
    <row r="319" spans="1:21" s="26" customFormat="1" ht="23.1" customHeight="1" x14ac:dyDescent="0.25">
      <c r="A319" s="94" t="s">
        <v>1067</v>
      </c>
      <c r="B319" s="118" t="s">
        <v>250</v>
      </c>
      <c r="C319" s="108">
        <v>1950</v>
      </c>
      <c r="D319" s="94" t="s">
        <v>26</v>
      </c>
      <c r="E319" s="108" t="s">
        <v>25</v>
      </c>
      <c r="F319" s="94">
        <v>2</v>
      </c>
      <c r="G319" s="94">
        <v>1</v>
      </c>
      <c r="H319" s="127">
        <v>502.3</v>
      </c>
      <c r="I319" s="127">
        <v>465.3</v>
      </c>
      <c r="J319" s="127">
        <v>465.3</v>
      </c>
      <c r="K319" s="119">
        <f t="shared" si="62"/>
        <v>4618710</v>
      </c>
      <c r="L319" s="127">
        <v>0</v>
      </c>
      <c r="M319" s="127">
        <v>0</v>
      </c>
      <c r="N319" s="127">
        <v>0</v>
      </c>
      <c r="O319" s="127">
        <v>4618710</v>
      </c>
      <c r="P319" s="111">
        <f t="shared" si="63"/>
        <v>9195.1224367907616</v>
      </c>
      <c r="Q319" s="119">
        <v>9673</v>
      </c>
      <c r="R319" s="123" t="s">
        <v>69</v>
      </c>
      <c r="S319" s="112"/>
      <c r="T319" s="25"/>
      <c r="U319" s="25"/>
    </row>
    <row r="320" spans="1:21" s="26" customFormat="1" ht="23.1" customHeight="1" x14ac:dyDescent="0.25">
      <c r="A320" s="94" t="s">
        <v>1068</v>
      </c>
      <c r="B320" s="118" t="s">
        <v>251</v>
      </c>
      <c r="C320" s="108">
        <v>1950</v>
      </c>
      <c r="D320" s="94" t="s">
        <v>26</v>
      </c>
      <c r="E320" s="108" t="s">
        <v>25</v>
      </c>
      <c r="F320" s="129">
        <v>1</v>
      </c>
      <c r="G320" s="129">
        <v>3</v>
      </c>
      <c r="H320" s="127">
        <v>426.7</v>
      </c>
      <c r="I320" s="127">
        <v>309.3</v>
      </c>
      <c r="J320" s="127">
        <v>182.3</v>
      </c>
      <c r="K320" s="119">
        <f t="shared" si="62"/>
        <v>4714375</v>
      </c>
      <c r="L320" s="127">
        <v>0</v>
      </c>
      <c r="M320" s="127">
        <v>0</v>
      </c>
      <c r="N320" s="127">
        <v>0</v>
      </c>
      <c r="O320" s="127">
        <v>4714375</v>
      </c>
      <c r="P320" s="111">
        <f t="shared" si="63"/>
        <v>11048.453245840168</v>
      </c>
      <c r="Q320" s="119">
        <v>9673</v>
      </c>
      <c r="R320" s="123" t="s">
        <v>69</v>
      </c>
      <c r="S320" s="149"/>
      <c r="T320" s="30"/>
      <c r="U320" s="25"/>
    </row>
    <row r="321" spans="1:21" s="26" customFormat="1" ht="23.1" customHeight="1" x14ac:dyDescent="0.25">
      <c r="A321" s="198" t="s">
        <v>1069</v>
      </c>
      <c r="B321" s="199" t="s">
        <v>252</v>
      </c>
      <c r="C321" s="180">
        <v>1947</v>
      </c>
      <c r="D321" s="198" t="s">
        <v>26</v>
      </c>
      <c r="E321" s="180" t="s">
        <v>25</v>
      </c>
      <c r="F321" s="195">
        <v>1</v>
      </c>
      <c r="G321" s="195">
        <v>5</v>
      </c>
      <c r="H321" s="221">
        <v>363</v>
      </c>
      <c r="I321" s="221">
        <v>269</v>
      </c>
      <c r="J321" s="221">
        <v>181.9</v>
      </c>
      <c r="K321" s="119">
        <f t="shared" si="62"/>
        <v>32637.59</v>
      </c>
      <c r="L321" s="127">
        <v>0</v>
      </c>
      <c r="M321" s="127">
        <v>0</v>
      </c>
      <c r="N321" s="127">
        <v>0</v>
      </c>
      <c r="O321" s="148">
        <f>'[1]Прод. прилож'!$C$107</f>
        <v>32637.59</v>
      </c>
      <c r="P321" s="111">
        <f t="shared" si="63"/>
        <v>89.910716253443525</v>
      </c>
      <c r="Q321" s="119">
        <v>9673</v>
      </c>
      <c r="R321" s="121" t="s">
        <v>68</v>
      </c>
      <c r="S321" s="149"/>
      <c r="T321" s="30"/>
      <c r="U321" s="25"/>
    </row>
    <row r="322" spans="1:21" ht="23.1" customHeight="1" x14ac:dyDescent="0.25">
      <c r="A322" s="198"/>
      <c r="B322" s="199"/>
      <c r="C322" s="180"/>
      <c r="D322" s="198"/>
      <c r="E322" s="180"/>
      <c r="F322" s="195"/>
      <c r="G322" s="195"/>
      <c r="H322" s="221"/>
      <c r="I322" s="221"/>
      <c r="J322" s="221"/>
      <c r="K322" s="119">
        <f>SUM(L322:O322)</f>
        <v>3926625</v>
      </c>
      <c r="L322" s="127">
        <v>0</v>
      </c>
      <c r="M322" s="127">
        <v>0</v>
      </c>
      <c r="N322" s="127">
        <v>0</v>
      </c>
      <c r="O322" s="127">
        <v>3926625</v>
      </c>
      <c r="P322" s="111">
        <f>K322/H321</f>
        <v>10817.148760330578</v>
      </c>
      <c r="Q322" s="119">
        <v>9673</v>
      </c>
      <c r="R322" s="121" t="s">
        <v>69</v>
      </c>
      <c r="S322" s="105"/>
      <c r="T322" s="16"/>
    </row>
    <row r="323" spans="1:21" s="34" customFormat="1" ht="23.1" customHeight="1" x14ac:dyDescent="0.25">
      <c r="A323" s="121" t="s">
        <v>1070</v>
      </c>
      <c r="B323" s="118" t="s">
        <v>1681</v>
      </c>
      <c r="C323" s="108">
        <v>1960</v>
      </c>
      <c r="D323" s="94" t="s">
        <v>26</v>
      </c>
      <c r="E323" s="108" t="s">
        <v>25</v>
      </c>
      <c r="F323" s="129">
        <v>2</v>
      </c>
      <c r="G323" s="129">
        <v>3</v>
      </c>
      <c r="H323" s="110">
        <v>535.6</v>
      </c>
      <c r="I323" s="110">
        <v>352.1</v>
      </c>
      <c r="J323" s="110">
        <v>352.1</v>
      </c>
      <c r="K323" s="110">
        <f>SUM(L323:O323)</f>
        <v>1368354.4</v>
      </c>
      <c r="L323" s="110">
        <v>0</v>
      </c>
      <c r="M323" s="110">
        <v>0</v>
      </c>
      <c r="N323" s="110">
        <v>0</v>
      </c>
      <c r="O323" s="110">
        <v>1368354.4</v>
      </c>
      <c r="P323" s="110">
        <f>K323/H323</f>
        <v>2554.8065720687077</v>
      </c>
      <c r="Q323" s="110">
        <v>9673</v>
      </c>
      <c r="R323" s="121" t="s">
        <v>68</v>
      </c>
      <c r="S323" s="157"/>
    </row>
    <row r="324" spans="1:21" s="26" customFormat="1" ht="23.1" customHeight="1" x14ac:dyDescent="0.25">
      <c r="A324" s="198" t="s">
        <v>1071</v>
      </c>
      <c r="B324" s="199" t="s">
        <v>253</v>
      </c>
      <c r="C324" s="180">
        <v>1959</v>
      </c>
      <c r="D324" s="198" t="s">
        <v>26</v>
      </c>
      <c r="E324" s="180" t="s">
        <v>25</v>
      </c>
      <c r="F324" s="195">
        <v>2</v>
      </c>
      <c r="G324" s="195">
        <v>2</v>
      </c>
      <c r="H324" s="221">
        <v>423.8</v>
      </c>
      <c r="I324" s="221">
        <v>392.5</v>
      </c>
      <c r="J324" s="221">
        <v>392.5</v>
      </c>
      <c r="K324" s="119">
        <f t="shared" si="62"/>
        <v>54170.080000000002</v>
      </c>
      <c r="L324" s="127">
        <v>0</v>
      </c>
      <c r="M324" s="127">
        <v>0</v>
      </c>
      <c r="N324" s="127">
        <v>0</v>
      </c>
      <c r="O324" s="127">
        <f>'[1]Прод. прилож'!$C$109</f>
        <v>54170.080000000002</v>
      </c>
      <c r="P324" s="111">
        <f t="shared" si="63"/>
        <v>127.81991505427088</v>
      </c>
      <c r="Q324" s="119">
        <v>9673</v>
      </c>
      <c r="R324" s="123" t="s">
        <v>68</v>
      </c>
      <c r="S324" s="112"/>
      <c r="T324" s="25"/>
      <c r="U324" s="25"/>
    </row>
    <row r="325" spans="1:21" s="26" customFormat="1" ht="23.1" customHeight="1" x14ac:dyDescent="0.25">
      <c r="A325" s="198"/>
      <c r="B325" s="199"/>
      <c r="C325" s="180"/>
      <c r="D325" s="198"/>
      <c r="E325" s="180"/>
      <c r="F325" s="195"/>
      <c r="G325" s="195"/>
      <c r="H325" s="221"/>
      <c r="I325" s="221"/>
      <c r="J325" s="221"/>
      <c r="K325" s="119">
        <f>SUM(L325:O325)</f>
        <v>5125970</v>
      </c>
      <c r="L325" s="127">
        <v>0</v>
      </c>
      <c r="M325" s="127">
        <v>0</v>
      </c>
      <c r="N325" s="127">
        <v>0</v>
      </c>
      <c r="O325" s="127">
        <v>5125970</v>
      </c>
      <c r="P325" s="111">
        <f>K325/H324</f>
        <v>12095.257196790939</v>
      </c>
      <c r="Q325" s="119">
        <v>9673</v>
      </c>
      <c r="R325" s="123" t="s">
        <v>69</v>
      </c>
      <c r="S325" s="112"/>
      <c r="T325" s="25"/>
      <c r="U325" s="25"/>
    </row>
    <row r="326" spans="1:21" s="26" customFormat="1" ht="23.1" customHeight="1" x14ac:dyDescent="0.25">
      <c r="A326" s="94" t="s">
        <v>1072</v>
      </c>
      <c r="B326" s="118" t="s">
        <v>254</v>
      </c>
      <c r="C326" s="108">
        <v>1959</v>
      </c>
      <c r="D326" s="94" t="s">
        <v>26</v>
      </c>
      <c r="E326" s="108" t="s">
        <v>25</v>
      </c>
      <c r="F326" s="129">
        <v>2</v>
      </c>
      <c r="G326" s="129">
        <v>1</v>
      </c>
      <c r="H326" s="127">
        <v>293.10000000000002</v>
      </c>
      <c r="I326" s="127">
        <v>242.8</v>
      </c>
      <c r="J326" s="127">
        <v>146.30000000000001</v>
      </c>
      <c r="K326" s="119">
        <f t="shared" si="62"/>
        <v>4504635</v>
      </c>
      <c r="L326" s="127">
        <v>0</v>
      </c>
      <c r="M326" s="127">
        <v>0</v>
      </c>
      <c r="N326" s="127">
        <v>0</v>
      </c>
      <c r="O326" s="127">
        <v>4504635</v>
      </c>
      <c r="P326" s="111">
        <f t="shared" si="63"/>
        <v>15368.935516888432</v>
      </c>
      <c r="Q326" s="119">
        <v>9673</v>
      </c>
      <c r="R326" s="121" t="s">
        <v>69</v>
      </c>
      <c r="S326" s="112"/>
      <c r="T326" s="25"/>
      <c r="U326" s="25"/>
    </row>
    <row r="327" spans="1:21" s="26" customFormat="1" ht="23.1" customHeight="1" x14ac:dyDescent="0.25">
      <c r="A327" s="94" t="s">
        <v>1073</v>
      </c>
      <c r="B327" s="118" t="s">
        <v>255</v>
      </c>
      <c r="C327" s="108">
        <v>1958</v>
      </c>
      <c r="D327" s="94" t="s">
        <v>26</v>
      </c>
      <c r="E327" s="108" t="s">
        <v>25</v>
      </c>
      <c r="F327" s="129">
        <v>2</v>
      </c>
      <c r="G327" s="129">
        <v>1</v>
      </c>
      <c r="H327" s="133">
        <v>293.10000000000002</v>
      </c>
      <c r="I327" s="133">
        <v>242.7</v>
      </c>
      <c r="J327" s="133">
        <v>129.80000000000001</v>
      </c>
      <c r="K327" s="119">
        <f t="shared" si="62"/>
        <v>3882420</v>
      </c>
      <c r="L327" s="148">
        <v>0</v>
      </c>
      <c r="M327" s="148">
        <v>0</v>
      </c>
      <c r="N327" s="148">
        <v>0</v>
      </c>
      <c r="O327" s="133">
        <v>3882420</v>
      </c>
      <c r="P327" s="111">
        <f t="shared" si="63"/>
        <v>13246.059365404299</v>
      </c>
      <c r="Q327" s="119">
        <v>9673</v>
      </c>
      <c r="R327" s="98" t="s">
        <v>70</v>
      </c>
      <c r="S327" s="112"/>
      <c r="T327" s="25"/>
      <c r="U327" s="25"/>
    </row>
    <row r="328" spans="1:21" s="34" customFormat="1" ht="23.1" customHeight="1" x14ac:dyDescent="0.25">
      <c r="A328" s="94" t="s">
        <v>1074</v>
      </c>
      <c r="B328" s="118" t="s">
        <v>1682</v>
      </c>
      <c r="C328" s="108">
        <v>1959</v>
      </c>
      <c r="D328" s="108" t="s">
        <v>26</v>
      </c>
      <c r="E328" s="108" t="s">
        <v>25</v>
      </c>
      <c r="F328" s="129">
        <v>2</v>
      </c>
      <c r="G328" s="129">
        <v>1</v>
      </c>
      <c r="H328" s="110">
        <v>442.5</v>
      </c>
      <c r="I328" s="110">
        <v>372.8</v>
      </c>
      <c r="J328" s="110">
        <v>227.5</v>
      </c>
      <c r="K328" s="110">
        <f>SUM(L328:O328)</f>
        <v>3687459</v>
      </c>
      <c r="L328" s="110">
        <v>0</v>
      </c>
      <c r="M328" s="110">
        <v>0</v>
      </c>
      <c r="N328" s="110">
        <v>0</v>
      </c>
      <c r="O328" s="110">
        <v>3687459</v>
      </c>
      <c r="P328" s="110">
        <f>K328/H328</f>
        <v>8333.2406779661014</v>
      </c>
      <c r="Q328" s="110">
        <v>9673</v>
      </c>
      <c r="R328" s="121" t="s">
        <v>68</v>
      </c>
      <c r="S328" s="158"/>
      <c r="T328" s="35"/>
    </row>
    <row r="329" spans="1:21" s="26" customFormat="1" ht="23.1" customHeight="1" x14ac:dyDescent="0.25">
      <c r="A329" s="94" t="s">
        <v>1075</v>
      </c>
      <c r="B329" s="118" t="s">
        <v>258</v>
      </c>
      <c r="C329" s="108">
        <v>1959</v>
      </c>
      <c r="D329" s="94" t="s">
        <v>26</v>
      </c>
      <c r="E329" s="108" t="s">
        <v>25</v>
      </c>
      <c r="F329" s="95">
        <v>2</v>
      </c>
      <c r="G329" s="95">
        <v>1</v>
      </c>
      <c r="H329" s="133">
        <v>438.9</v>
      </c>
      <c r="I329" s="133">
        <v>370</v>
      </c>
      <c r="J329" s="133">
        <v>342.3</v>
      </c>
      <c r="K329" s="119">
        <f t="shared" si="62"/>
        <v>4513260</v>
      </c>
      <c r="L329" s="148">
        <v>0</v>
      </c>
      <c r="M329" s="148">
        <v>0</v>
      </c>
      <c r="N329" s="148">
        <v>0</v>
      </c>
      <c r="O329" s="133">
        <v>4513260</v>
      </c>
      <c r="P329" s="111">
        <f t="shared" si="63"/>
        <v>10283.116883116883</v>
      </c>
      <c r="Q329" s="119">
        <v>9673</v>
      </c>
      <c r="R329" s="121" t="s">
        <v>70</v>
      </c>
      <c r="S329" s="149"/>
      <c r="T329" s="30"/>
      <c r="U329" s="25"/>
    </row>
    <row r="330" spans="1:21" s="26" customFormat="1" ht="23.1" customHeight="1" x14ac:dyDescent="0.25">
      <c r="A330" s="94" t="s">
        <v>1076</v>
      </c>
      <c r="B330" s="118" t="s">
        <v>259</v>
      </c>
      <c r="C330" s="108">
        <v>1959</v>
      </c>
      <c r="D330" s="94" t="s">
        <v>26</v>
      </c>
      <c r="E330" s="108" t="s">
        <v>25</v>
      </c>
      <c r="F330" s="95">
        <v>2</v>
      </c>
      <c r="G330" s="95">
        <v>1</v>
      </c>
      <c r="H330" s="133">
        <v>293.10000000000002</v>
      </c>
      <c r="I330" s="133">
        <v>270.5</v>
      </c>
      <c r="J330" s="133">
        <v>202.6</v>
      </c>
      <c r="K330" s="119">
        <f t="shared" si="62"/>
        <v>3165615</v>
      </c>
      <c r="L330" s="148">
        <v>0</v>
      </c>
      <c r="M330" s="148">
        <v>0</v>
      </c>
      <c r="N330" s="148">
        <v>0</v>
      </c>
      <c r="O330" s="133">
        <v>3165615</v>
      </c>
      <c r="P330" s="111">
        <f t="shared" si="63"/>
        <v>10800.460593654043</v>
      </c>
      <c r="Q330" s="119">
        <v>9673</v>
      </c>
      <c r="R330" s="121" t="s">
        <v>70</v>
      </c>
      <c r="S330" s="149"/>
      <c r="T330" s="30"/>
      <c r="U330" s="25"/>
    </row>
    <row r="331" spans="1:21" s="34" customFormat="1" ht="23.1" customHeight="1" x14ac:dyDescent="0.25">
      <c r="A331" s="94" t="s">
        <v>1740</v>
      </c>
      <c r="B331" s="118" t="s">
        <v>1683</v>
      </c>
      <c r="C331" s="108">
        <v>1957</v>
      </c>
      <c r="D331" s="94" t="s">
        <v>26</v>
      </c>
      <c r="E331" s="108" t="s">
        <v>25</v>
      </c>
      <c r="F331" s="129">
        <v>2</v>
      </c>
      <c r="G331" s="129">
        <v>1</v>
      </c>
      <c r="H331" s="110">
        <v>451.8</v>
      </c>
      <c r="I331" s="110">
        <v>396.2</v>
      </c>
      <c r="J331" s="110">
        <v>250.7</v>
      </c>
      <c r="K331" s="110">
        <f>SUM(L331:O331)</f>
        <v>1371955.8</v>
      </c>
      <c r="L331" s="110">
        <v>0</v>
      </c>
      <c r="M331" s="110">
        <v>0</v>
      </c>
      <c r="N331" s="110">
        <v>0</v>
      </c>
      <c r="O331" s="110">
        <v>1371955.8</v>
      </c>
      <c r="P331" s="110">
        <f>K331/H331</f>
        <v>3036.6440903054449</v>
      </c>
      <c r="Q331" s="110">
        <v>9673</v>
      </c>
      <c r="R331" s="121" t="s">
        <v>68</v>
      </c>
      <c r="S331" s="157"/>
    </row>
    <row r="332" spans="1:21" s="34" customFormat="1" ht="20.100000000000001" customHeight="1" x14ac:dyDescent="0.25">
      <c r="A332" s="94" t="s">
        <v>1077</v>
      </c>
      <c r="B332" s="118" t="s">
        <v>1706</v>
      </c>
      <c r="C332" s="108">
        <v>1965</v>
      </c>
      <c r="D332" s="94" t="s">
        <v>26</v>
      </c>
      <c r="E332" s="108" t="s">
        <v>25</v>
      </c>
      <c r="F332" s="129">
        <v>2</v>
      </c>
      <c r="G332" s="129">
        <v>2</v>
      </c>
      <c r="H332" s="110">
        <v>408.5</v>
      </c>
      <c r="I332" s="110">
        <v>361.7</v>
      </c>
      <c r="J332" s="110">
        <v>206.7</v>
      </c>
      <c r="K332" s="110">
        <f>SUM(L332:O332)</f>
        <v>3232095</v>
      </c>
      <c r="L332" s="110">
        <v>0</v>
      </c>
      <c r="M332" s="110">
        <v>0</v>
      </c>
      <c r="N332" s="110">
        <v>0</v>
      </c>
      <c r="O332" s="110">
        <v>3232095</v>
      </c>
      <c r="P332" s="110">
        <f>K332/H332</f>
        <v>7912.105263157895</v>
      </c>
      <c r="Q332" s="110">
        <v>9673</v>
      </c>
      <c r="R332" s="121" t="s">
        <v>69</v>
      </c>
      <c r="S332" s="157"/>
    </row>
    <row r="333" spans="1:21" s="34" customFormat="1" ht="20.100000000000001" customHeight="1" x14ac:dyDescent="0.25">
      <c r="A333" s="94" t="s">
        <v>1078</v>
      </c>
      <c r="B333" s="118" t="s">
        <v>1786</v>
      </c>
      <c r="C333" s="108">
        <v>1978</v>
      </c>
      <c r="D333" s="94" t="s">
        <v>26</v>
      </c>
      <c r="E333" s="108" t="s">
        <v>25</v>
      </c>
      <c r="F333" s="129">
        <v>2</v>
      </c>
      <c r="G333" s="129">
        <v>3</v>
      </c>
      <c r="H333" s="110">
        <v>960.1</v>
      </c>
      <c r="I333" s="110">
        <v>402.2</v>
      </c>
      <c r="J333" s="110">
        <v>557.9</v>
      </c>
      <c r="K333" s="110">
        <f>SUM(L333:O333)</f>
        <v>2404240</v>
      </c>
      <c r="L333" s="110">
        <v>0</v>
      </c>
      <c r="M333" s="110">
        <v>0</v>
      </c>
      <c r="N333" s="110">
        <v>0</v>
      </c>
      <c r="O333" s="110">
        <v>2404240</v>
      </c>
      <c r="P333" s="110">
        <f>K333/H333</f>
        <v>2504.1558171023853</v>
      </c>
      <c r="Q333" s="110">
        <v>9673</v>
      </c>
      <c r="R333" s="121" t="s">
        <v>69</v>
      </c>
      <c r="S333" s="157"/>
    </row>
    <row r="334" spans="1:21" s="34" customFormat="1" ht="20.100000000000001" customHeight="1" x14ac:dyDescent="0.25">
      <c r="A334" s="94" t="s">
        <v>1079</v>
      </c>
      <c r="B334" s="118" t="s">
        <v>1787</v>
      </c>
      <c r="C334" s="108">
        <v>1978</v>
      </c>
      <c r="D334" s="94" t="s">
        <v>26</v>
      </c>
      <c r="E334" s="108" t="s">
        <v>25</v>
      </c>
      <c r="F334" s="129">
        <v>2</v>
      </c>
      <c r="G334" s="129">
        <v>3</v>
      </c>
      <c r="H334" s="110">
        <v>980.1</v>
      </c>
      <c r="I334" s="110">
        <v>412.8</v>
      </c>
      <c r="J334" s="110">
        <v>567.29999999999995</v>
      </c>
      <c r="K334" s="110">
        <f>SUM(L334:O334)</f>
        <v>2452240</v>
      </c>
      <c r="L334" s="110">
        <v>0</v>
      </c>
      <c r="M334" s="110">
        <v>0</v>
      </c>
      <c r="N334" s="110">
        <v>0</v>
      </c>
      <c r="O334" s="110">
        <v>2452240</v>
      </c>
      <c r="P334" s="110">
        <f>K334/H334</f>
        <v>2502.0304050607078</v>
      </c>
      <c r="Q334" s="110">
        <v>9673</v>
      </c>
      <c r="R334" s="121" t="s">
        <v>69</v>
      </c>
      <c r="S334" s="157"/>
    </row>
    <row r="335" spans="1:21" ht="30" customHeight="1" x14ac:dyDescent="0.25">
      <c r="A335" s="191" t="s">
        <v>1731</v>
      </c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87"/>
    </row>
    <row r="336" spans="1:21" ht="39.950000000000003" customHeight="1" x14ac:dyDescent="0.25">
      <c r="A336" s="179" t="s">
        <v>285</v>
      </c>
      <c r="B336" s="179"/>
      <c r="C336" s="113" t="s">
        <v>27</v>
      </c>
      <c r="D336" s="113" t="s">
        <v>27</v>
      </c>
      <c r="E336" s="113" t="s">
        <v>27</v>
      </c>
      <c r="F336" s="114" t="s">
        <v>27</v>
      </c>
      <c r="G336" s="114" t="s">
        <v>27</v>
      </c>
      <c r="H336" s="115">
        <f t="shared" ref="H336:N336" si="64">SUM(H337:H354)</f>
        <v>10524.08</v>
      </c>
      <c r="I336" s="115">
        <f t="shared" si="64"/>
        <v>59.2</v>
      </c>
      <c r="J336" s="115">
        <f t="shared" si="64"/>
        <v>9844.4800000000032</v>
      </c>
      <c r="K336" s="115">
        <f t="shared" si="64"/>
        <v>59658331.5</v>
      </c>
      <c r="L336" s="115">
        <f t="shared" si="64"/>
        <v>0</v>
      </c>
      <c r="M336" s="115">
        <f t="shared" si="64"/>
        <v>0</v>
      </c>
      <c r="N336" s="115">
        <f t="shared" si="64"/>
        <v>0</v>
      </c>
      <c r="O336" s="115">
        <f>SUM(O337:O354)</f>
        <v>59658331.5</v>
      </c>
      <c r="P336" s="102">
        <f>K336/H336</f>
        <v>5668.7455340514325</v>
      </c>
      <c r="Q336" s="116" t="s">
        <v>27</v>
      </c>
      <c r="R336" s="117" t="s">
        <v>27</v>
      </c>
      <c r="S336" s="87"/>
    </row>
    <row r="337" spans="1:256" s="26" customFormat="1" ht="24.95" customHeight="1" x14ac:dyDescent="0.25">
      <c r="A337" s="108" t="s">
        <v>1080</v>
      </c>
      <c r="B337" s="118" t="s">
        <v>269</v>
      </c>
      <c r="C337" s="108">
        <v>1953</v>
      </c>
      <c r="D337" s="108" t="s">
        <v>26</v>
      </c>
      <c r="E337" s="108" t="s">
        <v>25</v>
      </c>
      <c r="F337" s="108">
        <v>2</v>
      </c>
      <c r="G337" s="108">
        <v>2</v>
      </c>
      <c r="H337" s="133">
        <v>514.54</v>
      </c>
      <c r="I337" s="133">
        <v>0</v>
      </c>
      <c r="J337" s="133">
        <v>469.54</v>
      </c>
      <c r="K337" s="119">
        <f t="shared" ref="K337:K354" si="65">SUM(L337:O337)</f>
        <v>6725761</v>
      </c>
      <c r="L337" s="133">
        <v>0</v>
      </c>
      <c r="M337" s="133">
        <v>0</v>
      </c>
      <c r="N337" s="133">
        <v>0</v>
      </c>
      <c r="O337" s="133">
        <v>6725761</v>
      </c>
      <c r="P337" s="111">
        <f t="shared" ref="P337:P353" si="66">K337/H337</f>
        <v>13071.405527267074</v>
      </c>
      <c r="Q337" s="119">
        <v>9673</v>
      </c>
      <c r="R337" s="121" t="s">
        <v>69</v>
      </c>
      <c r="S337" s="112"/>
      <c r="T337" s="25"/>
      <c r="U337" s="25"/>
    </row>
    <row r="338" spans="1:256" s="25" customFormat="1" ht="24.95" customHeight="1" x14ac:dyDescent="0.25">
      <c r="A338" s="108" t="s">
        <v>1081</v>
      </c>
      <c r="B338" s="118" t="s">
        <v>270</v>
      </c>
      <c r="C338" s="108">
        <v>1954</v>
      </c>
      <c r="D338" s="108" t="s">
        <v>26</v>
      </c>
      <c r="E338" s="108" t="s">
        <v>25</v>
      </c>
      <c r="F338" s="129">
        <v>2</v>
      </c>
      <c r="G338" s="129">
        <v>2</v>
      </c>
      <c r="H338" s="133">
        <v>558.1</v>
      </c>
      <c r="I338" s="133">
        <v>0</v>
      </c>
      <c r="J338" s="133">
        <v>513.1</v>
      </c>
      <c r="K338" s="119">
        <f t="shared" si="65"/>
        <v>6844705</v>
      </c>
      <c r="L338" s="133">
        <v>0</v>
      </c>
      <c r="M338" s="133">
        <v>0</v>
      </c>
      <c r="N338" s="133">
        <v>0</v>
      </c>
      <c r="O338" s="110">
        <v>6844705</v>
      </c>
      <c r="P338" s="111">
        <f t="shared" si="66"/>
        <v>12264.298512811323</v>
      </c>
      <c r="Q338" s="119">
        <v>9673</v>
      </c>
      <c r="R338" s="121" t="s">
        <v>69</v>
      </c>
      <c r="S338" s="112"/>
    </row>
    <row r="339" spans="1:256" s="26" customFormat="1" ht="24.95" customHeight="1" x14ac:dyDescent="0.25">
      <c r="A339" s="180" t="s">
        <v>1082</v>
      </c>
      <c r="B339" s="199" t="s">
        <v>274</v>
      </c>
      <c r="C339" s="180">
        <v>1949</v>
      </c>
      <c r="D339" s="180" t="s">
        <v>26</v>
      </c>
      <c r="E339" s="180" t="s">
        <v>25</v>
      </c>
      <c r="F339" s="195">
        <v>2</v>
      </c>
      <c r="G339" s="195">
        <v>2</v>
      </c>
      <c r="H339" s="200">
        <v>567</v>
      </c>
      <c r="I339" s="200">
        <v>0</v>
      </c>
      <c r="J339" s="200">
        <v>514</v>
      </c>
      <c r="K339" s="119">
        <f>SUM(L339:O339)</f>
        <v>300000</v>
      </c>
      <c r="L339" s="133">
        <v>0</v>
      </c>
      <c r="M339" s="133">
        <v>0</v>
      </c>
      <c r="N339" s="133">
        <v>0</v>
      </c>
      <c r="O339" s="110">
        <v>300000</v>
      </c>
      <c r="P339" s="111">
        <f>K339/H339</f>
        <v>529.10052910052912</v>
      </c>
      <c r="Q339" s="119">
        <v>9673</v>
      </c>
      <c r="R339" s="121" t="s">
        <v>68</v>
      </c>
      <c r="S339" s="112"/>
      <c r="T339" s="25"/>
      <c r="U339" s="25"/>
    </row>
    <row r="340" spans="1:256" s="26" customFormat="1" ht="24.95" customHeight="1" x14ac:dyDescent="0.25">
      <c r="A340" s="180"/>
      <c r="B340" s="199"/>
      <c r="C340" s="180"/>
      <c r="D340" s="180"/>
      <c r="E340" s="180"/>
      <c r="F340" s="195"/>
      <c r="G340" s="195"/>
      <c r="H340" s="200"/>
      <c r="I340" s="200"/>
      <c r="J340" s="200"/>
      <c r="K340" s="119">
        <f>SUM(L340:O340)</f>
        <v>4758880</v>
      </c>
      <c r="L340" s="133">
        <v>0</v>
      </c>
      <c r="M340" s="133">
        <v>0</v>
      </c>
      <c r="N340" s="133">
        <v>0</v>
      </c>
      <c r="O340" s="110">
        <v>4758880</v>
      </c>
      <c r="P340" s="111">
        <f>K340/H339</f>
        <v>8393.0864197530864</v>
      </c>
      <c r="Q340" s="119">
        <v>9673</v>
      </c>
      <c r="R340" s="121" t="s">
        <v>69</v>
      </c>
      <c r="S340" s="112"/>
      <c r="T340" s="25"/>
      <c r="U340" s="25"/>
    </row>
    <row r="341" spans="1:256" s="25" customFormat="1" ht="24.95" customHeight="1" x14ac:dyDescent="0.25">
      <c r="A341" s="108" t="s">
        <v>1741</v>
      </c>
      <c r="B341" s="118" t="s">
        <v>271</v>
      </c>
      <c r="C341" s="108">
        <v>1950</v>
      </c>
      <c r="D341" s="108" t="s">
        <v>26</v>
      </c>
      <c r="E341" s="108" t="s">
        <v>286</v>
      </c>
      <c r="F341" s="129">
        <v>2</v>
      </c>
      <c r="G341" s="129">
        <v>2</v>
      </c>
      <c r="H341" s="133">
        <v>1006</v>
      </c>
      <c r="I341" s="133">
        <v>0</v>
      </c>
      <c r="J341" s="133">
        <v>915.9</v>
      </c>
      <c r="K341" s="119">
        <f t="shared" si="65"/>
        <v>2564100</v>
      </c>
      <c r="L341" s="133">
        <v>0</v>
      </c>
      <c r="M341" s="133">
        <v>0</v>
      </c>
      <c r="N341" s="133">
        <v>0</v>
      </c>
      <c r="O341" s="110">
        <v>2564100</v>
      </c>
      <c r="P341" s="111">
        <f t="shared" si="66"/>
        <v>2548.807157057654</v>
      </c>
      <c r="Q341" s="119">
        <v>9673</v>
      </c>
      <c r="R341" s="121" t="s">
        <v>68</v>
      </c>
      <c r="S341" s="112"/>
      <c r="U341" s="30"/>
    </row>
    <row r="342" spans="1:256" s="26" customFormat="1" ht="24.95" customHeight="1" x14ac:dyDescent="0.25">
      <c r="A342" s="108" t="s">
        <v>1083</v>
      </c>
      <c r="B342" s="118" t="s">
        <v>272</v>
      </c>
      <c r="C342" s="108">
        <v>1996</v>
      </c>
      <c r="D342" s="108" t="s">
        <v>26</v>
      </c>
      <c r="E342" s="108" t="s">
        <v>25</v>
      </c>
      <c r="F342" s="129">
        <v>5</v>
      </c>
      <c r="G342" s="129">
        <v>6</v>
      </c>
      <c r="H342" s="133">
        <v>3798.6</v>
      </c>
      <c r="I342" s="133">
        <v>0</v>
      </c>
      <c r="J342" s="133">
        <v>3700.9</v>
      </c>
      <c r="K342" s="119">
        <f t="shared" si="65"/>
        <v>3985100</v>
      </c>
      <c r="L342" s="133">
        <v>0</v>
      </c>
      <c r="M342" s="133">
        <v>0</v>
      </c>
      <c r="N342" s="133">
        <v>0</v>
      </c>
      <c r="O342" s="110">
        <v>3985100</v>
      </c>
      <c r="P342" s="111">
        <f t="shared" si="66"/>
        <v>1049.0970357500132</v>
      </c>
      <c r="Q342" s="119">
        <v>9673</v>
      </c>
      <c r="R342" s="121" t="s">
        <v>68</v>
      </c>
      <c r="S342" s="112"/>
      <c r="T342" s="25"/>
      <c r="U342" s="25"/>
    </row>
    <row r="343" spans="1:256" s="25" customFormat="1" ht="24.95" customHeight="1" x14ac:dyDescent="0.25">
      <c r="A343" s="108" t="s">
        <v>1084</v>
      </c>
      <c r="B343" s="118" t="s">
        <v>273</v>
      </c>
      <c r="C343" s="108">
        <v>1952</v>
      </c>
      <c r="D343" s="108" t="s">
        <v>26</v>
      </c>
      <c r="E343" s="108" t="s">
        <v>25</v>
      </c>
      <c r="F343" s="129">
        <v>2</v>
      </c>
      <c r="G343" s="129">
        <v>2</v>
      </c>
      <c r="H343" s="133">
        <v>615.4</v>
      </c>
      <c r="I343" s="133">
        <v>0</v>
      </c>
      <c r="J343" s="133">
        <v>570.79999999999995</v>
      </c>
      <c r="K343" s="119">
        <f t="shared" si="65"/>
        <v>1646190</v>
      </c>
      <c r="L343" s="133">
        <v>0</v>
      </c>
      <c r="M343" s="133">
        <v>0</v>
      </c>
      <c r="N343" s="133">
        <v>0</v>
      </c>
      <c r="O343" s="110">
        <v>1646190</v>
      </c>
      <c r="P343" s="111">
        <f t="shared" si="66"/>
        <v>2674.9918752031199</v>
      </c>
      <c r="Q343" s="119">
        <v>9673</v>
      </c>
      <c r="R343" s="121" t="s">
        <v>68</v>
      </c>
      <c r="S343" s="112"/>
    </row>
    <row r="344" spans="1:256" s="26" customFormat="1" ht="24.95" customHeight="1" x14ac:dyDescent="0.25">
      <c r="A344" s="108" t="s">
        <v>1085</v>
      </c>
      <c r="B344" s="118" t="s">
        <v>275</v>
      </c>
      <c r="C344" s="108">
        <v>1960</v>
      </c>
      <c r="D344" s="108" t="s">
        <v>26</v>
      </c>
      <c r="E344" s="108" t="s">
        <v>25</v>
      </c>
      <c r="F344" s="129">
        <v>2</v>
      </c>
      <c r="G344" s="129">
        <v>2</v>
      </c>
      <c r="H344" s="133">
        <v>417</v>
      </c>
      <c r="I344" s="133">
        <v>0</v>
      </c>
      <c r="J344" s="133">
        <v>359.8</v>
      </c>
      <c r="K344" s="119">
        <f t="shared" si="65"/>
        <v>4033130</v>
      </c>
      <c r="L344" s="159">
        <v>0</v>
      </c>
      <c r="M344" s="159">
        <v>0</v>
      </c>
      <c r="N344" s="159">
        <v>0</v>
      </c>
      <c r="O344" s="110">
        <v>4033130</v>
      </c>
      <c r="P344" s="111">
        <f t="shared" si="66"/>
        <v>9671.774580335732</v>
      </c>
      <c r="Q344" s="119">
        <v>9673</v>
      </c>
      <c r="R344" s="121" t="s">
        <v>70</v>
      </c>
      <c r="S344" s="149"/>
      <c r="T344" s="30"/>
      <c r="U344" s="25"/>
    </row>
    <row r="345" spans="1:256" s="26" customFormat="1" ht="24.95" customHeight="1" x14ac:dyDescent="0.25">
      <c r="A345" s="108" t="s">
        <v>1086</v>
      </c>
      <c r="B345" s="118" t="s">
        <v>278</v>
      </c>
      <c r="C345" s="108">
        <v>1959</v>
      </c>
      <c r="D345" s="108" t="s">
        <v>26</v>
      </c>
      <c r="E345" s="108" t="s">
        <v>25</v>
      </c>
      <c r="F345" s="129">
        <v>2</v>
      </c>
      <c r="G345" s="129">
        <v>1</v>
      </c>
      <c r="H345" s="110">
        <v>299.89999999999998</v>
      </c>
      <c r="I345" s="110">
        <v>0</v>
      </c>
      <c r="J345" s="110">
        <v>275.10000000000002</v>
      </c>
      <c r="K345" s="119">
        <f>SUM(L345:O345)</f>
        <v>2997125</v>
      </c>
      <c r="L345" s="160">
        <v>0</v>
      </c>
      <c r="M345" s="160">
        <v>0</v>
      </c>
      <c r="N345" s="160">
        <v>0</v>
      </c>
      <c r="O345" s="110">
        <v>2997125</v>
      </c>
      <c r="P345" s="111">
        <f>K345/H345</f>
        <v>9993.7479159719915</v>
      </c>
      <c r="Q345" s="119">
        <v>9673</v>
      </c>
      <c r="R345" s="121" t="s">
        <v>70</v>
      </c>
      <c r="S345" s="149"/>
      <c r="T345" s="30"/>
      <c r="U345" s="25"/>
    </row>
    <row r="346" spans="1:256" s="26" customFormat="1" ht="24.95" customHeight="1" x14ac:dyDescent="0.25">
      <c r="A346" s="108" t="s">
        <v>1087</v>
      </c>
      <c r="B346" s="118" t="s">
        <v>276</v>
      </c>
      <c r="C346" s="108">
        <v>1960</v>
      </c>
      <c r="D346" s="108" t="s">
        <v>26</v>
      </c>
      <c r="E346" s="108" t="s">
        <v>25</v>
      </c>
      <c r="F346" s="129">
        <v>2</v>
      </c>
      <c r="G346" s="129">
        <v>1</v>
      </c>
      <c r="H346" s="133">
        <v>299.8</v>
      </c>
      <c r="I346" s="133">
        <v>0</v>
      </c>
      <c r="J346" s="133">
        <v>276.5</v>
      </c>
      <c r="K346" s="119">
        <f t="shared" si="65"/>
        <v>3094243</v>
      </c>
      <c r="L346" s="159">
        <v>0</v>
      </c>
      <c r="M346" s="159">
        <v>0</v>
      </c>
      <c r="N346" s="159">
        <v>0</v>
      </c>
      <c r="O346" s="110">
        <v>3094243</v>
      </c>
      <c r="P346" s="111">
        <f t="shared" si="66"/>
        <v>10321.024016010673</v>
      </c>
      <c r="Q346" s="119">
        <v>9673</v>
      </c>
      <c r="R346" s="121" t="s">
        <v>70</v>
      </c>
      <c r="S346" s="112"/>
      <c r="T346" s="25"/>
      <c r="U346" s="25"/>
    </row>
    <row r="347" spans="1:256" s="26" customFormat="1" ht="24.95" customHeight="1" x14ac:dyDescent="0.25">
      <c r="A347" s="108" t="s">
        <v>1889</v>
      </c>
      <c r="B347" s="118" t="s">
        <v>277</v>
      </c>
      <c r="C347" s="94">
        <v>1958</v>
      </c>
      <c r="D347" s="108" t="s">
        <v>26</v>
      </c>
      <c r="E347" s="94" t="s">
        <v>287</v>
      </c>
      <c r="F347" s="94">
        <v>2</v>
      </c>
      <c r="G347" s="94">
        <v>1</v>
      </c>
      <c r="H347" s="148">
        <v>393.5</v>
      </c>
      <c r="I347" s="148">
        <v>0</v>
      </c>
      <c r="J347" s="148">
        <v>362.8</v>
      </c>
      <c r="K347" s="119">
        <f t="shared" si="65"/>
        <v>3517290</v>
      </c>
      <c r="L347" s="160">
        <v>0</v>
      </c>
      <c r="M347" s="160">
        <v>0</v>
      </c>
      <c r="N347" s="160">
        <v>0</v>
      </c>
      <c r="O347" s="148">
        <v>3517290</v>
      </c>
      <c r="P347" s="111">
        <f t="shared" si="66"/>
        <v>8938.4752223634059</v>
      </c>
      <c r="Q347" s="119">
        <v>9673</v>
      </c>
      <c r="R347" s="98" t="s">
        <v>69</v>
      </c>
      <c r="S347" s="112"/>
      <c r="T347" s="25"/>
      <c r="U347" s="25"/>
    </row>
    <row r="348" spans="1:256" s="26" customFormat="1" ht="24.95" customHeight="1" x14ac:dyDescent="0.25">
      <c r="A348" s="180" t="s">
        <v>1088</v>
      </c>
      <c r="B348" s="199" t="s">
        <v>280</v>
      </c>
      <c r="C348" s="198">
        <v>1952</v>
      </c>
      <c r="D348" s="198" t="s">
        <v>26</v>
      </c>
      <c r="E348" s="198" t="s">
        <v>25</v>
      </c>
      <c r="F348" s="189">
        <v>2</v>
      </c>
      <c r="G348" s="189">
        <v>1</v>
      </c>
      <c r="H348" s="221">
        <v>279.10000000000002</v>
      </c>
      <c r="I348" s="221">
        <v>0</v>
      </c>
      <c r="J348" s="221">
        <v>258.60000000000002</v>
      </c>
      <c r="K348" s="119">
        <f>SUM(L348:O348)</f>
        <v>300000</v>
      </c>
      <c r="L348" s="161">
        <v>0</v>
      </c>
      <c r="M348" s="161">
        <v>0</v>
      </c>
      <c r="N348" s="161">
        <v>0</v>
      </c>
      <c r="O348" s="110">
        <v>300000</v>
      </c>
      <c r="P348" s="111">
        <f>K348/H348</f>
        <v>1074.8835542816194</v>
      </c>
      <c r="Q348" s="119">
        <v>9673</v>
      </c>
      <c r="R348" s="123" t="s">
        <v>68</v>
      </c>
      <c r="S348" s="112"/>
      <c r="T348" s="25"/>
      <c r="U348" s="25"/>
    </row>
    <row r="349" spans="1:256" s="26" customFormat="1" ht="24.95" customHeight="1" x14ac:dyDescent="0.25">
      <c r="A349" s="180"/>
      <c r="B349" s="199"/>
      <c r="C349" s="198"/>
      <c r="D349" s="198"/>
      <c r="E349" s="198"/>
      <c r="F349" s="189"/>
      <c r="G349" s="189"/>
      <c r="H349" s="221"/>
      <c r="I349" s="221"/>
      <c r="J349" s="221"/>
      <c r="K349" s="119">
        <f>SUM(L349:O349)</f>
        <v>4165215</v>
      </c>
      <c r="L349" s="161">
        <v>0</v>
      </c>
      <c r="M349" s="161">
        <v>0</v>
      </c>
      <c r="N349" s="161">
        <v>0</v>
      </c>
      <c r="O349" s="119">
        <v>4165215</v>
      </c>
      <c r="P349" s="111">
        <f>K349/H348</f>
        <v>14923.737011823718</v>
      </c>
      <c r="Q349" s="119">
        <v>9673</v>
      </c>
      <c r="R349" s="123" t="s">
        <v>69</v>
      </c>
      <c r="S349" s="112"/>
      <c r="T349" s="25"/>
      <c r="U349" s="25"/>
    </row>
    <row r="350" spans="1:256" s="26" customFormat="1" ht="24.95" customHeight="1" x14ac:dyDescent="0.25">
      <c r="A350" s="108" t="s">
        <v>1089</v>
      </c>
      <c r="B350" s="118" t="s">
        <v>279</v>
      </c>
      <c r="C350" s="94">
        <v>1959</v>
      </c>
      <c r="D350" s="108" t="s">
        <v>26</v>
      </c>
      <c r="E350" s="108" t="s">
        <v>25</v>
      </c>
      <c r="F350" s="94">
        <v>2</v>
      </c>
      <c r="G350" s="94">
        <v>1</v>
      </c>
      <c r="H350" s="148">
        <v>210.5</v>
      </c>
      <c r="I350" s="148">
        <v>0</v>
      </c>
      <c r="J350" s="148">
        <v>192.1</v>
      </c>
      <c r="K350" s="119">
        <f t="shared" si="65"/>
        <v>2943696</v>
      </c>
      <c r="L350" s="160">
        <v>0</v>
      </c>
      <c r="M350" s="160">
        <v>0</v>
      </c>
      <c r="N350" s="160">
        <v>0</v>
      </c>
      <c r="O350" s="148">
        <v>2943696</v>
      </c>
      <c r="P350" s="111">
        <f t="shared" si="66"/>
        <v>13984.304038004751</v>
      </c>
      <c r="Q350" s="119">
        <v>9673</v>
      </c>
      <c r="R350" s="98" t="s">
        <v>70</v>
      </c>
      <c r="S350" s="112"/>
      <c r="T350" s="25"/>
      <c r="U350" s="25"/>
    </row>
    <row r="351" spans="1:256" s="25" customFormat="1" ht="24.95" customHeight="1" x14ac:dyDescent="0.25">
      <c r="A351" s="108" t="s">
        <v>1090</v>
      </c>
      <c r="B351" s="118" t="s">
        <v>281</v>
      </c>
      <c r="C351" s="108">
        <v>1974</v>
      </c>
      <c r="D351" s="94" t="s">
        <v>26</v>
      </c>
      <c r="E351" s="94" t="s">
        <v>25</v>
      </c>
      <c r="F351" s="129">
        <v>2</v>
      </c>
      <c r="G351" s="129">
        <v>2</v>
      </c>
      <c r="H351" s="133">
        <v>583.04999999999995</v>
      </c>
      <c r="I351" s="133">
        <v>0</v>
      </c>
      <c r="J351" s="133">
        <v>533.95000000000005</v>
      </c>
      <c r="K351" s="119">
        <f t="shared" si="65"/>
        <v>4705660</v>
      </c>
      <c r="L351" s="160">
        <v>0</v>
      </c>
      <c r="M351" s="160">
        <v>0</v>
      </c>
      <c r="N351" s="160">
        <v>0</v>
      </c>
      <c r="O351" s="110">
        <v>4705660</v>
      </c>
      <c r="P351" s="111">
        <f t="shared" si="66"/>
        <v>8070.7658005316871</v>
      </c>
      <c r="Q351" s="119">
        <v>9673</v>
      </c>
      <c r="R351" s="121" t="s">
        <v>68</v>
      </c>
      <c r="S351" s="149"/>
      <c r="T351" s="30"/>
    </row>
    <row r="352" spans="1:256" s="25" customFormat="1" ht="24.95" customHeight="1" x14ac:dyDescent="0.25">
      <c r="A352" s="108" t="s">
        <v>1091</v>
      </c>
      <c r="B352" s="118" t="s">
        <v>1642</v>
      </c>
      <c r="C352" s="108">
        <v>1976</v>
      </c>
      <c r="D352" s="94" t="s">
        <v>26</v>
      </c>
      <c r="E352" s="94" t="s">
        <v>25</v>
      </c>
      <c r="F352" s="129">
        <v>2</v>
      </c>
      <c r="G352" s="129">
        <v>2</v>
      </c>
      <c r="H352" s="133">
        <v>801.3</v>
      </c>
      <c r="I352" s="133">
        <v>59.2</v>
      </c>
      <c r="J352" s="133">
        <v>742.1</v>
      </c>
      <c r="K352" s="119">
        <f>SUM(L352:O352)</f>
        <v>4185962.5</v>
      </c>
      <c r="L352" s="160">
        <v>0</v>
      </c>
      <c r="M352" s="160">
        <v>0</v>
      </c>
      <c r="N352" s="160">
        <v>0</v>
      </c>
      <c r="O352" s="110">
        <v>4185962.5</v>
      </c>
      <c r="P352" s="111">
        <f t="shared" si="66"/>
        <v>5223.9641832022962</v>
      </c>
      <c r="Q352" s="119">
        <v>9673</v>
      </c>
      <c r="R352" s="98" t="s">
        <v>69</v>
      </c>
      <c r="S352" s="149"/>
      <c r="T352" s="30"/>
      <c r="IV352" s="25">
        <f>SUM(A352:IU352)</f>
        <v>8390404.5641832016</v>
      </c>
    </row>
    <row r="353" spans="1:21" s="25" customFormat="1" ht="21.95" customHeight="1" x14ac:dyDescent="0.25">
      <c r="A353" s="180" t="s">
        <v>1092</v>
      </c>
      <c r="B353" s="199" t="s">
        <v>282</v>
      </c>
      <c r="C353" s="180">
        <v>1951</v>
      </c>
      <c r="D353" s="180" t="s">
        <v>26</v>
      </c>
      <c r="E353" s="198" t="s">
        <v>287</v>
      </c>
      <c r="F353" s="195">
        <v>2</v>
      </c>
      <c r="G353" s="195">
        <v>1</v>
      </c>
      <c r="H353" s="201">
        <v>180.29</v>
      </c>
      <c r="I353" s="201">
        <v>0</v>
      </c>
      <c r="J353" s="201">
        <v>159.29</v>
      </c>
      <c r="K353" s="119">
        <f>SUM(L353:O353)</f>
        <v>300000</v>
      </c>
      <c r="L353" s="160">
        <v>0</v>
      </c>
      <c r="M353" s="160">
        <v>0</v>
      </c>
      <c r="N353" s="160">
        <v>0</v>
      </c>
      <c r="O353" s="110">
        <v>300000</v>
      </c>
      <c r="P353" s="111">
        <f t="shared" si="66"/>
        <v>1663.9858006545012</v>
      </c>
      <c r="Q353" s="119">
        <v>9673</v>
      </c>
      <c r="R353" s="98" t="s">
        <v>68</v>
      </c>
      <c r="S353" s="149"/>
      <c r="T353" s="30"/>
    </row>
    <row r="354" spans="1:21" s="25" customFormat="1" ht="21.95" customHeight="1" x14ac:dyDescent="0.25">
      <c r="A354" s="180"/>
      <c r="B354" s="199"/>
      <c r="C354" s="180"/>
      <c r="D354" s="180"/>
      <c r="E354" s="198"/>
      <c r="F354" s="195"/>
      <c r="G354" s="195"/>
      <c r="H354" s="201"/>
      <c r="I354" s="201"/>
      <c r="J354" s="201"/>
      <c r="K354" s="119">
        <f t="shared" si="65"/>
        <v>2591274</v>
      </c>
      <c r="L354" s="160">
        <v>0</v>
      </c>
      <c r="M354" s="160">
        <v>0</v>
      </c>
      <c r="N354" s="160">
        <v>0</v>
      </c>
      <c r="O354" s="110">
        <v>2591274</v>
      </c>
      <c r="P354" s="111">
        <f>K354/H353</f>
        <v>14372.810472017307</v>
      </c>
      <c r="Q354" s="119">
        <v>9673</v>
      </c>
      <c r="R354" s="121" t="s">
        <v>69</v>
      </c>
      <c r="S354" s="112"/>
    </row>
    <row r="355" spans="1:21" ht="35.1" customHeight="1" x14ac:dyDescent="0.25">
      <c r="A355" s="191" t="s">
        <v>1830</v>
      </c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87"/>
    </row>
    <row r="356" spans="1:21" ht="45" customHeight="1" x14ac:dyDescent="0.25">
      <c r="A356" s="179" t="s">
        <v>1831</v>
      </c>
      <c r="B356" s="179"/>
      <c r="C356" s="113" t="s">
        <v>27</v>
      </c>
      <c r="D356" s="113" t="s">
        <v>27</v>
      </c>
      <c r="E356" s="113" t="s">
        <v>27</v>
      </c>
      <c r="F356" s="114" t="s">
        <v>27</v>
      </c>
      <c r="G356" s="114" t="s">
        <v>27</v>
      </c>
      <c r="H356" s="115">
        <f t="shared" ref="H356:N356" si="67">SUM(H357)</f>
        <v>460</v>
      </c>
      <c r="I356" s="115">
        <f t="shared" si="67"/>
        <v>60</v>
      </c>
      <c r="J356" s="115">
        <f t="shared" si="67"/>
        <v>400</v>
      </c>
      <c r="K356" s="115">
        <f t="shared" si="67"/>
        <v>3341500</v>
      </c>
      <c r="L356" s="115">
        <f t="shared" si="67"/>
        <v>0</v>
      </c>
      <c r="M356" s="115">
        <f t="shared" si="67"/>
        <v>0</v>
      </c>
      <c r="N356" s="115">
        <f t="shared" si="67"/>
        <v>0</v>
      </c>
      <c r="O356" s="115">
        <f>SUM(O357)</f>
        <v>3341500</v>
      </c>
      <c r="P356" s="102">
        <f>K356/H356</f>
        <v>7264.130434782609</v>
      </c>
      <c r="Q356" s="116" t="s">
        <v>27</v>
      </c>
      <c r="R356" s="117" t="s">
        <v>27</v>
      </c>
      <c r="S356" s="87"/>
    </row>
    <row r="357" spans="1:21" s="26" customFormat="1" ht="24.95" customHeight="1" x14ac:dyDescent="0.25">
      <c r="A357" s="121" t="s">
        <v>1093</v>
      </c>
      <c r="B357" s="118" t="s">
        <v>1643</v>
      </c>
      <c r="C357" s="121" t="s">
        <v>1644</v>
      </c>
      <c r="D357" s="108" t="s">
        <v>26</v>
      </c>
      <c r="E357" s="94" t="s">
        <v>25</v>
      </c>
      <c r="F357" s="121" t="s">
        <v>290</v>
      </c>
      <c r="G357" s="121" t="s">
        <v>290</v>
      </c>
      <c r="H357" s="133">
        <v>460</v>
      </c>
      <c r="I357" s="133">
        <v>60</v>
      </c>
      <c r="J357" s="133">
        <v>400</v>
      </c>
      <c r="K357" s="119">
        <f>SUM(L357:O357)</f>
        <v>3341500</v>
      </c>
      <c r="L357" s="159">
        <v>0</v>
      </c>
      <c r="M357" s="159">
        <v>0</v>
      </c>
      <c r="N357" s="159">
        <v>0</v>
      </c>
      <c r="O357" s="133">
        <v>3341500</v>
      </c>
      <c r="P357" s="111">
        <f>K357/H357</f>
        <v>7264.130434782609</v>
      </c>
      <c r="Q357" s="119">
        <v>9673</v>
      </c>
      <c r="R357" s="121" t="s">
        <v>69</v>
      </c>
      <c r="S357" s="112"/>
      <c r="T357" s="25"/>
      <c r="U357" s="25"/>
    </row>
    <row r="358" spans="1:21" ht="39.950000000000003" customHeight="1" x14ac:dyDescent="0.25">
      <c r="A358" s="191" t="s">
        <v>1832</v>
      </c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87"/>
    </row>
    <row r="359" spans="1:21" ht="39.950000000000003" customHeight="1" x14ac:dyDescent="0.25">
      <c r="A359" s="179" t="s">
        <v>288</v>
      </c>
      <c r="B359" s="179"/>
      <c r="C359" s="113" t="s">
        <v>27</v>
      </c>
      <c r="D359" s="113" t="s">
        <v>27</v>
      </c>
      <c r="E359" s="113" t="s">
        <v>27</v>
      </c>
      <c r="F359" s="114" t="s">
        <v>27</v>
      </c>
      <c r="G359" s="114" t="s">
        <v>27</v>
      </c>
      <c r="H359" s="115">
        <f t="shared" ref="H359:J359" si="68">SUM(H360:H361)</f>
        <v>1235.8</v>
      </c>
      <c r="I359" s="115">
        <f t="shared" si="68"/>
        <v>126.6</v>
      </c>
      <c r="J359" s="115">
        <f t="shared" si="68"/>
        <v>949.6</v>
      </c>
      <c r="K359" s="115">
        <f>SUM(K360:K361)</f>
        <v>13684410</v>
      </c>
      <c r="L359" s="115">
        <f t="shared" ref="L359:N359" si="69">SUM(L361)</f>
        <v>0</v>
      </c>
      <c r="M359" s="115">
        <f t="shared" si="69"/>
        <v>0</v>
      </c>
      <c r="N359" s="115">
        <f t="shared" si="69"/>
        <v>0</v>
      </c>
      <c r="O359" s="115">
        <f>SUM(O360:O361)</f>
        <v>13684410</v>
      </c>
      <c r="P359" s="102">
        <f>K359/H359</f>
        <v>11073.320925716136</v>
      </c>
      <c r="Q359" s="116" t="s">
        <v>27</v>
      </c>
      <c r="R359" s="117" t="s">
        <v>27</v>
      </c>
      <c r="S359" s="87"/>
    </row>
    <row r="360" spans="1:21" s="26" customFormat="1" ht="24.95" customHeight="1" x14ac:dyDescent="0.25">
      <c r="A360" s="121" t="s">
        <v>1094</v>
      </c>
      <c r="B360" s="118" t="s">
        <v>283</v>
      </c>
      <c r="C360" s="121" t="s">
        <v>289</v>
      </c>
      <c r="D360" s="108" t="s">
        <v>26</v>
      </c>
      <c r="E360" s="94" t="s">
        <v>25</v>
      </c>
      <c r="F360" s="121" t="s">
        <v>290</v>
      </c>
      <c r="G360" s="121" t="s">
        <v>291</v>
      </c>
      <c r="H360" s="133">
        <v>963.5</v>
      </c>
      <c r="I360" s="133">
        <v>0</v>
      </c>
      <c r="J360" s="133">
        <v>814</v>
      </c>
      <c r="K360" s="119">
        <f>SUM(L360:O360)</f>
        <v>10318375</v>
      </c>
      <c r="L360" s="159">
        <v>0</v>
      </c>
      <c r="M360" s="159">
        <v>0</v>
      </c>
      <c r="N360" s="159">
        <v>0</v>
      </c>
      <c r="O360" s="133">
        <v>10318375</v>
      </c>
      <c r="P360" s="111">
        <f>K360/H360</f>
        <v>10709.26310326933</v>
      </c>
      <c r="Q360" s="119">
        <v>9673</v>
      </c>
      <c r="R360" s="121" t="s">
        <v>69</v>
      </c>
      <c r="S360" s="112"/>
      <c r="T360" s="25"/>
      <c r="U360" s="25"/>
    </row>
    <row r="361" spans="1:21" s="26" customFormat="1" ht="24.95" customHeight="1" x14ac:dyDescent="0.25">
      <c r="A361" s="108" t="s">
        <v>1095</v>
      </c>
      <c r="B361" s="118" t="s">
        <v>284</v>
      </c>
      <c r="C361" s="108">
        <v>1960</v>
      </c>
      <c r="D361" s="108" t="s">
        <v>26</v>
      </c>
      <c r="E361" s="94" t="s">
        <v>25</v>
      </c>
      <c r="F361" s="129">
        <v>2</v>
      </c>
      <c r="G361" s="129">
        <v>1</v>
      </c>
      <c r="H361" s="111">
        <v>272.3</v>
      </c>
      <c r="I361" s="111">
        <v>126.6</v>
      </c>
      <c r="J361" s="111">
        <v>135.6</v>
      </c>
      <c r="K361" s="119">
        <f>SUM(L361:O361)</f>
        <v>3366035</v>
      </c>
      <c r="L361" s="160">
        <v>0</v>
      </c>
      <c r="M361" s="160">
        <v>0</v>
      </c>
      <c r="N361" s="160">
        <v>0</v>
      </c>
      <c r="O361" s="111">
        <v>3366035</v>
      </c>
      <c r="P361" s="111">
        <f>K361/H361</f>
        <v>12361.494674990818</v>
      </c>
      <c r="Q361" s="119">
        <v>9673</v>
      </c>
      <c r="R361" s="98" t="s">
        <v>70</v>
      </c>
      <c r="S361" s="112"/>
      <c r="T361" s="25"/>
      <c r="U361" s="25"/>
    </row>
    <row r="362" spans="1:21" ht="39.950000000000003" customHeight="1" x14ac:dyDescent="0.25">
      <c r="A362" s="191" t="s">
        <v>1833</v>
      </c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87"/>
    </row>
    <row r="363" spans="1:21" ht="39.950000000000003" customHeight="1" x14ac:dyDescent="0.25">
      <c r="A363" s="179" t="s">
        <v>323</v>
      </c>
      <c r="B363" s="179"/>
      <c r="C363" s="113" t="s">
        <v>27</v>
      </c>
      <c r="D363" s="113" t="s">
        <v>27</v>
      </c>
      <c r="E363" s="113" t="s">
        <v>27</v>
      </c>
      <c r="F363" s="114" t="s">
        <v>27</v>
      </c>
      <c r="G363" s="114" t="s">
        <v>27</v>
      </c>
      <c r="H363" s="115">
        <f t="shared" ref="H363:N363" si="70">SUM(H364:H397)</f>
        <v>35320.239999999991</v>
      </c>
      <c r="I363" s="115">
        <f t="shared" si="70"/>
        <v>2212.8000000000002</v>
      </c>
      <c r="J363" s="115">
        <f t="shared" si="70"/>
        <v>29822.66</v>
      </c>
      <c r="K363" s="115">
        <f t="shared" si="70"/>
        <v>215188223.81999996</v>
      </c>
      <c r="L363" s="115">
        <f t="shared" si="70"/>
        <v>0</v>
      </c>
      <c r="M363" s="115">
        <f t="shared" si="70"/>
        <v>0</v>
      </c>
      <c r="N363" s="115">
        <f t="shared" si="70"/>
        <v>0</v>
      </c>
      <c r="O363" s="115">
        <f>SUM(O364:O397)</f>
        <v>215188223.81999996</v>
      </c>
      <c r="P363" s="102">
        <f>K363/H363</f>
        <v>6092.490419657398</v>
      </c>
      <c r="Q363" s="116" t="s">
        <v>27</v>
      </c>
      <c r="R363" s="117" t="s">
        <v>27</v>
      </c>
      <c r="S363" s="87"/>
    </row>
    <row r="364" spans="1:21" s="23" customFormat="1" ht="24.95" customHeight="1" x14ac:dyDescent="0.25">
      <c r="A364" s="121" t="s">
        <v>1096</v>
      </c>
      <c r="B364" s="162" t="s">
        <v>292</v>
      </c>
      <c r="C364" s="108">
        <v>1959</v>
      </c>
      <c r="D364" s="108" t="s">
        <v>26</v>
      </c>
      <c r="E364" s="94" t="s">
        <v>25</v>
      </c>
      <c r="F364" s="95">
        <v>3</v>
      </c>
      <c r="G364" s="95">
        <v>3</v>
      </c>
      <c r="H364" s="163">
        <v>1764.5</v>
      </c>
      <c r="I364" s="163">
        <v>0</v>
      </c>
      <c r="J364" s="163">
        <v>1623.7</v>
      </c>
      <c r="K364" s="119">
        <f t="shared" ref="K364:K397" si="71">SUM(L364:O364)</f>
        <v>14347815</v>
      </c>
      <c r="L364" s="163">
        <v>0</v>
      </c>
      <c r="M364" s="163">
        <v>0</v>
      </c>
      <c r="N364" s="163">
        <v>0</v>
      </c>
      <c r="O364" s="140">
        <v>14347815</v>
      </c>
      <c r="P364" s="111">
        <f t="shared" ref="P364:P397" si="72">K364/H364</f>
        <v>8131.3771606687451</v>
      </c>
      <c r="Q364" s="119">
        <v>9673</v>
      </c>
      <c r="R364" s="98" t="s">
        <v>68</v>
      </c>
      <c r="S364" s="134"/>
      <c r="T364" s="27"/>
      <c r="U364" s="27"/>
    </row>
    <row r="365" spans="1:21" s="23" customFormat="1" ht="24.95" customHeight="1" x14ac:dyDescent="0.25">
      <c r="A365" s="121" t="s">
        <v>1097</v>
      </c>
      <c r="B365" s="162" t="s">
        <v>293</v>
      </c>
      <c r="C365" s="108">
        <v>1959</v>
      </c>
      <c r="D365" s="108" t="s">
        <v>26</v>
      </c>
      <c r="E365" s="94" t="s">
        <v>25</v>
      </c>
      <c r="F365" s="95">
        <v>3</v>
      </c>
      <c r="G365" s="95">
        <v>3</v>
      </c>
      <c r="H365" s="163">
        <v>1439.8</v>
      </c>
      <c r="I365" s="163">
        <v>0</v>
      </c>
      <c r="J365" s="163">
        <v>1276</v>
      </c>
      <c r="K365" s="119">
        <f t="shared" si="71"/>
        <v>12788505</v>
      </c>
      <c r="L365" s="163">
        <v>0</v>
      </c>
      <c r="M365" s="163">
        <v>0</v>
      </c>
      <c r="N365" s="163">
        <v>0</v>
      </c>
      <c r="O365" s="140">
        <v>12788505</v>
      </c>
      <c r="P365" s="111">
        <f t="shared" si="72"/>
        <v>8882.1398805389636</v>
      </c>
      <c r="Q365" s="119">
        <v>9673</v>
      </c>
      <c r="R365" s="98" t="s">
        <v>68</v>
      </c>
      <c r="S365" s="134"/>
      <c r="T365" s="27"/>
      <c r="U365" s="27"/>
    </row>
    <row r="366" spans="1:21" s="23" customFormat="1" ht="24.95" customHeight="1" x14ac:dyDescent="0.25">
      <c r="A366" s="202" t="s">
        <v>1098</v>
      </c>
      <c r="B366" s="204" t="s">
        <v>1797</v>
      </c>
      <c r="C366" s="181">
        <v>1958</v>
      </c>
      <c r="D366" s="181" t="s">
        <v>26</v>
      </c>
      <c r="E366" s="183" t="s">
        <v>25</v>
      </c>
      <c r="F366" s="185">
        <v>3</v>
      </c>
      <c r="G366" s="185">
        <v>3</v>
      </c>
      <c r="H366" s="187">
        <v>1663.3</v>
      </c>
      <c r="I366" s="187">
        <v>159</v>
      </c>
      <c r="J366" s="187">
        <v>813.4</v>
      </c>
      <c r="K366" s="119">
        <f>SUM(L366:O366)</f>
        <v>200000</v>
      </c>
      <c r="L366" s="163">
        <v>0</v>
      </c>
      <c r="M366" s="163">
        <v>0</v>
      </c>
      <c r="N366" s="163">
        <v>0</v>
      </c>
      <c r="O366" s="140">
        <v>200000</v>
      </c>
      <c r="P366" s="111">
        <f>K366/H365</f>
        <v>138.90818169190166</v>
      </c>
      <c r="Q366" s="119">
        <v>9673</v>
      </c>
      <c r="R366" s="98" t="s">
        <v>69</v>
      </c>
      <c r="S366" s="134"/>
      <c r="T366" s="27"/>
      <c r="U366" s="27"/>
    </row>
    <row r="367" spans="1:21" s="23" customFormat="1" ht="24.95" customHeight="1" x14ac:dyDescent="0.25">
      <c r="A367" s="203"/>
      <c r="B367" s="205"/>
      <c r="C367" s="182"/>
      <c r="D367" s="182"/>
      <c r="E367" s="184"/>
      <c r="F367" s="186"/>
      <c r="G367" s="186"/>
      <c r="H367" s="188"/>
      <c r="I367" s="188"/>
      <c r="J367" s="188"/>
      <c r="K367" s="119">
        <f>SUM(L367:O367)</f>
        <v>3160270</v>
      </c>
      <c r="L367" s="163">
        <v>0</v>
      </c>
      <c r="M367" s="163">
        <v>0</v>
      </c>
      <c r="N367" s="163">
        <v>0</v>
      </c>
      <c r="O367" s="140">
        <v>3160270</v>
      </c>
      <c r="P367" s="111">
        <f>K367/H366</f>
        <v>1900</v>
      </c>
      <c r="Q367" s="119">
        <v>9673</v>
      </c>
      <c r="R367" s="121" t="s">
        <v>70</v>
      </c>
      <c r="S367" s="134"/>
      <c r="T367" s="27"/>
      <c r="U367" s="27"/>
    </row>
    <row r="368" spans="1:21" s="23" customFormat="1" ht="24.95" customHeight="1" x14ac:dyDescent="0.25">
      <c r="A368" s="121" t="s">
        <v>1099</v>
      </c>
      <c r="B368" s="162" t="s">
        <v>294</v>
      </c>
      <c r="C368" s="108">
        <v>1960</v>
      </c>
      <c r="D368" s="108" t="s">
        <v>26</v>
      </c>
      <c r="E368" s="94" t="s">
        <v>25</v>
      </c>
      <c r="F368" s="108">
        <v>3</v>
      </c>
      <c r="G368" s="108">
        <v>3</v>
      </c>
      <c r="H368" s="140">
        <v>1590.3</v>
      </c>
      <c r="I368" s="140">
        <v>29.7</v>
      </c>
      <c r="J368" s="140">
        <v>1452.5</v>
      </c>
      <c r="K368" s="119">
        <f t="shared" si="71"/>
        <v>11214510</v>
      </c>
      <c r="L368" s="159">
        <v>0</v>
      </c>
      <c r="M368" s="159">
        <v>0</v>
      </c>
      <c r="N368" s="159">
        <v>0</v>
      </c>
      <c r="O368" s="140">
        <v>11214510</v>
      </c>
      <c r="P368" s="111">
        <f t="shared" si="72"/>
        <v>7051.8204112431622</v>
      </c>
      <c r="Q368" s="119">
        <v>9673</v>
      </c>
      <c r="R368" s="121" t="s">
        <v>68</v>
      </c>
      <c r="S368" s="134"/>
      <c r="T368" s="27"/>
      <c r="U368" s="27"/>
    </row>
    <row r="369" spans="1:21" s="6" customFormat="1" ht="24.95" customHeight="1" x14ac:dyDescent="0.25">
      <c r="A369" s="121" t="s">
        <v>1100</v>
      </c>
      <c r="B369" s="162" t="s">
        <v>1785</v>
      </c>
      <c r="C369" s="108">
        <v>1971</v>
      </c>
      <c r="D369" s="108" t="s">
        <v>26</v>
      </c>
      <c r="E369" s="94" t="s">
        <v>25</v>
      </c>
      <c r="F369" s="108">
        <v>2</v>
      </c>
      <c r="G369" s="108">
        <v>1</v>
      </c>
      <c r="H369" s="140">
        <v>471.1</v>
      </c>
      <c r="I369" s="140">
        <v>0</v>
      </c>
      <c r="J369" s="140">
        <v>312.5</v>
      </c>
      <c r="K369" s="119">
        <f t="shared" si="71"/>
        <v>1818750</v>
      </c>
      <c r="L369" s="159">
        <v>0</v>
      </c>
      <c r="M369" s="159">
        <v>0</v>
      </c>
      <c r="N369" s="159">
        <v>0</v>
      </c>
      <c r="O369" s="140">
        <v>1818750</v>
      </c>
      <c r="P369" s="111">
        <f t="shared" ref="P369" si="73">K369/H369</f>
        <v>3860.6452982381657</v>
      </c>
      <c r="Q369" s="119">
        <v>9673</v>
      </c>
      <c r="R369" s="121" t="s">
        <v>70</v>
      </c>
      <c r="S369" s="137"/>
      <c r="T369" s="22"/>
      <c r="U369" s="22"/>
    </row>
    <row r="370" spans="1:21" s="34" customFormat="1" ht="24.95" customHeight="1" x14ac:dyDescent="0.25">
      <c r="A370" s="198" t="s">
        <v>1101</v>
      </c>
      <c r="B370" s="199" t="s">
        <v>296</v>
      </c>
      <c r="C370" s="180">
        <v>1973</v>
      </c>
      <c r="D370" s="198" t="s">
        <v>26</v>
      </c>
      <c r="E370" s="198" t="s">
        <v>25</v>
      </c>
      <c r="F370" s="189">
        <v>5</v>
      </c>
      <c r="G370" s="189">
        <v>3</v>
      </c>
      <c r="H370" s="229">
        <v>3482</v>
      </c>
      <c r="I370" s="229">
        <v>0</v>
      </c>
      <c r="J370" s="229">
        <v>2957</v>
      </c>
      <c r="K370" s="111">
        <f>SUM(L370:O370)</f>
        <v>10019175</v>
      </c>
      <c r="L370" s="111">
        <v>0</v>
      </c>
      <c r="M370" s="111">
        <v>0</v>
      </c>
      <c r="N370" s="111">
        <v>0</v>
      </c>
      <c r="O370" s="110">
        <v>10019175</v>
      </c>
      <c r="P370" s="111">
        <f>K370/H370</f>
        <v>2877.4195864445719</v>
      </c>
      <c r="Q370" s="111">
        <v>9673</v>
      </c>
      <c r="R370" s="121" t="s">
        <v>68</v>
      </c>
      <c r="S370" s="157"/>
    </row>
    <row r="371" spans="1:21" s="25" customFormat="1" ht="24.95" customHeight="1" x14ac:dyDescent="0.25">
      <c r="A371" s="198"/>
      <c r="B371" s="199"/>
      <c r="C371" s="180"/>
      <c r="D371" s="198"/>
      <c r="E371" s="198"/>
      <c r="F371" s="189"/>
      <c r="G371" s="189"/>
      <c r="H371" s="229"/>
      <c r="I371" s="229"/>
      <c r="J371" s="229"/>
      <c r="K371" s="119">
        <f t="shared" si="71"/>
        <v>6150090</v>
      </c>
      <c r="L371" s="163">
        <v>0</v>
      </c>
      <c r="M371" s="163">
        <v>0</v>
      </c>
      <c r="N371" s="163">
        <v>0</v>
      </c>
      <c r="O371" s="140">
        <v>6150090</v>
      </c>
      <c r="P371" s="111">
        <f>K371/H370</f>
        <v>1766.2521539345205</v>
      </c>
      <c r="Q371" s="119">
        <v>9673</v>
      </c>
      <c r="R371" s="123" t="s">
        <v>70</v>
      </c>
      <c r="S371" s="149"/>
      <c r="T371" s="30"/>
    </row>
    <row r="372" spans="1:21" s="23" customFormat="1" ht="24.95" customHeight="1" x14ac:dyDescent="0.25">
      <c r="A372" s="196" t="s">
        <v>1102</v>
      </c>
      <c r="B372" s="197" t="s">
        <v>297</v>
      </c>
      <c r="C372" s="180">
        <v>1959</v>
      </c>
      <c r="D372" s="180" t="s">
        <v>26</v>
      </c>
      <c r="E372" s="198" t="s">
        <v>25</v>
      </c>
      <c r="F372" s="195">
        <v>2</v>
      </c>
      <c r="G372" s="195">
        <v>2</v>
      </c>
      <c r="H372" s="192">
        <v>687.1</v>
      </c>
      <c r="I372" s="192">
        <v>0</v>
      </c>
      <c r="J372" s="192">
        <v>651.29999999999995</v>
      </c>
      <c r="K372" s="119">
        <f t="shared" si="71"/>
        <v>300000</v>
      </c>
      <c r="L372" s="163">
        <v>0</v>
      </c>
      <c r="M372" s="163">
        <v>0</v>
      </c>
      <c r="N372" s="163">
        <v>0</v>
      </c>
      <c r="O372" s="140">
        <v>300000</v>
      </c>
      <c r="P372" s="111">
        <f t="shared" si="72"/>
        <v>436.6176684616504</v>
      </c>
      <c r="Q372" s="119">
        <v>9673</v>
      </c>
      <c r="R372" s="98" t="s">
        <v>68</v>
      </c>
      <c r="S372" s="134"/>
      <c r="T372" s="27"/>
      <c r="U372" s="27"/>
    </row>
    <row r="373" spans="1:21" s="23" customFormat="1" ht="24.95" customHeight="1" x14ac:dyDescent="0.25">
      <c r="A373" s="196"/>
      <c r="B373" s="197"/>
      <c r="C373" s="180"/>
      <c r="D373" s="180"/>
      <c r="E373" s="198"/>
      <c r="F373" s="195"/>
      <c r="G373" s="195"/>
      <c r="H373" s="192"/>
      <c r="I373" s="192"/>
      <c r="J373" s="192"/>
      <c r="K373" s="119">
        <f>SUM(L373:O373)</f>
        <v>7251135</v>
      </c>
      <c r="L373" s="163">
        <v>0</v>
      </c>
      <c r="M373" s="163">
        <v>0</v>
      </c>
      <c r="N373" s="163">
        <v>0</v>
      </c>
      <c r="O373" s="140">
        <v>7251135</v>
      </c>
      <c r="P373" s="111">
        <f>K373/H372</f>
        <v>10553.245524668899</v>
      </c>
      <c r="Q373" s="119">
        <v>9673</v>
      </c>
      <c r="R373" s="98" t="s">
        <v>69</v>
      </c>
      <c r="S373" s="134"/>
      <c r="T373" s="27"/>
      <c r="U373" s="27"/>
    </row>
    <row r="374" spans="1:21" s="26" customFormat="1" ht="24.95" customHeight="1" x14ac:dyDescent="0.25">
      <c r="A374" s="196" t="s">
        <v>1103</v>
      </c>
      <c r="B374" s="197" t="s">
        <v>295</v>
      </c>
      <c r="C374" s="198">
        <v>1959</v>
      </c>
      <c r="D374" s="180" t="s">
        <v>26</v>
      </c>
      <c r="E374" s="198" t="s">
        <v>25</v>
      </c>
      <c r="F374" s="189">
        <v>2</v>
      </c>
      <c r="G374" s="189">
        <v>2</v>
      </c>
      <c r="H374" s="190">
        <v>641.5</v>
      </c>
      <c r="I374" s="190">
        <v>158.69999999999999</v>
      </c>
      <c r="J374" s="190">
        <v>453.5</v>
      </c>
      <c r="K374" s="119">
        <f>SUM(L374:O374)</f>
        <v>300000</v>
      </c>
      <c r="L374" s="164">
        <v>0</v>
      </c>
      <c r="M374" s="164">
        <v>0</v>
      </c>
      <c r="N374" s="164">
        <v>0</v>
      </c>
      <c r="O374" s="164">
        <v>300000</v>
      </c>
      <c r="P374" s="111">
        <f>K374/H374</f>
        <v>467.65393608729539</v>
      </c>
      <c r="Q374" s="119">
        <v>9673</v>
      </c>
      <c r="R374" s="123" t="s">
        <v>68</v>
      </c>
      <c r="S374" s="112"/>
      <c r="T374" s="25"/>
      <c r="U374" s="25"/>
    </row>
    <row r="375" spans="1:21" s="26" customFormat="1" ht="24.95" customHeight="1" x14ac:dyDescent="0.25">
      <c r="A375" s="196"/>
      <c r="B375" s="197"/>
      <c r="C375" s="198"/>
      <c r="D375" s="180"/>
      <c r="E375" s="198"/>
      <c r="F375" s="189"/>
      <c r="G375" s="189"/>
      <c r="H375" s="190"/>
      <c r="I375" s="190"/>
      <c r="J375" s="190"/>
      <c r="K375" s="119">
        <f>SUM(L375:O375)</f>
        <v>6080975</v>
      </c>
      <c r="L375" s="164">
        <v>0</v>
      </c>
      <c r="M375" s="164">
        <v>0</v>
      </c>
      <c r="N375" s="164">
        <v>0</v>
      </c>
      <c r="O375" s="164">
        <v>6080975</v>
      </c>
      <c r="P375" s="111">
        <f>K375/H374</f>
        <v>9479.3063133281375</v>
      </c>
      <c r="Q375" s="119">
        <v>9673</v>
      </c>
      <c r="R375" s="123" t="s">
        <v>69</v>
      </c>
      <c r="S375" s="112"/>
      <c r="T375" s="25"/>
      <c r="U375" s="25"/>
    </row>
    <row r="376" spans="1:21" s="23" customFormat="1" ht="24.95" customHeight="1" x14ac:dyDescent="0.25">
      <c r="A376" s="151" t="s">
        <v>1104</v>
      </c>
      <c r="B376" s="162" t="s">
        <v>298</v>
      </c>
      <c r="C376" s="108">
        <v>1960</v>
      </c>
      <c r="D376" s="108" t="s">
        <v>26</v>
      </c>
      <c r="E376" s="94" t="s">
        <v>25</v>
      </c>
      <c r="F376" s="129">
        <v>3</v>
      </c>
      <c r="G376" s="129">
        <v>3</v>
      </c>
      <c r="H376" s="140">
        <v>1586.89</v>
      </c>
      <c r="I376" s="140">
        <v>0</v>
      </c>
      <c r="J376" s="140">
        <v>1479.11</v>
      </c>
      <c r="K376" s="119">
        <f t="shared" si="71"/>
        <v>9294346.5</v>
      </c>
      <c r="L376" s="163">
        <v>0</v>
      </c>
      <c r="M376" s="163">
        <v>0</v>
      </c>
      <c r="N376" s="163">
        <v>0</v>
      </c>
      <c r="O376" s="140">
        <v>9294346.5</v>
      </c>
      <c r="P376" s="111">
        <f t="shared" si="72"/>
        <v>5856.9570039511245</v>
      </c>
      <c r="Q376" s="119">
        <v>9673</v>
      </c>
      <c r="R376" s="98" t="s">
        <v>68</v>
      </c>
      <c r="S376" s="134"/>
      <c r="T376" s="27"/>
      <c r="U376" s="27"/>
    </row>
    <row r="377" spans="1:21" s="23" customFormat="1" ht="24.95" customHeight="1" x14ac:dyDescent="0.25">
      <c r="A377" s="151" t="s">
        <v>1105</v>
      </c>
      <c r="B377" s="162" t="s">
        <v>300</v>
      </c>
      <c r="C377" s="108">
        <v>1960</v>
      </c>
      <c r="D377" s="108" t="s">
        <v>26</v>
      </c>
      <c r="E377" s="94" t="s">
        <v>25</v>
      </c>
      <c r="F377" s="129">
        <v>3</v>
      </c>
      <c r="G377" s="129">
        <v>3</v>
      </c>
      <c r="H377" s="140">
        <v>1596.8</v>
      </c>
      <c r="I377" s="140">
        <v>0</v>
      </c>
      <c r="J377" s="140">
        <v>1490.3</v>
      </c>
      <c r="K377" s="119">
        <f t="shared" si="71"/>
        <v>6928040</v>
      </c>
      <c r="L377" s="163">
        <v>0</v>
      </c>
      <c r="M377" s="163">
        <v>0</v>
      </c>
      <c r="N377" s="163">
        <v>0</v>
      </c>
      <c r="O377" s="140">
        <v>6928040</v>
      </c>
      <c r="P377" s="111">
        <f t="shared" si="72"/>
        <v>4338.7024048096191</v>
      </c>
      <c r="Q377" s="119">
        <v>9673</v>
      </c>
      <c r="R377" s="121" t="s">
        <v>69</v>
      </c>
      <c r="S377" s="141"/>
      <c r="T377" s="28"/>
      <c r="U377" s="27"/>
    </row>
    <row r="378" spans="1:21" s="23" customFormat="1" ht="24.95" customHeight="1" x14ac:dyDescent="0.25">
      <c r="A378" s="151" t="s">
        <v>1106</v>
      </c>
      <c r="B378" s="162" t="s">
        <v>301</v>
      </c>
      <c r="C378" s="108">
        <v>1960</v>
      </c>
      <c r="D378" s="108" t="s">
        <v>26</v>
      </c>
      <c r="E378" s="94" t="s">
        <v>25</v>
      </c>
      <c r="F378" s="129">
        <v>2</v>
      </c>
      <c r="G378" s="129">
        <v>2</v>
      </c>
      <c r="H378" s="140">
        <v>667</v>
      </c>
      <c r="I378" s="140">
        <v>0</v>
      </c>
      <c r="J378" s="140">
        <v>620</v>
      </c>
      <c r="K378" s="119">
        <f t="shared" si="71"/>
        <v>5200859.5999999996</v>
      </c>
      <c r="L378" s="163">
        <v>0</v>
      </c>
      <c r="M378" s="163">
        <v>0</v>
      </c>
      <c r="N378" s="163">
        <v>0</v>
      </c>
      <c r="O378" s="140">
        <v>5200859.5999999996</v>
      </c>
      <c r="P378" s="111">
        <f t="shared" si="72"/>
        <v>7797.3907046476752</v>
      </c>
      <c r="Q378" s="119">
        <v>9673</v>
      </c>
      <c r="R378" s="121" t="s">
        <v>69</v>
      </c>
      <c r="S378" s="134"/>
      <c r="T378" s="27"/>
      <c r="U378" s="27"/>
    </row>
    <row r="379" spans="1:21" s="23" customFormat="1" ht="24.95" customHeight="1" x14ac:dyDescent="0.25">
      <c r="A379" s="151" t="s">
        <v>1107</v>
      </c>
      <c r="B379" s="162" t="s">
        <v>302</v>
      </c>
      <c r="C379" s="108">
        <v>1960</v>
      </c>
      <c r="D379" s="108" t="s">
        <v>26</v>
      </c>
      <c r="E379" s="94" t="s">
        <v>25</v>
      </c>
      <c r="F379" s="129">
        <v>3</v>
      </c>
      <c r="G379" s="129">
        <v>3</v>
      </c>
      <c r="H379" s="140">
        <v>1602.1</v>
      </c>
      <c r="I379" s="140">
        <v>50</v>
      </c>
      <c r="J379" s="140">
        <v>1451.5</v>
      </c>
      <c r="K379" s="119">
        <f t="shared" si="71"/>
        <v>11716685</v>
      </c>
      <c r="L379" s="163">
        <v>0</v>
      </c>
      <c r="M379" s="163">
        <v>0</v>
      </c>
      <c r="N379" s="163">
        <v>0</v>
      </c>
      <c r="O379" s="140">
        <v>11716685</v>
      </c>
      <c r="P379" s="111">
        <f t="shared" si="72"/>
        <v>7313.3293801885029</v>
      </c>
      <c r="Q379" s="119">
        <v>9673</v>
      </c>
      <c r="R379" s="121" t="s">
        <v>69</v>
      </c>
      <c r="S379" s="134"/>
      <c r="T379" s="27"/>
      <c r="U379" s="27"/>
    </row>
    <row r="380" spans="1:21" s="25" customFormat="1" ht="39.950000000000003" customHeight="1" x14ac:dyDescent="0.25">
      <c r="A380" s="151" t="s">
        <v>1108</v>
      </c>
      <c r="B380" s="162" t="s">
        <v>303</v>
      </c>
      <c r="C380" s="108">
        <v>1959</v>
      </c>
      <c r="D380" s="108" t="s">
        <v>26</v>
      </c>
      <c r="E380" s="108" t="s">
        <v>119</v>
      </c>
      <c r="F380" s="108">
        <v>2</v>
      </c>
      <c r="G380" s="108">
        <v>2</v>
      </c>
      <c r="H380" s="140">
        <v>681.02</v>
      </c>
      <c r="I380" s="140">
        <v>0</v>
      </c>
      <c r="J380" s="140">
        <v>633.02</v>
      </c>
      <c r="K380" s="119">
        <f t="shared" si="71"/>
        <v>6224877</v>
      </c>
      <c r="L380" s="159">
        <v>0</v>
      </c>
      <c r="M380" s="159">
        <v>0</v>
      </c>
      <c r="N380" s="159">
        <v>0</v>
      </c>
      <c r="O380" s="140">
        <v>6224877</v>
      </c>
      <c r="P380" s="111">
        <f t="shared" si="72"/>
        <v>9140.5201021996418</v>
      </c>
      <c r="Q380" s="119">
        <v>9673</v>
      </c>
      <c r="R380" s="121" t="s">
        <v>69</v>
      </c>
      <c r="S380" s="112"/>
    </row>
    <row r="381" spans="1:21" s="23" customFormat="1" ht="24.95" customHeight="1" x14ac:dyDescent="0.25">
      <c r="A381" s="151" t="s">
        <v>1109</v>
      </c>
      <c r="B381" s="162" t="s">
        <v>304</v>
      </c>
      <c r="C381" s="108">
        <v>1960</v>
      </c>
      <c r="D381" s="108" t="s">
        <v>26</v>
      </c>
      <c r="E381" s="94" t="s">
        <v>25</v>
      </c>
      <c r="F381" s="129">
        <v>2</v>
      </c>
      <c r="G381" s="129">
        <v>2</v>
      </c>
      <c r="H381" s="163">
        <v>675.7</v>
      </c>
      <c r="I381" s="163">
        <v>0</v>
      </c>
      <c r="J381" s="163">
        <v>634.9</v>
      </c>
      <c r="K381" s="119">
        <f t="shared" si="71"/>
        <v>6452465</v>
      </c>
      <c r="L381" s="163">
        <v>0</v>
      </c>
      <c r="M381" s="163">
        <v>0</v>
      </c>
      <c r="N381" s="163">
        <v>0</v>
      </c>
      <c r="O381" s="163">
        <v>6452465</v>
      </c>
      <c r="P381" s="111">
        <f t="shared" si="72"/>
        <v>9549.3044250406983</v>
      </c>
      <c r="Q381" s="119">
        <v>9673</v>
      </c>
      <c r="R381" s="123" t="s">
        <v>70</v>
      </c>
      <c r="S381" s="134"/>
      <c r="T381" s="27"/>
      <c r="U381" s="27"/>
    </row>
    <row r="382" spans="1:21" s="23" customFormat="1" ht="24.95" customHeight="1" x14ac:dyDescent="0.25">
      <c r="A382" s="151" t="s">
        <v>1110</v>
      </c>
      <c r="B382" s="162" t="s">
        <v>299</v>
      </c>
      <c r="C382" s="108">
        <v>1960</v>
      </c>
      <c r="D382" s="108" t="s">
        <v>26</v>
      </c>
      <c r="E382" s="94" t="s">
        <v>25</v>
      </c>
      <c r="F382" s="129">
        <v>2</v>
      </c>
      <c r="G382" s="129">
        <v>1</v>
      </c>
      <c r="H382" s="140">
        <v>324.77999999999997</v>
      </c>
      <c r="I382" s="140">
        <v>0</v>
      </c>
      <c r="J382" s="140">
        <v>301.68</v>
      </c>
      <c r="K382" s="119">
        <f>SUM(L382:O382)</f>
        <v>3005550.8</v>
      </c>
      <c r="L382" s="163">
        <v>0</v>
      </c>
      <c r="M382" s="163">
        <v>0</v>
      </c>
      <c r="N382" s="163">
        <v>0</v>
      </c>
      <c r="O382" s="140">
        <v>3005550.8</v>
      </c>
      <c r="P382" s="111">
        <f>K382/H382</f>
        <v>9254.1129379887934</v>
      </c>
      <c r="Q382" s="119">
        <v>9673</v>
      </c>
      <c r="R382" s="121" t="s">
        <v>69</v>
      </c>
      <c r="S382" s="134"/>
      <c r="T382" s="27"/>
      <c r="U382" s="27"/>
    </row>
    <row r="383" spans="1:21" s="23" customFormat="1" ht="24.95" customHeight="1" x14ac:dyDescent="0.25">
      <c r="A383" s="151" t="s">
        <v>1111</v>
      </c>
      <c r="B383" s="162" t="s">
        <v>305</v>
      </c>
      <c r="C383" s="108">
        <v>1959</v>
      </c>
      <c r="D383" s="94" t="s">
        <v>26</v>
      </c>
      <c r="E383" s="108" t="s">
        <v>286</v>
      </c>
      <c r="F383" s="95">
        <v>2</v>
      </c>
      <c r="G383" s="95">
        <v>2</v>
      </c>
      <c r="H383" s="140">
        <v>500.2</v>
      </c>
      <c r="I383" s="140">
        <v>0</v>
      </c>
      <c r="J383" s="140">
        <v>448.4</v>
      </c>
      <c r="K383" s="119">
        <f t="shared" si="71"/>
        <v>2665870</v>
      </c>
      <c r="L383" s="163">
        <v>0</v>
      </c>
      <c r="M383" s="163">
        <v>0</v>
      </c>
      <c r="N383" s="163">
        <v>0</v>
      </c>
      <c r="O383" s="140">
        <v>2665870</v>
      </c>
      <c r="P383" s="111">
        <f t="shared" si="72"/>
        <v>5329.6081567373049</v>
      </c>
      <c r="Q383" s="119">
        <v>9673</v>
      </c>
      <c r="R383" s="121" t="s">
        <v>69</v>
      </c>
      <c r="S383" s="141"/>
      <c r="T383" s="28"/>
      <c r="U383" s="27"/>
    </row>
    <row r="384" spans="1:21" s="23" customFormat="1" ht="24.95" customHeight="1" x14ac:dyDescent="0.25">
      <c r="A384" s="151" t="s">
        <v>1112</v>
      </c>
      <c r="B384" s="162" t="s">
        <v>308</v>
      </c>
      <c r="C384" s="108">
        <v>1959</v>
      </c>
      <c r="D384" s="108" t="s">
        <v>26</v>
      </c>
      <c r="E384" s="94" t="s">
        <v>25</v>
      </c>
      <c r="F384" s="129">
        <v>4</v>
      </c>
      <c r="G384" s="129">
        <v>3</v>
      </c>
      <c r="H384" s="164">
        <v>2824.8</v>
      </c>
      <c r="I384" s="164">
        <v>644.5</v>
      </c>
      <c r="J384" s="164">
        <v>1932.7</v>
      </c>
      <c r="K384" s="119">
        <f>SUM(L384:O384)</f>
        <v>20573060</v>
      </c>
      <c r="L384" s="164">
        <v>0</v>
      </c>
      <c r="M384" s="164">
        <v>0</v>
      </c>
      <c r="N384" s="164">
        <v>0</v>
      </c>
      <c r="O384" s="164">
        <v>20573060</v>
      </c>
      <c r="P384" s="111">
        <f>K384/H384</f>
        <v>7283.0147267063148</v>
      </c>
      <c r="Q384" s="119">
        <v>9673</v>
      </c>
      <c r="R384" s="121" t="s">
        <v>69</v>
      </c>
      <c r="S384" s="134"/>
      <c r="T384" s="27"/>
      <c r="U384" s="27"/>
    </row>
    <row r="385" spans="1:21" s="23" customFormat="1" ht="24.95" customHeight="1" x14ac:dyDescent="0.25">
      <c r="A385" s="151" t="s">
        <v>1113</v>
      </c>
      <c r="B385" s="162" t="s">
        <v>306</v>
      </c>
      <c r="C385" s="108">
        <v>1959</v>
      </c>
      <c r="D385" s="108" t="s">
        <v>26</v>
      </c>
      <c r="E385" s="94" t="s">
        <v>25</v>
      </c>
      <c r="F385" s="95">
        <v>4</v>
      </c>
      <c r="G385" s="95">
        <v>2</v>
      </c>
      <c r="H385" s="140">
        <v>1849.85</v>
      </c>
      <c r="I385" s="140">
        <v>298.39999999999998</v>
      </c>
      <c r="J385" s="140">
        <v>1390.05</v>
      </c>
      <c r="K385" s="119">
        <f t="shared" si="71"/>
        <v>12919612.5</v>
      </c>
      <c r="L385" s="163">
        <v>0</v>
      </c>
      <c r="M385" s="163">
        <v>0</v>
      </c>
      <c r="N385" s="163">
        <v>0</v>
      </c>
      <c r="O385" s="140">
        <v>12919612.5</v>
      </c>
      <c r="P385" s="111">
        <f t="shared" si="72"/>
        <v>6984.1406059950814</v>
      </c>
      <c r="Q385" s="119">
        <v>9673</v>
      </c>
      <c r="R385" s="121" t="s">
        <v>69</v>
      </c>
      <c r="S385" s="141"/>
      <c r="T385" s="28"/>
      <c r="U385" s="27"/>
    </row>
    <row r="386" spans="1:21" s="23" customFormat="1" ht="24.95" customHeight="1" x14ac:dyDescent="0.25">
      <c r="A386" s="196" t="s">
        <v>1114</v>
      </c>
      <c r="B386" s="197" t="s">
        <v>307</v>
      </c>
      <c r="C386" s="180">
        <v>1954</v>
      </c>
      <c r="D386" s="180" t="s">
        <v>26</v>
      </c>
      <c r="E386" s="198" t="s">
        <v>25</v>
      </c>
      <c r="F386" s="180">
        <v>2</v>
      </c>
      <c r="G386" s="180">
        <v>2</v>
      </c>
      <c r="H386" s="192">
        <v>819.1</v>
      </c>
      <c r="I386" s="192">
        <v>211.9</v>
      </c>
      <c r="J386" s="192">
        <v>522.9</v>
      </c>
      <c r="K386" s="119">
        <f t="shared" si="71"/>
        <v>300000</v>
      </c>
      <c r="L386" s="159">
        <v>0</v>
      </c>
      <c r="M386" s="159">
        <v>0</v>
      </c>
      <c r="N386" s="159">
        <v>0</v>
      </c>
      <c r="O386" s="140">
        <v>300000</v>
      </c>
      <c r="P386" s="111">
        <f t="shared" si="72"/>
        <v>366.25564644121596</v>
      </c>
      <c r="Q386" s="119">
        <v>9673</v>
      </c>
      <c r="R386" s="121" t="s">
        <v>68</v>
      </c>
      <c r="S386" s="134"/>
      <c r="T386" s="27"/>
      <c r="U386" s="27"/>
    </row>
    <row r="387" spans="1:21" s="23" customFormat="1" ht="24.95" customHeight="1" x14ac:dyDescent="0.25">
      <c r="A387" s="196"/>
      <c r="B387" s="197"/>
      <c r="C387" s="180"/>
      <c r="D387" s="180"/>
      <c r="E387" s="198"/>
      <c r="F387" s="180"/>
      <c r="G387" s="180"/>
      <c r="H387" s="192"/>
      <c r="I387" s="192"/>
      <c r="J387" s="192"/>
      <c r="K387" s="119">
        <f>SUM(L387:O387)</f>
        <v>3669500</v>
      </c>
      <c r="L387" s="159">
        <v>0</v>
      </c>
      <c r="M387" s="159">
        <v>0</v>
      </c>
      <c r="N387" s="159">
        <v>0</v>
      </c>
      <c r="O387" s="140">
        <v>3669500</v>
      </c>
      <c r="P387" s="111">
        <f>K387/H386</f>
        <v>4479.9169820534735</v>
      </c>
      <c r="Q387" s="119">
        <v>9673</v>
      </c>
      <c r="R387" s="121" t="s">
        <v>69</v>
      </c>
      <c r="S387" s="134"/>
      <c r="T387" s="27"/>
      <c r="U387" s="27"/>
    </row>
    <row r="388" spans="1:21" s="23" customFormat="1" ht="24.95" customHeight="1" x14ac:dyDescent="0.25">
      <c r="A388" s="121" t="s">
        <v>1115</v>
      </c>
      <c r="B388" s="162" t="s">
        <v>309</v>
      </c>
      <c r="C388" s="108">
        <v>1957</v>
      </c>
      <c r="D388" s="108" t="s">
        <v>26</v>
      </c>
      <c r="E388" s="94" t="s">
        <v>25</v>
      </c>
      <c r="F388" s="95">
        <v>2</v>
      </c>
      <c r="G388" s="95">
        <v>2</v>
      </c>
      <c r="H388" s="140">
        <v>666.5</v>
      </c>
      <c r="I388" s="140">
        <v>0</v>
      </c>
      <c r="J388" s="140">
        <v>611.20000000000005</v>
      </c>
      <c r="K388" s="119">
        <f t="shared" si="71"/>
        <v>3317400</v>
      </c>
      <c r="L388" s="163">
        <v>0</v>
      </c>
      <c r="M388" s="163">
        <v>0</v>
      </c>
      <c r="N388" s="163">
        <v>0</v>
      </c>
      <c r="O388" s="140">
        <v>3317400</v>
      </c>
      <c r="P388" s="111">
        <f t="shared" si="72"/>
        <v>4977.3443360840211</v>
      </c>
      <c r="Q388" s="119">
        <v>9673</v>
      </c>
      <c r="R388" s="123" t="s">
        <v>70</v>
      </c>
      <c r="S388" s="141"/>
      <c r="T388" s="28"/>
      <c r="U388" s="27"/>
    </row>
    <row r="389" spans="1:21" s="23" customFormat="1" ht="23.1" customHeight="1" x14ac:dyDescent="0.25">
      <c r="A389" s="202" t="s">
        <v>1116</v>
      </c>
      <c r="B389" s="197" t="s">
        <v>310</v>
      </c>
      <c r="C389" s="246">
        <v>1960</v>
      </c>
      <c r="D389" s="180" t="s">
        <v>26</v>
      </c>
      <c r="E389" s="198" t="s">
        <v>25</v>
      </c>
      <c r="F389" s="243">
        <v>3</v>
      </c>
      <c r="G389" s="243">
        <v>3</v>
      </c>
      <c r="H389" s="206">
        <v>1586.6</v>
      </c>
      <c r="I389" s="206">
        <v>44.1</v>
      </c>
      <c r="J389" s="206">
        <v>1444.7</v>
      </c>
      <c r="K389" s="119">
        <f t="shared" si="71"/>
        <v>300000</v>
      </c>
      <c r="L389" s="159">
        <v>0</v>
      </c>
      <c r="M389" s="160">
        <v>0</v>
      </c>
      <c r="N389" s="160">
        <v>0</v>
      </c>
      <c r="O389" s="163">
        <v>300000</v>
      </c>
      <c r="P389" s="111">
        <f t="shared" si="72"/>
        <v>189.08357494012355</v>
      </c>
      <c r="Q389" s="119">
        <v>9673</v>
      </c>
      <c r="R389" s="121" t="s">
        <v>68</v>
      </c>
      <c r="S389" s="141"/>
      <c r="T389" s="27"/>
      <c r="U389" s="27"/>
    </row>
    <row r="390" spans="1:21" s="23" customFormat="1" ht="23.1" customHeight="1" x14ac:dyDescent="0.25">
      <c r="A390" s="203"/>
      <c r="B390" s="197"/>
      <c r="C390" s="246"/>
      <c r="D390" s="180"/>
      <c r="E390" s="198"/>
      <c r="F390" s="243"/>
      <c r="G390" s="243"/>
      <c r="H390" s="206"/>
      <c r="I390" s="206"/>
      <c r="J390" s="206"/>
      <c r="K390" s="119">
        <f>SUM(L390:O390)</f>
        <v>9843993.1999999993</v>
      </c>
      <c r="L390" s="159">
        <v>0</v>
      </c>
      <c r="M390" s="160">
        <v>0</v>
      </c>
      <c r="N390" s="160">
        <v>0</v>
      </c>
      <c r="O390" s="163">
        <v>9843993.1999999993</v>
      </c>
      <c r="P390" s="111">
        <f>K390/H389</f>
        <v>6204.4580864742211</v>
      </c>
      <c r="Q390" s="119">
        <v>9673</v>
      </c>
      <c r="R390" s="121" t="s">
        <v>69</v>
      </c>
      <c r="S390" s="141"/>
      <c r="T390" s="27"/>
      <c r="U390" s="27"/>
    </row>
    <row r="391" spans="1:21" s="23" customFormat="1" ht="24.95" customHeight="1" x14ac:dyDescent="0.25">
      <c r="A391" s="151" t="s">
        <v>1117</v>
      </c>
      <c r="B391" s="162" t="s">
        <v>1592</v>
      </c>
      <c r="C391" s="151">
        <v>1961</v>
      </c>
      <c r="D391" s="108" t="s">
        <v>26</v>
      </c>
      <c r="E391" s="94" t="s">
        <v>25</v>
      </c>
      <c r="F391" s="165">
        <v>3</v>
      </c>
      <c r="G391" s="165">
        <v>3</v>
      </c>
      <c r="H391" s="166">
        <v>1656.4</v>
      </c>
      <c r="I391" s="166">
        <v>49.4</v>
      </c>
      <c r="J391" s="166">
        <v>1521.6</v>
      </c>
      <c r="K391" s="119">
        <f>SUM(L391:O391)</f>
        <v>2811457.28</v>
      </c>
      <c r="L391" s="159">
        <v>0</v>
      </c>
      <c r="M391" s="160">
        <v>0</v>
      </c>
      <c r="N391" s="160">
        <v>0</v>
      </c>
      <c r="O391" s="163">
        <v>2811457.28</v>
      </c>
      <c r="P391" s="111">
        <f t="shared" si="72"/>
        <v>1697.329920309104</v>
      </c>
      <c r="Q391" s="119">
        <v>9673</v>
      </c>
      <c r="R391" s="121" t="s">
        <v>69</v>
      </c>
      <c r="S391" s="141"/>
      <c r="T391" s="27"/>
      <c r="U391" s="27"/>
    </row>
    <row r="392" spans="1:21" s="23" customFormat="1" ht="24.95" customHeight="1" x14ac:dyDescent="0.25">
      <c r="A392" s="151" t="s">
        <v>1118</v>
      </c>
      <c r="B392" s="162" t="s">
        <v>311</v>
      </c>
      <c r="C392" s="108">
        <v>1960</v>
      </c>
      <c r="D392" s="108" t="s">
        <v>26</v>
      </c>
      <c r="E392" s="94" t="s">
        <v>25</v>
      </c>
      <c r="F392" s="95">
        <v>3</v>
      </c>
      <c r="G392" s="95">
        <v>3</v>
      </c>
      <c r="H392" s="140">
        <v>1591.6</v>
      </c>
      <c r="I392" s="140">
        <v>0</v>
      </c>
      <c r="J392" s="140">
        <v>1484.5</v>
      </c>
      <c r="K392" s="119">
        <f t="shared" si="71"/>
        <v>9441174.7599999998</v>
      </c>
      <c r="L392" s="159">
        <v>0</v>
      </c>
      <c r="M392" s="160">
        <v>0</v>
      </c>
      <c r="N392" s="160">
        <v>0</v>
      </c>
      <c r="O392" s="163">
        <v>9441174.7599999998</v>
      </c>
      <c r="P392" s="111">
        <f t="shared" si="72"/>
        <v>5931.8765770294049</v>
      </c>
      <c r="Q392" s="119">
        <v>9673</v>
      </c>
      <c r="R392" s="123" t="s">
        <v>70</v>
      </c>
      <c r="S392" s="134"/>
      <c r="T392" s="28"/>
      <c r="U392" s="27"/>
    </row>
    <row r="393" spans="1:21" s="23" customFormat="1" ht="24.95" customHeight="1" x14ac:dyDescent="0.25">
      <c r="A393" s="151" t="s">
        <v>1119</v>
      </c>
      <c r="B393" s="162" t="s">
        <v>1593</v>
      </c>
      <c r="C393" s="108">
        <v>1961</v>
      </c>
      <c r="D393" s="108" t="s">
        <v>26</v>
      </c>
      <c r="E393" s="94" t="s">
        <v>25</v>
      </c>
      <c r="F393" s="95">
        <v>3</v>
      </c>
      <c r="G393" s="95">
        <v>3</v>
      </c>
      <c r="H393" s="140">
        <v>1671.8</v>
      </c>
      <c r="I393" s="140">
        <v>0</v>
      </c>
      <c r="J393" s="140">
        <v>1535</v>
      </c>
      <c r="K393" s="119">
        <f t="shared" si="71"/>
        <v>2919825.68</v>
      </c>
      <c r="L393" s="159">
        <v>0</v>
      </c>
      <c r="M393" s="160">
        <v>0</v>
      </c>
      <c r="N393" s="160">
        <v>0</v>
      </c>
      <c r="O393" s="163">
        <v>2919825.68</v>
      </c>
      <c r="P393" s="111">
        <f>K393/H393</f>
        <v>1746.5161382940544</v>
      </c>
      <c r="Q393" s="119">
        <v>9674</v>
      </c>
      <c r="R393" s="121" t="s">
        <v>69</v>
      </c>
      <c r="S393" s="134"/>
      <c r="T393" s="28"/>
      <c r="U393" s="27"/>
    </row>
    <row r="394" spans="1:21" s="23" customFormat="1" ht="24.95" customHeight="1" x14ac:dyDescent="0.25">
      <c r="A394" s="151" t="s">
        <v>1583</v>
      </c>
      <c r="B394" s="162" t="s">
        <v>312</v>
      </c>
      <c r="C394" s="108">
        <v>1960</v>
      </c>
      <c r="D394" s="108" t="s">
        <v>26</v>
      </c>
      <c r="E394" s="94" t="s">
        <v>25</v>
      </c>
      <c r="F394" s="95">
        <v>3</v>
      </c>
      <c r="G394" s="95">
        <v>3</v>
      </c>
      <c r="H394" s="140">
        <v>1607.8</v>
      </c>
      <c r="I394" s="140">
        <v>0</v>
      </c>
      <c r="J394" s="140">
        <v>1499.8</v>
      </c>
      <c r="K394" s="119">
        <f t="shared" si="71"/>
        <v>9675381.5</v>
      </c>
      <c r="L394" s="163">
        <v>0</v>
      </c>
      <c r="M394" s="163">
        <v>0</v>
      </c>
      <c r="N394" s="163">
        <v>0</v>
      </c>
      <c r="O394" s="140">
        <v>9675381.5</v>
      </c>
      <c r="P394" s="111">
        <f t="shared" si="72"/>
        <v>6017.7767757183728</v>
      </c>
      <c r="Q394" s="119">
        <v>9673</v>
      </c>
      <c r="R394" s="123" t="s">
        <v>70</v>
      </c>
      <c r="S394" s="134"/>
      <c r="T394" s="27"/>
      <c r="U394" s="27"/>
    </row>
    <row r="395" spans="1:21" s="23" customFormat="1" ht="24.95" customHeight="1" x14ac:dyDescent="0.25">
      <c r="A395" s="151" t="s">
        <v>1121</v>
      </c>
      <c r="B395" s="162" t="s">
        <v>313</v>
      </c>
      <c r="C395" s="108">
        <v>1960</v>
      </c>
      <c r="D395" s="108" t="s">
        <v>26</v>
      </c>
      <c r="E395" s="94" t="s">
        <v>25</v>
      </c>
      <c r="F395" s="108">
        <v>2</v>
      </c>
      <c r="G395" s="108">
        <v>2</v>
      </c>
      <c r="H395" s="140">
        <v>676.6</v>
      </c>
      <c r="I395" s="140">
        <v>0</v>
      </c>
      <c r="J395" s="140">
        <v>626</v>
      </c>
      <c r="K395" s="119">
        <f t="shared" si="71"/>
        <v>6179120</v>
      </c>
      <c r="L395" s="159">
        <v>0</v>
      </c>
      <c r="M395" s="159">
        <v>0</v>
      </c>
      <c r="N395" s="159">
        <v>0</v>
      </c>
      <c r="O395" s="140">
        <v>6179120</v>
      </c>
      <c r="P395" s="111">
        <f t="shared" si="72"/>
        <v>9132.6041974578766</v>
      </c>
      <c r="Q395" s="119">
        <v>9673</v>
      </c>
      <c r="R395" s="123" t="s">
        <v>70</v>
      </c>
      <c r="S395" s="134"/>
      <c r="T395" s="27"/>
      <c r="U395" s="27"/>
    </row>
    <row r="396" spans="1:21" s="23" customFormat="1" ht="24.95" customHeight="1" x14ac:dyDescent="0.25">
      <c r="A396" s="151" t="s">
        <v>1122</v>
      </c>
      <c r="B396" s="162" t="s">
        <v>314</v>
      </c>
      <c r="C396" s="121">
        <v>1960</v>
      </c>
      <c r="D396" s="108" t="s">
        <v>26</v>
      </c>
      <c r="E396" s="94" t="s">
        <v>25</v>
      </c>
      <c r="F396" s="129">
        <v>2</v>
      </c>
      <c r="G396" s="129">
        <v>2</v>
      </c>
      <c r="H396" s="140">
        <v>668.6</v>
      </c>
      <c r="I396" s="140">
        <v>266.5</v>
      </c>
      <c r="J396" s="140">
        <v>354.8</v>
      </c>
      <c r="K396" s="119">
        <f t="shared" si="71"/>
        <v>6201475</v>
      </c>
      <c r="L396" s="140">
        <v>0</v>
      </c>
      <c r="M396" s="140">
        <v>0</v>
      </c>
      <c r="N396" s="140">
        <v>0</v>
      </c>
      <c r="O396" s="140">
        <v>6201475</v>
      </c>
      <c r="P396" s="111">
        <f t="shared" si="72"/>
        <v>9275.3140891414896</v>
      </c>
      <c r="Q396" s="119">
        <v>9673</v>
      </c>
      <c r="R396" s="123" t="s">
        <v>70</v>
      </c>
      <c r="S396" s="134"/>
      <c r="T396" s="27"/>
      <c r="U396" s="27"/>
    </row>
    <row r="397" spans="1:21" s="25" customFormat="1" ht="24.95" customHeight="1" x14ac:dyDescent="0.25">
      <c r="A397" s="151" t="s">
        <v>1123</v>
      </c>
      <c r="B397" s="162" t="s">
        <v>315</v>
      </c>
      <c r="C397" s="108">
        <v>1957</v>
      </c>
      <c r="D397" s="94" t="s">
        <v>26</v>
      </c>
      <c r="E397" s="94" t="s">
        <v>25</v>
      </c>
      <c r="F397" s="95">
        <v>2</v>
      </c>
      <c r="G397" s="95">
        <v>1</v>
      </c>
      <c r="H397" s="111">
        <v>326.5</v>
      </c>
      <c r="I397" s="111">
        <v>300.60000000000002</v>
      </c>
      <c r="J397" s="111">
        <f>I397-0</f>
        <v>300.60000000000002</v>
      </c>
      <c r="K397" s="119">
        <f t="shared" si="71"/>
        <v>1916305</v>
      </c>
      <c r="L397" s="140">
        <v>0</v>
      </c>
      <c r="M397" s="140">
        <v>0</v>
      </c>
      <c r="N397" s="140">
        <v>0</v>
      </c>
      <c r="O397" s="140">
        <v>1916305</v>
      </c>
      <c r="P397" s="111">
        <f t="shared" si="72"/>
        <v>5869.234303215926</v>
      </c>
      <c r="Q397" s="119">
        <v>9673</v>
      </c>
      <c r="R397" s="123" t="s">
        <v>70</v>
      </c>
      <c r="S397" s="149"/>
      <c r="T397" s="30"/>
    </row>
    <row r="398" spans="1:21" ht="24.95" customHeight="1" x14ac:dyDescent="0.25">
      <c r="A398" s="191" t="s">
        <v>1834</v>
      </c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87"/>
    </row>
    <row r="399" spans="1:21" ht="36.950000000000003" customHeight="1" x14ac:dyDescent="0.25">
      <c r="A399" s="179" t="s">
        <v>1603</v>
      </c>
      <c r="B399" s="179"/>
      <c r="C399" s="113" t="s">
        <v>27</v>
      </c>
      <c r="D399" s="113" t="s">
        <v>27</v>
      </c>
      <c r="E399" s="113" t="s">
        <v>27</v>
      </c>
      <c r="F399" s="114" t="s">
        <v>27</v>
      </c>
      <c r="G399" s="114" t="s">
        <v>27</v>
      </c>
      <c r="H399" s="115">
        <f t="shared" ref="H399:N399" si="74">SUM(H400:H401)</f>
        <v>781.7</v>
      </c>
      <c r="I399" s="115">
        <f t="shared" si="74"/>
        <v>0</v>
      </c>
      <c r="J399" s="115">
        <f t="shared" si="74"/>
        <v>476.9</v>
      </c>
      <c r="K399" s="115">
        <f t="shared" si="74"/>
        <v>3826200</v>
      </c>
      <c r="L399" s="115">
        <f t="shared" si="74"/>
        <v>0</v>
      </c>
      <c r="M399" s="115">
        <f t="shared" si="74"/>
        <v>0</v>
      </c>
      <c r="N399" s="115">
        <f t="shared" si="74"/>
        <v>0</v>
      </c>
      <c r="O399" s="115">
        <f>SUM(O400:O401)</f>
        <v>3826200</v>
      </c>
      <c r="P399" s="102">
        <f>K399/H399</f>
        <v>4894.7166432135091</v>
      </c>
      <c r="Q399" s="116" t="s">
        <v>27</v>
      </c>
      <c r="R399" s="117" t="s">
        <v>27</v>
      </c>
      <c r="S399" s="87"/>
    </row>
    <row r="400" spans="1:21" s="25" customFormat="1" ht="21" customHeight="1" x14ac:dyDescent="0.25">
      <c r="A400" s="180" t="s">
        <v>1124</v>
      </c>
      <c r="B400" s="197" t="s">
        <v>1604</v>
      </c>
      <c r="C400" s="196" t="s">
        <v>1605</v>
      </c>
      <c r="D400" s="198" t="s">
        <v>26</v>
      </c>
      <c r="E400" s="180" t="s">
        <v>25</v>
      </c>
      <c r="F400" s="189">
        <v>2</v>
      </c>
      <c r="G400" s="189">
        <v>2</v>
      </c>
      <c r="H400" s="192">
        <v>781.7</v>
      </c>
      <c r="I400" s="192">
        <v>0</v>
      </c>
      <c r="J400" s="192">
        <v>476.9</v>
      </c>
      <c r="K400" s="119">
        <f>SUM(L400:O400)</f>
        <v>2161200</v>
      </c>
      <c r="L400" s="140">
        <v>0</v>
      </c>
      <c r="M400" s="140">
        <v>0</v>
      </c>
      <c r="N400" s="140">
        <v>0</v>
      </c>
      <c r="O400" s="110">
        <v>2161200</v>
      </c>
      <c r="P400" s="111">
        <f>K400/H400</f>
        <v>2764.7435077395417</v>
      </c>
      <c r="Q400" s="119">
        <v>9673</v>
      </c>
      <c r="R400" s="121" t="s">
        <v>68</v>
      </c>
      <c r="S400" s="149"/>
      <c r="T400" s="30"/>
    </row>
    <row r="401" spans="1:21" s="2" customFormat="1" ht="21" customHeight="1" x14ac:dyDescent="0.25">
      <c r="A401" s="180"/>
      <c r="B401" s="197"/>
      <c r="C401" s="196"/>
      <c r="D401" s="198"/>
      <c r="E401" s="180"/>
      <c r="F401" s="189"/>
      <c r="G401" s="189"/>
      <c r="H401" s="192"/>
      <c r="I401" s="192"/>
      <c r="J401" s="192"/>
      <c r="K401" s="119">
        <f>SUM(L401:O401)</f>
        <v>1665000</v>
      </c>
      <c r="L401" s="140">
        <v>0</v>
      </c>
      <c r="M401" s="140">
        <v>0</v>
      </c>
      <c r="N401" s="140">
        <v>0</v>
      </c>
      <c r="O401" s="110">
        <v>1665000</v>
      </c>
      <c r="P401" s="111">
        <f>K401/H400</f>
        <v>2129.973135473967</v>
      </c>
      <c r="Q401" s="119">
        <v>9673</v>
      </c>
      <c r="R401" s="121" t="s">
        <v>69</v>
      </c>
      <c r="S401" s="105"/>
      <c r="T401" s="16"/>
    </row>
    <row r="402" spans="1:21" ht="30" customHeight="1" x14ac:dyDescent="0.25">
      <c r="A402" s="191" t="s">
        <v>1835</v>
      </c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87"/>
    </row>
    <row r="403" spans="1:21" ht="39.950000000000003" customHeight="1" x14ac:dyDescent="0.25">
      <c r="A403" s="179" t="s">
        <v>324</v>
      </c>
      <c r="B403" s="179"/>
      <c r="C403" s="113" t="s">
        <v>27</v>
      </c>
      <c r="D403" s="113" t="s">
        <v>27</v>
      </c>
      <c r="E403" s="113" t="s">
        <v>27</v>
      </c>
      <c r="F403" s="114" t="s">
        <v>27</v>
      </c>
      <c r="G403" s="114" t="s">
        <v>27</v>
      </c>
      <c r="H403" s="115">
        <f>SUM(H404)</f>
        <v>670.53</v>
      </c>
      <c r="I403" s="115">
        <f t="shared" ref="I403:O403" si="75">SUM(I404)</f>
        <v>0</v>
      </c>
      <c r="J403" s="115">
        <f t="shared" si="75"/>
        <v>365.5</v>
      </c>
      <c r="K403" s="115">
        <f t="shared" si="75"/>
        <v>5519169</v>
      </c>
      <c r="L403" s="115">
        <f t="shared" si="75"/>
        <v>0</v>
      </c>
      <c r="M403" s="115">
        <f t="shared" si="75"/>
        <v>0</v>
      </c>
      <c r="N403" s="115">
        <f t="shared" si="75"/>
        <v>0</v>
      </c>
      <c r="O403" s="115">
        <f t="shared" si="75"/>
        <v>5519169</v>
      </c>
      <c r="P403" s="102">
        <f>K403/H403</f>
        <v>8231.0545389468043</v>
      </c>
      <c r="Q403" s="116" t="s">
        <v>27</v>
      </c>
      <c r="R403" s="117" t="s">
        <v>27</v>
      </c>
      <c r="S403" s="87"/>
    </row>
    <row r="404" spans="1:21" s="25" customFormat="1" ht="24.95" customHeight="1" x14ac:dyDescent="0.25">
      <c r="A404" s="108" t="s">
        <v>1125</v>
      </c>
      <c r="B404" s="162" t="s">
        <v>318</v>
      </c>
      <c r="C404" s="121" t="s">
        <v>325</v>
      </c>
      <c r="D404" s="94" t="s">
        <v>26</v>
      </c>
      <c r="E404" s="108" t="s">
        <v>25</v>
      </c>
      <c r="F404" s="95">
        <v>2</v>
      </c>
      <c r="G404" s="95">
        <v>2</v>
      </c>
      <c r="H404" s="140">
        <v>670.53</v>
      </c>
      <c r="I404" s="140">
        <v>0</v>
      </c>
      <c r="J404" s="140">
        <v>365.5</v>
      </c>
      <c r="K404" s="119">
        <f>SUM(L404:O404)</f>
        <v>5519169</v>
      </c>
      <c r="L404" s="140">
        <v>0</v>
      </c>
      <c r="M404" s="140">
        <v>0</v>
      </c>
      <c r="N404" s="140">
        <v>0</v>
      </c>
      <c r="O404" s="110">
        <v>5519169</v>
      </c>
      <c r="P404" s="111">
        <f>K404/H404</f>
        <v>8231.0545389468043</v>
      </c>
      <c r="Q404" s="119">
        <v>9673</v>
      </c>
      <c r="R404" s="121" t="s">
        <v>68</v>
      </c>
      <c r="S404" s="149"/>
      <c r="T404" s="30"/>
    </row>
    <row r="405" spans="1:21" ht="30" customHeight="1" x14ac:dyDescent="0.25">
      <c r="A405" s="191" t="s">
        <v>1836</v>
      </c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87"/>
    </row>
    <row r="406" spans="1:21" ht="39.950000000000003" customHeight="1" x14ac:dyDescent="0.25">
      <c r="A406" s="179" t="s">
        <v>327</v>
      </c>
      <c r="B406" s="179"/>
      <c r="C406" s="113" t="s">
        <v>27</v>
      </c>
      <c r="D406" s="113" t="s">
        <v>27</v>
      </c>
      <c r="E406" s="113" t="s">
        <v>27</v>
      </c>
      <c r="F406" s="114" t="s">
        <v>27</v>
      </c>
      <c r="G406" s="114" t="s">
        <v>27</v>
      </c>
      <c r="H406" s="115">
        <f>SUM(H407:H408)</f>
        <v>821.40000000000009</v>
      </c>
      <c r="I406" s="115">
        <f t="shared" ref="I406:O406" si="76">SUM(I407:I408)</f>
        <v>46.2</v>
      </c>
      <c r="J406" s="115">
        <f t="shared" si="76"/>
        <v>733</v>
      </c>
      <c r="K406" s="115">
        <f t="shared" si="76"/>
        <v>8069670</v>
      </c>
      <c r="L406" s="115">
        <f t="shared" si="76"/>
        <v>0</v>
      </c>
      <c r="M406" s="115">
        <f t="shared" si="76"/>
        <v>0</v>
      </c>
      <c r="N406" s="115">
        <f t="shared" si="76"/>
        <v>0</v>
      </c>
      <c r="O406" s="115">
        <f t="shared" si="76"/>
        <v>8069670</v>
      </c>
      <c r="P406" s="102">
        <f>K406/H406</f>
        <v>9824.2878013148274</v>
      </c>
      <c r="Q406" s="116" t="s">
        <v>27</v>
      </c>
      <c r="R406" s="117" t="s">
        <v>27</v>
      </c>
      <c r="S406" s="87"/>
    </row>
    <row r="407" spans="1:21" s="25" customFormat="1" ht="24.95" customHeight="1" x14ac:dyDescent="0.25">
      <c r="A407" s="108" t="s">
        <v>1126</v>
      </c>
      <c r="B407" s="162" t="s">
        <v>322</v>
      </c>
      <c r="C407" s="121" t="s">
        <v>328</v>
      </c>
      <c r="D407" s="94" t="s">
        <v>26</v>
      </c>
      <c r="E407" s="94" t="s">
        <v>25</v>
      </c>
      <c r="F407" s="129">
        <v>2</v>
      </c>
      <c r="G407" s="129">
        <v>2</v>
      </c>
      <c r="H407" s="140">
        <v>407.8</v>
      </c>
      <c r="I407" s="140">
        <v>0</v>
      </c>
      <c r="J407" s="140">
        <v>365.6</v>
      </c>
      <c r="K407" s="119">
        <f>SUM(L407:O407)</f>
        <v>4258110</v>
      </c>
      <c r="L407" s="163">
        <v>0</v>
      </c>
      <c r="M407" s="163">
        <v>0</v>
      </c>
      <c r="N407" s="163">
        <v>0</v>
      </c>
      <c r="O407" s="140">
        <v>4258110</v>
      </c>
      <c r="P407" s="111">
        <f>K407/H407</f>
        <v>10441.662579695929</v>
      </c>
      <c r="Q407" s="119">
        <v>9673</v>
      </c>
      <c r="R407" s="121" t="s">
        <v>70</v>
      </c>
      <c r="S407" s="112"/>
    </row>
    <row r="408" spans="1:21" s="25" customFormat="1" ht="24.95" customHeight="1" x14ac:dyDescent="0.25">
      <c r="A408" s="108" t="s">
        <v>1127</v>
      </c>
      <c r="B408" s="162" t="s">
        <v>1873</v>
      </c>
      <c r="C408" s="121" t="s">
        <v>325</v>
      </c>
      <c r="D408" s="94" t="s">
        <v>26</v>
      </c>
      <c r="E408" s="94" t="s">
        <v>25</v>
      </c>
      <c r="F408" s="108">
        <v>2</v>
      </c>
      <c r="G408" s="108">
        <v>2</v>
      </c>
      <c r="H408" s="140">
        <v>413.6</v>
      </c>
      <c r="I408" s="140">
        <v>46.2</v>
      </c>
      <c r="J408" s="140">
        <v>367.4</v>
      </c>
      <c r="K408" s="119">
        <f>SUM(L408:O408)</f>
        <v>3811560</v>
      </c>
      <c r="L408" s="159">
        <v>0</v>
      </c>
      <c r="M408" s="159">
        <v>0</v>
      </c>
      <c r="N408" s="159">
        <v>0</v>
      </c>
      <c r="O408" s="159">
        <v>3811560</v>
      </c>
      <c r="P408" s="111">
        <f>K408/H408</f>
        <v>9215.5705996131528</v>
      </c>
      <c r="Q408" s="119">
        <v>9673</v>
      </c>
      <c r="R408" s="121" t="s">
        <v>70</v>
      </c>
      <c r="S408" s="112"/>
    </row>
    <row r="409" spans="1:21" ht="30" customHeight="1" x14ac:dyDescent="0.25">
      <c r="A409" s="191" t="s">
        <v>1837</v>
      </c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87"/>
    </row>
    <row r="410" spans="1:21" ht="39.950000000000003" customHeight="1" x14ac:dyDescent="0.25">
      <c r="A410" s="179" t="s">
        <v>326</v>
      </c>
      <c r="B410" s="179"/>
      <c r="C410" s="113" t="s">
        <v>27</v>
      </c>
      <c r="D410" s="113" t="s">
        <v>27</v>
      </c>
      <c r="E410" s="113" t="s">
        <v>27</v>
      </c>
      <c r="F410" s="114" t="s">
        <v>27</v>
      </c>
      <c r="G410" s="114" t="s">
        <v>27</v>
      </c>
      <c r="H410" s="115">
        <f>SUM(H411:H412)</f>
        <v>838.4</v>
      </c>
      <c r="I410" s="115">
        <f t="shared" ref="I410:O410" si="77">SUM(I411:I412)</f>
        <v>0</v>
      </c>
      <c r="J410" s="115">
        <f t="shared" si="77"/>
        <v>772.4</v>
      </c>
      <c r="K410" s="115">
        <f t="shared" si="77"/>
        <v>6394560</v>
      </c>
      <c r="L410" s="115">
        <f t="shared" si="77"/>
        <v>0</v>
      </c>
      <c r="M410" s="115">
        <f t="shared" si="77"/>
        <v>0</v>
      </c>
      <c r="N410" s="115">
        <f t="shared" si="77"/>
        <v>0</v>
      </c>
      <c r="O410" s="115">
        <f t="shared" si="77"/>
        <v>6394560</v>
      </c>
      <c r="P410" s="102">
        <f>K410/H410</f>
        <v>7627.099236641222</v>
      </c>
      <c r="Q410" s="116" t="s">
        <v>27</v>
      </c>
      <c r="R410" s="117" t="s">
        <v>27</v>
      </c>
      <c r="S410" s="87"/>
    </row>
    <row r="411" spans="1:21" s="23" customFormat="1" ht="24.95" customHeight="1" x14ac:dyDescent="0.25">
      <c r="A411" s="108" t="s">
        <v>1128</v>
      </c>
      <c r="B411" s="162" t="s">
        <v>316</v>
      </c>
      <c r="C411" s="121" t="s">
        <v>289</v>
      </c>
      <c r="D411" s="94" t="s">
        <v>26</v>
      </c>
      <c r="E411" s="94" t="s">
        <v>25</v>
      </c>
      <c r="F411" s="108">
        <v>2</v>
      </c>
      <c r="G411" s="108">
        <v>2</v>
      </c>
      <c r="H411" s="140">
        <v>419.2</v>
      </c>
      <c r="I411" s="140">
        <v>0</v>
      </c>
      <c r="J411" s="140">
        <v>386.2</v>
      </c>
      <c r="K411" s="119">
        <f>SUM(L411:O411)</f>
        <v>3197280</v>
      </c>
      <c r="L411" s="159">
        <v>0</v>
      </c>
      <c r="M411" s="159">
        <v>0</v>
      </c>
      <c r="N411" s="159">
        <v>0</v>
      </c>
      <c r="O411" s="133">
        <v>3197280</v>
      </c>
      <c r="P411" s="111">
        <f>K411/H411</f>
        <v>7627.099236641222</v>
      </c>
      <c r="Q411" s="119">
        <v>9673</v>
      </c>
      <c r="R411" s="121" t="s">
        <v>69</v>
      </c>
      <c r="S411" s="134"/>
      <c r="T411" s="27"/>
      <c r="U411" s="27"/>
    </row>
    <row r="412" spans="1:21" s="23" customFormat="1" ht="24.95" customHeight="1" x14ac:dyDescent="0.25">
      <c r="A412" s="108" t="s">
        <v>1129</v>
      </c>
      <c r="B412" s="162" t="s">
        <v>317</v>
      </c>
      <c r="C412" s="121" t="s">
        <v>289</v>
      </c>
      <c r="D412" s="94" t="s">
        <v>26</v>
      </c>
      <c r="E412" s="94" t="s">
        <v>25</v>
      </c>
      <c r="F412" s="129">
        <v>2</v>
      </c>
      <c r="G412" s="129">
        <v>2</v>
      </c>
      <c r="H412" s="140">
        <v>419.2</v>
      </c>
      <c r="I412" s="140">
        <v>0</v>
      </c>
      <c r="J412" s="140">
        <v>386.2</v>
      </c>
      <c r="K412" s="119">
        <f>SUM(L412:O412)</f>
        <v>3197280</v>
      </c>
      <c r="L412" s="140">
        <v>0</v>
      </c>
      <c r="M412" s="140">
        <v>0</v>
      </c>
      <c r="N412" s="140">
        <v>0</v>
      </c>
      <c r="O412" s="110">
        <v>3197280</v>
      </c>
      <c r="P412" s="111">
        <f>K412/H412</f>
        <v>7627.099236641222</v>
      </c>
      <c r="Q412" s="119">
        <v>9673</v>
      </c>
      <c r="R412" s="121" t="s">
        <v>69</v>
      </c>
      <c r="S412" s="134"/>
      <c r="T412" s="27"/>
      <c r="U412" s="27"/>
    </row>
    <row r="413" spans="1:21" ht="30" customHeight="1" x14ac:dyDescent="0.25">
      <c r="A413" s="191" t="s">
        <v>1838</v>
      </c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87"/>
    </row>
    <row r="414" spans="1:21" ht="39.950000000000003" customHeight="1" x14ac:dyDescent="0.25">
      <c r="A414" s="179" t="s">
        <v>329</v>
      </c>
      <c r="B414" s="179"/>
      <c r="C414" s="113" t="s">
        <v>27</v>
      </c>
      <c r="D414" s="113" t="s">
        <v>27</v>
      </c>
      <c r="E414" s="113" t="s">
        <v>27</v>
      </c>
      <c r="F414" s="114" t="s">
        <v>27</v>
      </c>
      <c r="G414" s="114" t="s">
        <v>27</v>
      </c>
      <c r="H414" s="115">
        <f>SUM(H415)</f>
        <v>380.1</v>
      </c>
      <c r="I414" s="115">
        <f t="shared" ref="I414:O414" si="78">SUM(I415)</f>
        <v>52.1</v>
      </c>
      <c r="J414" s="115">
        <f t="shared" si="78"/>
        <v>328</v>
      </c>
      <c r="K414" s="115">
        <f t="shared" si="78"/>
        <v>3094835</v>
      </c>
      <c r="L414" s="115">
        <f t="shared" si="78"/>
        <v>0</v>
      </c>
      <c r="M414" s="115">
        <f t="shared" si="78"/>
        <v>0</v>
      </c>
      <c r="N414" s="115">
        <f t="shared" si="78"/>
        <v>0</v>
      </c>
      <c r="O414" s="115">
        <f t="shared" si="78"/>
        <v>3094835</v>
      </c>
      <c r="P414" s="102">
        <f>K414/H414</f>
        <v>8142.1599579058138</v>
      </c>
      <c r="Q414" s="116" t="s">
        <v>27</v>
      </c>
      <c r="R414" s="117" t="s">
        <v>27</v>
      </c>
      <c r="S414" s="87"/>
    </row>
    <row r="415" spans="1:21" s="23" customFormat="1" ht="23.1" customHeight="1" x14ac:dyDescent="0.25">
      <c r="A415" s="94" t="s">
        <v>1616</v>
      </c>
      <c r="B415" s="162" t="s">
        <v>319</v>
      </c>
      <c r="C415" s="98" t="s">
        <v>328</v>
      </c>
      <c r="D415" s="94" t="s">
        <v>26</v>
      </c>
      <c r="E415" s="94" t="s">
        <v>25</v>
      </c>
      <c r="F415" s="94">
        <v>2</v>
      </c>
      <c r="G415" s="94">
        <v>2</v>
      </c>
      <c r="H415" s="163">
        <v>380.1</v>
      </c>
      <c r="I415" s="163">
        <v>52.1</v>
      </c>
      <c r="J415" s="163">
        <v>328</v>
      </c>
      <c r="K415" s="119">
        <f>SUM(L415:O415)</f>
        <v>3094835</v>
      </c>
      <c r="L415" s="160">
        <v>0</v>
      </c>
      <c r="M415" s="160">
        <v>0</v>
      </c>
      <c r="N415" s="160">
        <v>0</v>
      </c>
      <c r="O415" s="148">
        <v>3094835</v>
      </c>
      <c r="P415" s="111">
        <f>K415/H415</f>
        <v>8142.1599579058138</v>
      </c>
      <c r="Q415" s="119">
        <v>9673</v>
      </c>
      <c r="R415" s="98" t="s">
        <v>69</v>
      </c>
      <c r="S415" s="134"/>
      <c r="T415" s="27"/>
      <c r="U415" s="27"/>
    </row>
    <row r="416" spans="1:21" ht="30" customHeight="1" x14ac:dyDescent="0.25">
      <c r="A416" s="191" t="s">
        <v>1839</v>
      </c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87"/>
    </row>
    <row r="417" spans="1:21" ht="39.950000000000003" customHeight="1" x14ac:dyDescent="0.25">
      <c r="A417" s="179" t="s">
        <v>330</v>
      </c>
      <c r="B417" s="179"/>
      <c r="C417" s="113" t="s">
        <v>27</v>
      </c>
      <c r="D417" s="113" t="s">
        <v>27</v>
      </c>
      <c r="E417" s="113" t="s">
        <v>27</v>
      </c>
      <c r="F417" s="114" t="s">
        <v>27</v>
      </c>
      <c r="G417" s="114" t="s">
        <v>27</v>
      </c>
      <c r="H417" s="115">
        <f>SUM(H418:H419)</f>
        <v>1004</v>
      </c>
      <c r="I417" s="115">
        <f t="shared" ref="I417:O417" si="79">SUM(I418:I419)</f>
        <v>0</v>
      </c>
      <c r="J417" s="115">
        <f t="shared" si="79"/>
        <v>731.2</v>
      </c>
      <c r="K417" s="115">
        <f t="shared" si="79"/>
        <v>7685000</v>
      </c>
      <c r="L417" s="115">
        <f t="shared" si="79"/>
        <v>0</v>
      </c>
      <c r="M417" s="115">
        <f t="shared" si="79"/>
        <v>0</v>
      </c>
      <c r="N417" s="115">
        <f t="shared" si="79"/>
        <v>0</v>
      </c>
      <c r="O417" s="115">
        <f t="shared" si="79"/>
        <v>7685000</v>
      </c>
      <c r="P417" s="102">
        <f>K417/H417</f>
        <v>7654.3824701195217</v>
      </c>
      <c r="Q417" s="116" t="s">
        <v>27</v>
      </c>
      <c r="R417" s="117" t="s">
        <v>27</v>
      </c>
      <c r="S417" s="87"/>
    </row>
    <row r="418" spans="1:21" s="23" customFormat="1" ht="24.95" customHeight="1" x14ac:dyDescent="0.25">
      <c r="A418" s="108" t="s">
        <v>1130</v>
      </c>
      <c r="B418" s="162" t="s">
        <v>320</v>
      </c>
      <c r="C418" s="121" t="s">
        <v>331</v>
      </c>
      <c r="D418" s="94" t="s">
        <v>26</v>
      </c>
      <c r="E418" s="94" t="s">
        <v>25</v>
      </c>
      <c r="F418" s="129">
        <v>2</v>
      </c>
      <c r="G418" s="129">
        <v>2</v>
      </c>
      <c r="H418" s="164">
        <v>502</v>
      </c>
      <c r="I418" s="164">
        <v>0</v>
      </c>
      <c r="J418" s="164">
        <v>365.6</v>
      </c>
      <c r="K418" s="119">
        <f>SUM(L418:O418)</f>
        <v>3842500</v>
      </c>
      <c r="L418" s="164">
        <v>0</v>
      </c>
      <c r="M418" s="164">
        <v>0</v>
      </c>
      <c r="N418" s="164">
        <v>0</v>
      </c>
      <c r="O418" s="119">
        <v>3842500</v>
      </c>
      <c r="P418" s="111">
        <f>K418/H418</f>
        <v>7654.3824701195217</v>
      </c>
      <c r="Q418" s="119">
        <v>9673</v>
      </c>
      <c r="R418" s="123" t="s">
        <v>70</v>
      </c>
      <c r="S418" s="134"/>
      <c r="T418" s="27"/>
      <c r="U418" s="27"/>
    </row>
    <row r="419" spans="1:21" s="23" customFormat="1" ht="24.95" customHeight="1" x14ac:dyDescent="0.25">
      <c r="A419" s="108" t="s">
        <v>1131</v>
      </c>
      <c r="B419" s="162" t="s">
        <v>321</v>
      </c>
      <c r="C419" s="121" t="s">
        <v>332</v>
      </c>
      <c r="D419" s="94" t="s">
        <v>26</v>
      </c>
      <c r="E419" s="94" t="s">
        <v>25</v>
      </c>
      <c r="F419" s="129">
        <v>2</v>
      </c>
      <c r="G419" s="129">
        <v>2</v>
      </c>
      <c r="H419" s="140">
        <v>502</v>
      </c>
      <c r="I419" s="140">
        <v>0</v>
      </c>
      <c r="J419" s="140">
        <v>365.6</v>
      </c>
      <c r="K419" s="119">
        <f>SUM(L419:O419)</f>
        <v>3842500</v>
      </c>
      <c r="L419" s="163">
        <v>0</v>
      </c>
      <c r="M419" s="163">
        <v>0</v>
      </c>
      <c r="N419" s="163">
        <v>0</v>
      </c>
      <c r="O419" s="110">
        <v>3842500</v>
      </c>
      <c r="P419" s="111">
        <f>K419/H419</f>
        <v>7654.3824701195217</v>
      </c>
      <c r="Q419" s="119">
        <v>9673</v>
      </c>
      <c r="R419" s="121" t="s">
        <v>70</v>
      </c>
      <c r="S419" s="141"/>
      <c r="T419" s="28"/>
      <c r="U419" s="27"/>
    </row>
    <row r="420" spans="1:21" ht="30" customHeight="1" x14ac:dyDescent="0.25">
      <c r="A420" s="191" t="s">
        <v>1840</v>
      </c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  <c r="O420" s="191"/>
      <c r="P420" s="191"/>
      <c r="Q420" s="191"/>
      <c r="R420" s="191"/>
      <c r="S420" s="87"/>
    </row>
    <row r="421" spans="1:21" ht="39.950000000000003" customHeight="1" x14ac:dyDescent="0.25">
      <c r="A421" s="179" t="s">
        <v>1684</v>
      </c>
      <c r="B421" s="179"/>
      <c r="C421" s="113" t="s">
        <v>27</v>
      </c>
      <c r="D421" s="113" t="s">
        <v>27</v>
      </c>
      <c r="E421" s="113" t="s">
        <v>27</v>
      </c>
      <c r="F421" s="114" t="s">
        <v>27</v>
      </c>
      <c r="G421" s="114" t="s">
        <v>27</v>
      </c>
      <c r="H421" s="115">
        <f>SUM(H422)</f>
        <v>831.7</v>
      </c>
      <c r="I421" s="115">
        <f t="shared" ref="I421:O421" si="80">SUM(I422)</f>
        <v>59.7</v>
      </c>
      <c r="J421" s="115">
        <f t="shared" si="80"/>
        <v>772</v>
      </c>
      <c r="K421" s="115">
        <f t="shared" si="80"/>
        <v>2023343.3599999999</v>
      </c>
      <c r="L421" s="115">
        <f t="shared" si="80"/>
        <v>0</v>
      </c>
      <c r="M421" s="115">
        <f t="shared" si="80"/>
        <v>0</v>
      </c>
      <c r="N421" s="115">
        <f t="shared" si="80"/>
        <v>0</v>
      </c>
      <c r="O421" s="115">
        <f t="shared" si="80"/>
        <v>2023343.3599999999</v>
      </c>
      <c r="P421" s="102">
        <f>K421/H421</f>
        <v>2432.7802813514486</v>
      </c>
      <c r="Q421" s="116" t="s">
        <v>27</v>
      </c>
      <c r="R421" s="117" t="s">
        <v>27</v>
      </c>
      <c r="S421" s="87"/>
    </row>
    <row r="422" spans="1:21" s="77" customFormat="1" ht="23.1" customHeight="1" x14ac:dyDescent="0.25">
      <c r="A422" s="108" t="s">
        <v>1132</v>
      </c>
      <c r="B422" s="162" t="s">
        <v>1685</v>
      </c>
      <c r="C422" s="121" t="s">
        <v>1686</v>
      </c>
      <c r="D422" s="94">
        <v>2009</v>
      </c>
      <c r="E422" s="94" t="s">
        <v>25</v>
      </c>
      <c r="F422" s="129">
        <v>2</v>
      </c>
      <c r="G422" s="129">
        <v>2</v>
      </c>
      <c r="H422" s="140">
        <v>831.7</v>
      </c>
      <c r="I422" s="140">
        <v>59.7</v>
      </c>
      <c r="J422" s="140">
        <v>772</v>
      </c>
      <c r="K422" s="119">
        <f>SUM(L422:O422)</f>
        <v>2023343.3599999999</v>
      </c>
      <c r="L422" s="163">
        <v>0</v>
      </c>
      <c r="M422" s="163">
        <v>0</v>
      </c>
      <c r="N422" s="163">
        <v>0</v>
      </c>
      <c r="O422" s="110">
        <f>'[1]Прод. прилож'!$C$135</f>
        <v>2023343.3599999999</v>
      </c>
      <c r="P422" s="111">
        <f>K422/H422</f>
        <v>2432.7802813514486</v>
      </c>
      <c r="Q422" s="119">
        <v>9673</v>
      </c>
      <c r="R422" s="121" t="s">
        <v>68</v>
      </c>
      <c r="S422" s="141"/>
      <c r="T422" s="75"/>
      <c r="U422" s="76"/>
    </row>
    <row r="423" spans="1:21" ht="39.950000000000003" customHeight="1" x14ac:dyDescent="0.25">
      <c r="A423" s="191" t="s">
        <v>1841</v>
      </c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87"/>
    </row>
    <row r="424" spans="1:21" ht="39.950000000000003" customHeight="1" x14ac:dyDescent="0.25">
      <c r="A424" s="179" t="s">
        <v>333</v>
      </c>
      <c r="B424" s="179"/>
      <c r="C424" s="113" t="s">
        <v>27</v>
      </c>
      <c r="D424" s="113" t="s">
        <v>27</v>
      </c>
      <c r="E424" s="113" t="s">
        <v>27</v>
      </c>
      <c r="F424" s="114" t="s">
        <v>27</v>
      </c>
      <c r="G424" s="114" t="s">
        <v>27</v>
      </c>
      <c r="H424" s="115">
        <f>SUM(H425:H956)</f>
        <v>629276.20000000042</v>
      </c>
      <c r="I424" s="115">
        <f t="shared" ref="I424:N424" si="81">SUM(I425:I956)</f>
        <v>92664.27999999997</v>
      </c>
      <c r="J424" s="115">
        <f t="shared" si="81"/>
        <v>476584.47</v>
      </c>
      <c r="K424" s="115">
        <f t="shared" si="81"/>
        <v>2190952525.3199997</v>
      </c>
      <c r="L424" s="115">
        <f t="shared" si="81"/>
        <v>0</v>
      </c>
      <c r="M424" s="115">
        <f t="shared" si="81"/>
        <v>0</v>
      </c>
      <c r="N424" s="115">
        <f t="shared" si="81"/>
        <v>0</v>
      </c>
      <c r="O424" s="115">
        <f>SUM(O425:O956)</f>
        <v>2190952525.3199997</v>
      </c>
      <c r="P424" s="102">
        <f>K424/H424</f>
        <v>3481.7025104715517</v>
      </c>
      <c r="Q424" s="116" t="s">
        <v>27</v>
      </c>
      <c r="R424" s="117" t="s">
        <v>27</v>
      </c>
      <c r="S424" s="87"/>
    </row>
    <row r="425" spans="1:21" s="23" customFormat="1" ht="23.1" customHeight="1" x14ac:dyDescent="0.25">
      <c r="A425" s="94" t="s">
        <v>1133</v>
      </c>
      <c r="B425" s="118" t="s">
        <v>334</v>
      </c>
      <c r="C425" s="94">
        <v>1961</v>
      </c>
      <c r="D425" s="94" t="s">
        <v>26</v>
      </c>
      <c r="E425" s="94" t="s">
        <v>25</v>
      </c>
      <c r="F425" s="94">
        <v>4</v>
      </c>
      <c r="G425" s="94">
        <v>2</v>
      </c>
      <c r="H425" s="148">
        <v>1285.3</v>
      </c>
      <c r="I425" s="148">
        <v>0</v>
      </c>
      <c r="J425" s="148">
        <v>1285.3</v>
      </c>
      <c r="K425" s="119">
        <f t="shared" ref="K425:K502" si="82">SUM(L425:O425)</f>
        <v>2895000</v>
      </c>
      <c r="L425" s="148">
        <v>0</v>
      </c>
      <c r="M425" s="148">
        <v>0</v>
      </c>
      <c r="N425" s="148">
        <v>0</v>
      </c>
      <c r="O425" s="148">
        <v>2895000</v>
      </c>
      <c r="P425" s="111">
        <f t="shared" ref="P425:P501" si="83">K425/H425</f>
        <v>2252.392437563215</v>
      </c>
      <c r="Q425" s="119">
        <v>9673</v>
      </c>
      <c r="R425" s="98" t="s">
        <v>70</v>
      </c>
      <c r="S425" s="134"/>
      <c r="T425" s="27"/>
      <c r="U425" s="27"/>
    </row>
    <row r="426" spans="1:21" s="23" customFormat="1" ht="23.1" customHeight="1" x14ac:dyDescent="0.25">
      <c r="A426" s="94" t="s">
        <v>1134</v>
      </c>
      <c r="B426" s="118" t="s">
        <v>335</v>
      </c>
      <c r="C426" s="94">
        <v>1958</v>
      </c>
      <c r="D426" s="94" t="s">
        <v>26</v>
      </c>
      <c r="E426" s="94" t="s">
        <v>25</v>
      </c>
      <c r="F426" s="94">
        <v>3</v>
      </c>
      <c r="G426" s="94">
        <v>2</v>
      </c>
      <c r="H426" s="148">
        <v>924.4</v>
      </c>
      <c r="I426" s="148">
        <v>0</v>
      </c>
      <c r="J426" s="148">
        <v>924.4</v>
      </c>
      <c r="K426" s="119">
        <f>SUM(L426:O426)</f>
        <v>3594990</v>
      </c>
      <c r="L426" s="148">
        <v>0</v>
      </c>
      <c r="M426" s="148">
        <v>0</v>
      </c>
      <c r="N426" s="148">
        <v>0</v>
      </c>
      <c r="O426" s="148">
        <v>3594990</v>
      </c>
      <c r="P426" s="111">
        <f>K426/H426</f>
        <v>3888.9982691475552</v>
      </c>
      <c r="Q426" s="119">
        <v>9673</v>
      </c>
      <c r="R426" s="98" t="s">
        <v>69</v>
      </c>
      <c r="S426" s="134"/>
      <c r="T426" s="27"/>
      <c r="U426" s="27"/>
    </row>
    <row r="427" spans="1:21" s="23" customFormat="1" ht="23.1" customHeight="1" x14ac:dyDescent="0.25">
      <c r="A427" s="94" t="s">
        <v>1135</v>
      </c>
      <c r="B427" s="118" t="s">
        <v>339</v>
      </c>
      <c r="C427" s="94">
        <v>1959</v>
      </c>
      <c r="D427" s="94" t="s">
        <v>26</v>
      </c>
      <c r="E427" s="94" t="s">
        <v>25</v>
      </c>
      <c r="F427" s="94">
        <v>4</v>
      </c>
      <c r="G427" s="94">
        <v>1</v>
      </c>
      <c r="H427" s="148">
        <v>499.18</v>
      </c>
      <c r="I427" s="148">
        <v>45.4</v>
      </c>
      <c r="J427" s="148">
        <v>453.78</v>
      </c>
      <c r="K427" s="119">
        <f>SUM(L427:O427)</f>
        <v>1669600</v>
      </c>
      <c r="L427" s="148">
        <v>0</v>
      </c>
      <c r="M427" s="148">
        <v>0</v>
      </c>
      <c r="N427" s="148">
        <v>0</v>
      </c>
      <c r="O427" s="148">
        <v>1669600</v>
      </c>
      <c r="P427" s="111">
        <f>K427/H427</f>
        <v>3344.6852838655395</v>
      </c>
      <c r="Q427" s="119">
        <v>9673</v>
      </c>
      <c r="R427" s="98" t="s">
        <v>69</v>
      </c>
      <c r="S427" s="134"/>
      <c r="T427" s="27"/>
      <c r="U427" s="27"/>
    </row>
    <row r="428" spans="1:21" s="23" customFormat="1" ht="23.1" customHeight="1" x14ac:dyDescent="0.25">
      <c r="A428" s="94" t="s">
        <v>1136</v>
      </c>
      <c r="B428" s="118" t="s">
        <v>336</v>
      </c>
      <c r="C428" s="94">
        <v>1957</v>
      </c>
      <c r="D428" s="94" t="s">
        <v>26</v>
      </c>
      <c r="E428" s="94" t="s">
        <v>25</v>
      </c>
      <c r="F428" s="94">
        <v>3</v>
      </c>
      <c r="G428" s="94">
        <v>1</v>
      </c>
      <c r="H428" s="148">
        <v>896.7</v>
      </c>
      <c r="I428" s="148">
        <v>0</v>
      </c>
      <c r="J428" s="148">
        <v>896.7</v>
      </c>
      <c r="K428" s="119">
        <f t="shared" si="82"/>
        <v>3598890</v>
      </c>
      <c r="L428" s="148">
        <v>0</v>
      </c>
      <c r="M428" s="148">
        <v>0</v>
      </c>
      <c r="N428" s="148">
        <v>0</v>
      </c>
      <c r="O428" s="148">
        <v>3598890</v>
      </c>
      <c r="P428" s="111">
        <f t="shared" si="83"/>
        <v>4013.4827701572431</v>
      </c>
      <c r="Q428" s="119">
        <v>9673</v>
      </c>
      <c r="R428" s="121" t="s">
        <v>68</v>
      </c>
      <c r="S428" s="134"/>
      <c r="T428" s="27"/>
      <c r="U428" s="27"/>
    </row>
    <row r="429" spans="1:21" s="23" customFormat="1" ht="23.1" customHeight="1" x14ac:dyDescent="0.25">
      <c r="A429" s="94" t="s">
        <v>1137</v>
      </c>
      <c r="B429" s="118" t="s">
        <v>337</v>
      </c>
      <c r="C429" s="94">
        <v>1957</v>
      </c>
      <c r="D429" s="94" t="s">
        <v>26</v>
      </c>
      <c r="E429" s="94" t="s">
        <v>25</v>
      </c>
      <c r="F429" s="94">
        <v>3</v>
      </c>
      <c r="G429" s="94">
        <v>2</v>
      </c>
      <c r="H429" s="148">
        <v>976</v>
      </c>
      <c r="I429" s="148">
        <v>114.3</v>
      </c>
      <c r="J429" s="148">
        <v>861.7</v>
      </c>
      <c r="K429" s="119">
        <f t="shared" si="82"/>
        <v>4302200</v>
      </c>
      <c r="L429" s="148">
        <v>0</v>
      </c>
      <c r="M429" s="148">
        <v>0</v>
      </c>
      <c r="N429" s="148">
        <v>0</v>
      </c>
      <c r="O429" s="148">
        <v>4302200</v>
      </c>
      <c r="P429" s="111">
        <f t="shared" si="83"/>
        <v>4407.9918032786882</v>
      </c>
      <c r="Q429" s="119">
        <v>9673</v>
      </c>
      <c r="R429" s="121" t="s">
        <v>68</v>
      </c>
      <c r="S429" s="134"/>
      <c r="T429" s="27"/>
      <c r="U429" s="27"/>
    </row>
    <row r="430" spans="1:21" s="23" customFormat="1" ht="23.1" customHeight="1" x14ac:dyDescent="0.25">
      <c r="A430" s="94" t="s">
        <v>1898</v>
      </c>
      <c r="B430" s="118" t="s">
        <v>338</v>
      </c>
      <c r="C430" s="94">
        <v>1958</v>
      </c>
      <c r="D430" s="94" t="s">
        <v>26</v>
      </c>
      <c r="E430" s="94" t="s">
        <v>25</v>
      </c>
      <c r="F430" s="94">
        <v>3</v>
      </c>
      <c r="G430" s="94">
        <v>2</v>
      </c>
      <c r="H430" s="148">
        <v>1246.29</v>
      </c>
      <c r="I430" s="148">
        <v>183.6</v>
      </c>
      <c r="J430" s="148">
        <v>1062.69</v>
      </c>
      <c r="K430" s="119">
        <f t="shared" si="82"/>
        <v>4426220</v>
      </c>
      <c r="L430" s="148">
        <v>0</v>
      </c>
      <c r="M430" s="148">
        <v>0</v>
      </c>
      <c r="N430" s="148">
        <v>0</v>
      </c>
      <c r="O430" s="148">
        <v>4426220</v>
      </c>
      <c r="P430" s="111">
        <f t="shared" si="83"/>
        <v>3551.5169021656275</v>
      </c>
      <c r="Q430" s="119">
        <v>9673</v>
      </c>
      <c r="R430" s="121" t="s">
        <v>68</v>
      </c>
      <c r="S430" s="134"/>
      <c r="T430" s="27"/>
      <c r="U430" s="27"/>
    </row>
    <row r="431" spans="1:21" s="46" customFormat="1" ht="23.1" customHeight="1" x14ac:dyDescent="0.25">
      <c r="A431" s="94" t="s">
        <v>1138</v>
      </c>
      <c r="B431" s="118" t="s">
        <v>340</v>
      </c>
      <c r="C431" s="94">
        <v>1952</v>
      </c>
      <c r="D431" s="94">
        <v>2011</v>
      </c>
      <c r="E431" s="94" t="s">
        <v>25</v>
      </c>
      <c r="F431" s="94">
        <v>2</v>
      </c>
      <c r="G431" s="94">
        <v>1</v>
      </c>
      <c r="H431" s="148">
        <v>424.5</v>
      </c>
      <c r="I431" s="148">
        <v>44</v>
      </c>
      <c r="J431" s="148">
        <v>380</v>
      </c>
      <c r="K431" s="119">
        <f t="shared" si="82"/>
        <v>6106950</v>
      </c>
      <c r="L431" s="148">
        <v>0</v>
      </c>
      <c r="M431" s="148">
        <v>0</v>
      </c>
      <c r="N431" s="148">
        <v>0</v>
      </c>
      <c r="O431" s="148">
        <f>'[1]Прод. прилож'!$C$141</f>
        <v>6106950</v>
      </c>
      <c r="P431" s="111">
        <f t="shared" si="83"/>
        <v>14386.219081272086</v>
      </c>
      <c r="Q431" s="119">
        <v>9673</v>
      </c>
      <c r="R431" s="121" t="s">
        <v>68</v>
      </c>
      <c r="S431" s="134"/>
      <c r="T431" s="45"/>
      <c r="U431" s="45"/>
    </row>
    <row r="432" spans="1:21" s="23" customFormat="1" ht="23.1" customHeight="1" x14ac:dyDescent="0.25">
      <c r="A432" s="94" t="s">
        <v>1139</v>
      </c>
      <c r="B432" s="118" t="s">
        <v>341</v>
      </c>
      <c r="C432" s="94">
        <v>1958</v>
      </c>
      <c r="D432" s="94" t="s">
        <v>26</v>
      </c>
      <c r="E432" s="94" t="s">
        <v>25</v>
      </c>
      <c r="F432" s="94">
        <v>2</v>
      </c>
      <c r="G432" s="94">
        <v>2</v>
      </c>
      <c r="H432" s="148">
        <v>578.9</v>
      </c>
      <c r="I432" s="148">
        <v>0</v>
      </c>
      <c r="J432" s="148">
        <v>578.9</v>
      </c>
      <c r="K432" s="119">
        <f t="shared" si="82"/>
        <v>6106950</v>
      </c>
      <c r="L432" s="148">
        <v>0</v>
      </c>
      <c r="M432" s="148">
        <v>0</v>
      </c>
      <c r="N432" s="148">
        <v>0</v>
      </c>
      <c r="O432" s="148">
        <v>6106950</v>
      </c>
      <c r="P432" s="111">
        <f t="shared" si="83"/>
        <v>10549.231300742789</v>
      </c>
      <c r="Q432" s="119">
        <v>9673</v>
      </c>
      <c r="R432" s="121" t="s">
        <v>68</v>
      </c>
      <c r="S432" s="134"/>
      <c r="T432" s="27"/>
      <c r="U432" s="27"/>
    </row>
    <row r="433" spans="1:21" s="46" customFormat="1" ht="23.1" customHeight="1" x14ac:dyDescent="0.25">
      <c r="A433" s="94" t="s">
        <v>1140</v>
      </c>
      <c r="B433" s="118" t="s">
        <v>342</v>
      </c>
      <c r="C433" s="94">
        <v>1951</v>
      </c>
      <c r="D433" s="94" t="s">
        <v>26</v>
      </c>
      <c r="E433" s="94" t="s">
        <v>25</v>
      </c>
      <c r="F433" s="94">
        <v>2</v>
      </c>
      <c r="G433" s="94">
        <v>1</v>
      </c>
      <c r="H433" s="148">
        <v>336.36</v>
      </c>
      <c r="I433" s="148">
        <v>0</v>
      </c>
      <c r="J433" s="148">
        <v>336.36</v>
      </c>
      <c r="K433" s="119">
        <f t="shared" si="82"/>
        <v>2652840</v>
      </c>
      <c r="L433" s="148">
        <v>0</v>
      </c>
      <c r="M433" s="148">
        <v>0</v>
      </c>
      <c r="N433" s="148">
        <v>0</v>
      </c>
      <c r="O433" s="148">
        <f>'[1]Прод. прилож'!$C$143</f>
        <v>2652840</v>
      </c>
      <c r="P433" s="111">
        <f t="shared" si="83"/>
        <v>7886.9068854798425</v>
      </c>
      <c r="Q433" s="119">
        <v>9673</v>
      </c>
      <c r="R433" s="121" t="s">
        <v>68</v>
      </c>
      <c r="S433" s="134"/>
      <c r="T433" s="45"/>
      <c r="U433" s="45"/>
    </row>
    <row r="434" spans="1:21" s="34" customFormat="1" ht="23.1" customHeight="1" x14ac:dyDescent="0.25">
      <c r="A434" s="94" t="s">
        <v>1141</v>
      </c>
      <c r="B434" s="145" t="s">
        <v>1646</v>
      </c>
      <c r="C434" s="94">
        <v>1917</v>
      </c>
      <c r="D434" s="94" t="s">
        <v>26</v>
      </c>
      <c r="E434" s="94" t="s">
        <v>25</v>
      </c>
      <c r="F434" s="95">
        <v>2</v>
      </c>
      <c r="G434" s="95">
        <v>2</v>
      </c>
      <c r="H434" s="163">
        <v>1152.9000000000001</v>
      </c>
      <c r="I434" s="163">
        <v>677.4</v>
      </c>
      <c r="J434" s="163">
        <v>53.6</v>
      </c>
      <c r="K434" s="111">
        <f>SUM(L434:O434)</f>
        <v>1940000</v>
      </c>
      <c r="L434" s="163">
        <v>0</v>
      </c>
      <c r="M434" s="163">
        <v>0</v>
      </c>
      <c r="N434" s="163">
        <v>0</v>
      </c>
      <c r="O434" s="110">
        <v>1940000</v>
      </c>
      <c r="P434" s="111">
        <f>K434/H434</f>
        <v>1682.7131581229939</v>
      </c>
      <c r="Q434" s="111">
        <v>9673</v>
      </c>
      <c r="R434" s="98" t="s">
        <v>70</v>
      </c>
      <c r="S434" s="157"/>
    </row>
    <row r="435" spans="1:21" s="23" customFormat="1" ht="23.1" customHeight="1" x14ac:dyDescent="0.25">
      <c r="A435" s="94" t="s">
        <v>1142</v>
      </c>
      <c r="B435" s="118" t="s">
        <v>344</v>
      </c>
      <c r="C435" s="94">
        <v>1959</v>
      </c>
      <c r="D435" s="94" t="s">
        <v>26</v>
      </c>
      <c r="E435" s="94" t="s">
        <v>25</v>
      </c>
      <c r="F435" s="94">
        <v>2</v>
      </c>
      <c r="G435" s="94">
        <v>1</v>
      </c>
      <c r="H435" s="148">
        <v>300.2</v>
      </c>
      <c r="I435" s="148">
        <v>21</v>
      </c>
      <c r="J435" s="148">
        <v>190.7</v>
      </c>
      <c r="K435" s="119">
        <f>SUM(L435:O435)</f>
        <v>1638250</v>
      </c>
      <c r="L435" s="160">
        <v>0</v>
      </c>
      <c r="M435" s="160">
        <v>0</v>
      </c>
      <c r="N435" s="160">
        <v>0</v>
      </c>
      <c r="O435" s="148">
        <v>1638250</v>
      </c>
      <c r="P435" s="111">
        <f>K435/H435</f>
        <v>5457.1952031978681</v>
      </c>
      <c r="Q435" s="119">
        <v>9673</v>
      </c>
      <c r="R435" s="98" t="s">
        <v>69</v>
      </c>
      <c r="S435" s="134"/>
      <c r="T435" s="27"/>
      <c r="U435" s="27"/>
    </row>
    <row r="436" spans="1:21" s="23" customFormat="1" ht="23.1" customHeight="1" x14ac:dyDescent="0.25">
      <c r="A436" s="94" t="s">
        <v>1143</v>
      </c>
      <c r="B436" s="167" t="s">
        <v>345</v>
      </c>
      <c r="C436" s="94">
        <v>1959</v>
      </c>
      <c r="D436" s="94" t="s">
        <v>26</v>
      </c>
      <c r="E436" s="94" t="s">
        <v>25</v>
      </c>
      <c r="F436" s="94">
        <v>2</v>
      </c>
      <c r="G436" s="94">
        <v>1</v>
      </c>
      <c r="H436" s="148">
        <v>281.8</v>
      </c>
      <c r="I436" s="148">
        <v>0</v>
      </c>
      <c r="J436" s="148">
        <v>281.8</v>
      </c>
      <c r="K436" s="119">
        <f>SUM(L436:O436)</f>
        <v>1638250</v>
      </c>
      <c r="L436" s="160">
        <v>0</v>
      </c>
      <c r="M436" s="160">
        <v>0</v>
      </c>
      <c r="N436" s="160">
        <v>0</v>
      </c>
      <c r="O436" s="148">
        <v>1638250</v>
      </c>
      <c r="P436" s="111">
        <f>K436/H436</f>
        <v>5813.5202271114267</v>
      </c>
      <c r="Q436" s="119">
        <v>9673</v>
      </c>
      <c r="R436" s="98" t="s">
        <v>69</v>
      </c>
      <c r="S436" s="134"/>
      <c r="T436" s="27"/>
      <c r="U436" s="27"/>
    </row>
    <row r="437" spans="1:21" s="23" customFormat="1" ht="23.1" customHeight="1" x14ac:dyDescent="0.25">
      <c r="A437" s="94" t="s">
        <v>1144</v>
      </c>
      <c r="B437" s="167" t="s">
        <v>343</v>
      </c>
      <c r="C437" s="94">
        <v>1917</v>
      </c>
      <c r="D437" s="94" t="s">
        <v>26</v>
      </c>
      <c r="E437" s="94" t="s">
        <v>25</v>
      </c>
      <c r="F437" s="94">
        <v>2</v>
      </c>
      <c r="G437" s="94">
        <v>2</v>
      </c>
      <c r="H437" s="148">
        <v>458.8</v>
      </c>
      <c r="I437" s="148">
        <v>0</v>
      </c>
      <c r="J437" s="148">
        <v>458.8</v>
      </c>
      <c r="K437" s="119">
        <f t="shared" si="82"/>
        <v>2652840</v>
      </c>
      <c r="L437" s="160">
        <v>0</v>
      </c>
      <c r="M437" s="160">
        <v>0</v>
      </c>
      <c r="N437" s="160">
        <v>0</v>
      </c>
      <c r="O437" s="148">
        <v>2652840</v>
      </c>
      <c r="P437" s="111">
        <f t="shared" si="83"/>
        <v>5782.1272885789012</v>
      </c>
      <c r="Q437" s="119">
        <v>9673</v>
      </c>
      <c r="R437" s="98" t="s">
        <v>68</v>
      </c>
      <c r="S437" s="134"/>
      <c r="T437" s="27"/>
      <c r="U437" s="27"/>
    </row>
    <row r="438" spans="1:21" s="34" customFormat="1" ht="23.1" customHeight="1" x14ac:dyDescent="0.25">
      <c r="A438" s="94" t="s">
        <v>1145</v>
      </c>
      <c r="B438" s="145" t="s">
        <v>1663</v>
      </c>
      <c r="C438" s="94" t="s">
        <v>1662</v>
      </c>
      <c r="D438" s="94" t="s">
        <v>26</v>
      </c>
      <c r="E438" s="94" t="s">
        <v>25</v>
      </c>
      <c r="F438" s="95">
        <v>2</v>
      </c>
      <c r="G438" s="95">
        <v>3</v>
      </c>
      <c r="H438" s="163">
        <v>1216.0999999999999</v>
      </c>
      <c r="I438" s="163">
        <v>713.6</v>
      </c>
      <c r="J438" s="163">
        <v>102.9</v>
      </c>
      <c r="K438" s="111">
        <f>SUM(L438:O438)</f>
        <v>3823384.7</v>
      </c>
      <c r="L438" s="163">
        <v>0</v>
      </c>
      <c r="M438" s="163">
        <v>0</v>
      </c>
      <c r="N438" s="163">
        <v>0</v>
      </c>
      <c r="O438" s="110">
        <v>3823384.7</v>
      </c>
      <c r="P438" s="111">
        <f>K438/[2]Прилож!H478</f>
        <v>3143.9722884631201</v>
      </c>
      <c r="Q438" s="111">
        <v>9673</v>
      </c>
      <c r="R438" s="98" t="s">
        <v>68</v>
      </c>
      <c r="S438" s="157"/>
    </row>
    <row r="439" spans="1:21" s="34" customFormat="1" ht="23.1" customHeight="1" x14ac:dyDescent="0.25">
      <c r="A439" s="94" t="s">
        <v>1146</v>
      </c>
      <c r="B439" s="145" t="s">
        <v>1661</v>
      </c>
      <c r="C439" s="94" t="s">
        <v>1664</v>
      </c>
      <c r="D439" s="94" t="s">
        <v>26</v>
      </c>
      <c r="E439" s="94" t="s">
        <v>25</v>
      </c>
      <c r="F439" s="95">
        <v>2</v>
      </c>
      <c r="G439" s="95">
        <v>2</v>
      </c>
      <c r="H439" s="163">
        <v>1114</v>
      </c>
      <c r="I439" s="163">
        <v>658.4</v>
      </c>
      <c r="J439" s="163">
        <v>47.4</v>
      </c>
      <c r="K439" s="111">
        <f>SUM(L439:O439)</f>
        <v>3494213.16</v>
      </c>
      <c r="L439" s="163">
        <v>0</v>
      </c>
      <c r="M439" s="163">
        <v>0</v>
      </c>
      <c r="N439" s="163">
        <v>0</v>
      </c>
      <c r="O439" s="110">
        <v>3494213.16</v>
      </c>
      <c r="P439" s="111">
        <f>K439/[2]Прилож!H479</f>
        <v>3136.6365888689411</v>
      </c>
      <c r="Q439" s="111">
        <v>9673</v>
      </c>
      <c r="R439" s="98" t="s">
        <v>68</v>
      </c>
      <c r="S439" s="157"/>
    </row>
    <row r="440" spans="1:21" s="34" customFormat="1" ht="23.1" customHeight="1" x14ac:dyDescent="0.25">
      <c r="A440" s="94" t="s">
        <v>1147</v>
      </c>
      <c r="B440" s="145" t="s">
        <v>1665</v>
      </c>
      <c r="C440" s="94">
        <v>1917</v>
      </c>
      <c r="D440" s="94" t="s">
        <v>26</v>
      </c>
      <c r="E440" s="94" t="s">
        <v>25</v>
      </c>
      <c r="F440" s="95">
        <v>2</v>
      </c>
      <c r="G440" s="95">
        <v>1</v>
      </c>
      <c r="H440" s="163">
        <v>952.7</v>
      </c>
      <c r="I440" s="163">
        <v>557.6</v>
      </c>
      <c r="J440" s="163">
        <v>93.9</v>
      </c>
      <c r="K440" s="111">
        <f>SUM(L440:O440)</f>
        <v>3114360.45</v>
      </c>
      <c r="L440" s="163">
        <v>0</v>
      </c>
      <c r="M440" s="163">
        <v>0</v>
      </c>
      <c r="N440" s="163">
        <v>0</v>
      </c>
      <c r="O440" s="110">
        <v>3114360.45</v>
      </c>
      <c r="P440" s="111">
        <f>K440/H440</f>
        <v>3268.9833630733706</v>
      </c>
      <c r="Q440" s="111">
        <v>9673</v>
      </c>
      <c r="R440" s="98" t="s">
        <v>68</v>
      </c>
      <c r="S440" s="157"/>
    </row>
    <row r="441" spans="1:21" s="23" customFormat="1" ht="23.1" customHeight="1" x14ac:dyDescent="0.25">
      <c r="A441" s="198" t="s">
        <v>1148</v>
      </c>
      <c r="B441" s="199" t="s">
        <v>346</v>
      </c>
      <c r="C441" s="198">
        <v>1951</v>
      </c>
      <c r="D441" s="198" t="s">
        <v>26</v>
      </c>
      <c r="E441" s="180" t="s">
        <v>119</v>
      </c>
      <c r="F441" s="198">
        <v>2</v>
      </c>
      <c r="G441" s="198">
        <v>1</v>
      </c>
      <c r="H441" s="193">
        <v>278.60000000000002</v>
      </c>
      <c r="I441" s="193">
        <v>0</v>
      </c>
      <c r="J441" s="193">
        <v>278.60000000000002</v>
      </c>
      <c r="K441" s="119">
        <f>SUM(L441:O441)</f>
        <v>300000</v>
      </c>
      <c r="L441" s="160">
        <v>0</v>
      </c>
      <c r="M441" s="160">
        <v>0</v>
      </c>
      <c r="N441" s="160">
        <v>0</v>
      </c>
      <c r="O441" s="148">
        <v>300000</v>
      </c>
      <c r="P441" s="111">
        <f>K441/H441</f>
        <v>1076.8126346015792</v>
      </c>
      <c r="Q441" s="119">
        <v>9673</v>
      </c>
      <c r="R441" s="121" t="s">
        <v>68</v>
      </c>
      <c r="S441" s="134"/>
      <c r="T441" s="27"/>
      <c r="U441" s="27"/>
    </row>
    <row r="442" spans="1:21" s="23" customFormat="1" ht="23.1" customHeight="1" x14ac:dyDescent="0.25">
      <c r="A442" s="198"/>
      <c r="B442" s="199"/>
      <c r="C442" s="198"/>
      <c r="D442" s="198"/>
      <c r="E442" s="180"/>
      <c r="F442" s="198"/>
      <c r="G442" s="198"/>
      <c r="H442" s="193"/>
      <c r="I442" s="193"/>
      <c r="J442" s="193"/>
      <c r="K442" s="119">
        <f t="shared" si="82"/>
        <v>2333400</v>
      </c>
      <c r="L442" s="160">
        <v>0</v>
      </c>
      <c r="M442" s="160">
        <v>0</v>
      </c>
      <c r="N442" s="160">
        <v>0</v>
      </c>
      <c r="O442" s="148">
        <v>2333400</v>
      </c>
      <c r="P442" s="111">
        <f>K442/H441</f>
        <v>8375.4486719310826</v>
      </c>
      <c r="Q442" s="119">
        <v>9673</v>
      </c>
      <c r="R442" s="121" t="s">
        <v>69</v>
      </c>
      <c r="S442" s="134"/>
      <c r="T442" s="27"/>
      <c r="U442" s="27"/>
    </row>
    <row r="443" spans="1:21" s="23" customFormat="1" ht="23.1" customHeight="1" x14ac:dyDescent="0.25">
      <c r="A443" s="198" t="s">
        <v>1149</v>
      </c>
      <c r="B443" s="194" t="s">
        <v>347</v>
      </c>
      <c r="C443" s="198">
        <v>1951</v>
      </c>
      <c r="D443" s="198" t="s">
        <v>26</v>
      </c>
      <c r="E443" s="180" t="s">
        <v>119</v>
      </c>
      <c r="F443" s="198">
        <v>2</v>
      </c>
      <c r="G443" s="198">
        <v>2</v>
      </c>
      <c r="H443" s="193">
        <v>499.46</v>
      </c>
      <c r="I443" s="193">
        <v>0</v>
      </c>
      <c r="J443" s="193">
        <v>499.46</v>
      </c>
      <c r="K443" s="119">
        <f t="shared" si="82"/>
        <v>300000</v>
      </c>
      <c r="L443" s="160">
        <v>0</v>
      </c>
      <c r="M443" s="160">
        <v>0</v>
      </c>
      <c r="N443" s="160">
        <v>0</v>
      </c>
      <c r="O443" s="148">
        <v>300000</v>
      </c>
      <c r="P443" s="111">
        <f t="shared" si="83"/>
        <v>600.6487005966444</v>
      </c>
      <c r="Q443" s="119">
        <v>9673</v>
      </c>
      <c r="R443" s="121" t="s">
        <v>68</v>
      </c>
      <c r="S443" s="134"/>
      <c r="T443" s="27"/>
      <c r="U443" s="27"/>
    </row>
    <row r="444" spans="1:21" s="23" customFormat="1" ht="23.1" customHeight="1" x14ac:dyDescent="0.25">
      <c r="A444" s="198"/>
      <c r="B444" s="194"/>
      <c r="C444" s="198"/>
      <c r="D444" s="198"/>
      <c r="E444" s="180"/>
      <c r="F444" s="198"/>
      <c r="G444" s="198"/>
      <c r="H444" s="193"/>
      <c r="I444" s="193"/>
      <c r="J444" s="193"/>
      <c r="K444" s="119">
        <f>SUM(L444:O444)</f>
        <v>3889650</v>
      </c>
      <c r="L444" s="160">
        <v>0</v>
      </c>
      <c r="M444" s="160">
        <v>0</v>
      </c>
      <c r="N444" s="160">
        <v>0</v>
      </c>
      <c r="O444" s="148">
        <v>3889650</v>
      </c>
      <c r="P444" s="111">
        <f>K444/H443</f>
        <v>7787.7107275857934</v>
      </c>
      <c r="Q444" s="119">
        <v>9673</v>
      </c>
      <c r="R444" s="121" t="s">
        <v>69</v>
      </c>
      <c r="S444" s="134"/>
      <c r="T444" s="27"/>
      <c r="U444" s="27"/>
    </row>
    <row r="445" spans="1:21" s="23" customFormat="1" ht="23.1" customHeight="1" x14ac:dyDescent="0.25">
      <c r="A445" s="198" t="s">
        <v>1150</v>
      </c>
      <c r="B445" s="194" t="s">
        <v>348</v>
      </c>
      <c r="C445" s="198">
        <v>1954</v>
      </c>
      <c r="D445" s="198" t="s">
        <v>26</v>
      </c>
      <c r="E445" s="198" t="s">
        <v>25</v>
      </c>
      <c r="F445" s="198">
        <v>2</v>
      </c>
      <c r="G445" s="198">
        <v>1</v>
      </c>
      <c r="H445" s="193">
        <v>296.95999999999998</v>
      </c>
      <c r="I445" s="193">
        <v>0</v>
      </c>
      <c r="J445" s="193">
        <v>296.95999999999998</v>
      </c>
      <c r="K445" s="119">
        <f>SUM(L445:O445)</f>
        <v>300000</v>
      </c>
      <c r="L445" s="160">
        <v>0</v>
      </c>
      <c r="M445" s="160">
        <v>0</v>
      </c>
      <c r="N445" s="160">
        <v>0</v>
      </c>
      <c r="O445" s="148">
        <v>300000</v>
      </c>
      <c r="P445" s="111">
        <f>K445/H445</f>
        <v>1010.2370689655173</v>
      </c>
      <c r="Q445" s="119">
        <v>9673</v>
      </c>
      <c r="R445" s="121" t="s">
        <v>68</v>
      </c>
      <c r="S445" s="134"/>
      <c r="T445" s="27"/>
      <c r="U445" s="27"/>
    </row>
    <row r="446" spans="1:21" s="23" customFormat="1" ht="23.1" customHeight="1" x14ac:dyDescent="0.25">
      <c r="A446" s="198"/>
      <c r="B446" s="194"/>
      <c r="C446" s="198"/>
      <c r="D446" s="198"/>
      <c r="E446" s="198"/>
      <c r="F446" s="198"/>
      <c r="G446" s="198"/>
      <c r="H446" s="193"/>
      <c r="I446" s="193"/>
      <c r="J446" s="193"/>
      <c r="K446" s="119">
        <f t="shared" si="82"/>
        <v>3592606</v>
      </c>
      <c r="L446" s="148">
        <v>0</v>
      </c>
      <c r="M446" s="148">
        <v>0</v>
      </c>
      <c r="N446" s="148">
        <v>0</v>
      </c>
      <c r="O446" s="148">
        <v>3592606</v>
      </c>
      <c r="P446" s="111">
        <f>K446/H445</f>
        <v>12097.945851293105</v>
      </c>
      <c r="Q446" s="119">
        <v>9673</v>
      </c>
      <c r="R446" s="121" t="s">
        <v>69</v>
      </c>
      <c r="S446" s="134"/>
      <c r="T446" s="27"/>
      <c r="U446" s="27"/>
    </row>
    <row r="447" spans="1:21" s="23" customFormat="1" ht="23.1" customHeight="1" x14ac:dyDescent="0.25">
      <c r="A447" s="94" t="s">
        <v>1151</v>
      </c>
      <c r="B447" s="167" t="s">
        <v>349</v>
      </c>
      <c r="C447" s="108">
        <v>1961</v>
      </c>
      <c r="D447" s="94" t="s">
        <v>26</v>
      </c>
      <c r="E447" s="94" t="s">
        <v>25</v>
      </c>
      <c r="F447" s="129">
        <v>2</v>
      </c>
      <c r="G447" s="129">
        <v>1</v>
      </c>
      <c r="H447" s="119">
        <v>338.81</v>
      </c>
      <c r="I447" s="119">
        <v>0</v>
      </c>
      <c r="J447" s="119">
        <v>338.81</v>
      </c>
      <c r="K447" s="119">
        <f t="shared" si="82"/>
        <v>1617350</v>
      </c>
      <c r="L447" s="148">
        <v>0</v>
      </c>
      <c r="M447" s="148">
        <v>0</v>
      </c>
      <c r="N447" s="148">
        <v>0</v>
      </c>
      <c r="O447" s="119">
        <v>1617350</v>
      </c>
      <c r="P447" s="111">
        <f t="shared" si="83"/>
        <v>4773.6194327204039</v>
      </c>
      <c r="Q447" s="119">
        <v>9673</v>
      </c>
      <c r="R447" s="98" t="s">
        <v>70</v>
      </c>
      <c r="S447" s="134"/>
      <c r="T447" s="27"/>
      <c r="U447" s="27"/>
    </row>
    <row r="448" spans="1:21" s="23" customFormat="1" ht="23.1" customHeight="1" x14ac:dyDescent="0.25">
      <c r="A448" s="94" t="s">
        <v>1152</v>
      </c>
      <c r="B448" s="167" t="s">
        <v>350</v>
      </c>
      <c r="C448" s="108">
        <v>1961</v>
      </c>
      <c r="D448" s="94" t="s">
        <v>26</v>
      </c>
      <c r="E448" s="94" t="s">
        <v>25</v>
      </c>
      <c r="F448" s="129">
        <v>3</v>
      </c>
      <c r="G448" s="129">
        <v>1</v>
      </c>
      <c r="H448" s="110">
        <v>421.8</v>
      </c>
      <c r="I448" s="110">
        <v>0</v>
      </c>
      <c r="J448" s="110">
        <v>421.8</v>
      </c>
      <c r="K448" s="119">
        <f t="shared" si="82"/>
        <v>2519900</v>
      </c>
      <c r="L448" s="148">
        <v>0</v>
      </c>
      <c r="M448" s="148">
        <v>0</v>
      </c>
      <c r="N448" s="148">
        <v>0</v>
      </c>
      <c r="O448" s="110">
        <v>2519900</v>
      </c>
      <c r="P448" s="111">
        <f t="shared" si="83"/>
        <v>5974.1583688952105</v>
      </c>
      <c r="Q448" s="119">
        <v>9673</v>
      </c>
      <c r="R448" s="98" t="s">
        <v>70</v>
      </c>
      <c r="S448" s="141"/>
      <c r="T448" s="28"/>
      <c r="U448" s="27"/>
    </row>
    <row r="449" spans="1:21" s="25" customFormat="1" ht="23.1" customHeight="1" x14ac:dyDescent="0.25">
      <c r="A449" s="94" t="s">
        <v>1153</v>
      </c>
      <c r="B449" s="167" t="s">
        <v>351</v>
      </c>
      <c r="C449" s="108">
        <v>1961</v>
      </c>
      <c r="D449" s="94" t="s">
        <v>26</v>
      </c>
      <c r="E449" s="94" t="s">
        <v>25</v>
      </c>
      <c r="F449" s="108">
        <v>2</v>
      </c>
      <c r="G449" s="108">
        <v>1</v>
      </c>
      <c r="H449" s="110">
        <v>346.6</v>
      </c>
      <c r="I449" s="110">
        <v>0</v>
      </c>
      <c r="J449" s="110">
        <v>346.3</v>
      </c>
      <c r="K449" s="119">
        <f t="shared" si="82"/>
        <v>1599750</v>
      </c>
      <c r="L449" s="148">
        <v>0</v>
      </c>
      <c r="M449" s="148">
        <v>0</v>
      </c>
      <c r="N449" s="148">
        <v>0</v>
      </c>
      <c r="O449" s="133">
        <v>1599750</v>
      </c>
      <c r="P449" s="111">
        <f t="shared" si="83"/>
        <v>4615.5510675129826</v>
      </c>
      <c r="Q449" s="119">
        <v>9673</v>
      </c>
      <c r="R449" s="98" t="s">
        <v>70</v>
      </c>
      <c r="S449" s="112"/>
    </row>
    <row r="450" spans="1:21" s="25" customFormat="1" ht="23.1" customHeight="1" x14ac:dyDescent="0.25">
      <c r="A450" s="94" t="s">
        <v>1154</v>
      </c>
      <c r="B450" s="118" t="s">
        <v>352</v>
      </c>
      <c r="C450" s="108">
        <v>1958</v>
      </c>
      <c r="D450" s="94" t="s">
        <v>26</v>
      </c>
      <c r="E450" s="94" t="s">
        <v>25</v>
      </c>
      <c r="F450" s="129">
        <v>5</v>
      </c>
      <c r="G450" s="129">
        <v>1</v>
      </c>
      <c r="H450" s="110">
        <v>1878</v>
      </c>
      <c r="I450" s="110">
        <v>72.2</v>
      </c>
      <c r="J450" s="110">
        <v>1805.8</v>
      </c>
      <c r="K450" s="119">
        <f t="shared" si="82"/>
        <v>4323400</v>
      </c>
      <c r="L450" s="148">
        <v>0</v>
      </c>
      <c r="M450" s="148">
        <v>0</v>
      </c>
      <c r="N450" s="148">
        <v>0</v>
      </c>
      <c r="O450" s="110">
        <v>4323400</v>
      </c>
      <c r="P450" s="111">
        <f t="shared" si="83"/>
        <v>2302.1299254526093</v>
      </c>
      <c r="Q450" s="119">
        <v>9673</v>
      </c>
      <c r="R450" s="121" t="s">
        <v>68</v>
      </c>
      <c r="S450" s="112"/>
    </row>
    <row r="451" spans="1:21" s="25" customFormat="1" ht="23.1" customHeight="1" x14ac:dyDescent="0.25">
      <c r="A451" s="198" t="s">
        <v>1155</v>
      </c>
      <c r="B451" s="199" t="s">
        <v>353</v>
      </c>
      <c r="C451" s="180">
        <v>1958</v>
      </c>
      <c r="D451" s="198" t="s">
        <v>26</v>
      </c>
      <c r="E451" s="198" t="s">
        <v>25</v>
      </c>
      <c r="F451" s="195">
        <v>2</v>
      </c>
      <c r="G451" s="195">
        <v>1</v>
      </c>
      <c r="H451" s="200">
        <v>325.10000000000002</v>
      </c>
      <c r="I451" s="200">
        <v>0</v>
      </c>
      <c r="J451" s="200">
        <v>325.10000000000002</v>
      </c>
      <c r="K451" s="119">
        <f>SUM(L451:O451)</f>
        <v>300000</v>
      </c>
      <c r="L451" s="148">
        <v>0</v>
      </c>
      <c r="M451" s="148">
        <v>0</v>
      </c>
      <c r="N451" s="148">
        <v>0</v>
      </c>
      <c r="O451" s="148">
        <v>300000</v>
      </c>
      <c r="P451" s="111">
        <f t="shared" si="83"/>
        <v>922.79298677330041</v>
      </c>
      <c r="Q451" s="119">
        <v>9673</v>
      </c>
      <c r="R451" s="121" t="s">
        <v>68</v>
      </c>
      <c r="S451" s="112"/>
    </row>
    <row r="452" spans="1:21" s="25" customFormat="1" ht="23.1" customHeight="1" x14ac:dyDescent="0.25">
      <c r="A452" s="198"/>
      <c r="B452" s="199"/>
      <c r="C452" s="180"/>
      <c r="D452" s="198"/>
      <c r="E452" s="198"/>
      <c r="F452" s="195"/>
      <c r="G452" s="195"/>
      <c r="H452" s="200"/>
      <c r="I452" s="200"/>
      <c r="J452" s="200"/>
      <c r="K452" s="119">
        <f t="shared" si="82"/>
        <v>3759000</v>
      </c>
      <c r="L452" s="148">
        <v>0</v>
      </c>
      <c r="M452" s="148">
        <v>0</v>
      </c>
      <c r="N452" s="148">
        <v>0</v>
      </c>
      <c r="O452" s="110">
        <v>3759000</v>
      </c>
      <c r="P452" s="111">
        <f>K452/H451</f>
        <v>11562.596124269454</v>
      </c>
      <c r="Q452" s="119">
        <v>9673</v>
      </c>
      <c r="R452" s="121" t="s">
        <v>69</v>
      </c>
      <c r="S452" s="149"/>
      <c r="T452" s="30"/>
    </row>
    <row r="453" spans="1:21" s="25" customFormat="1" ht="23.1" customHeight="1" x14ac:dyDescent="0.25">
      <c r="A453" s="198" t="s">
        <v>1156</v>
      </c>
      <c r="B453" s="199" t="s">
        <v>354</v>
      </c>
      <c r="C453" s="180">
        <v>1958</v>
      </c>
      <c r="D453" s="198" t="s">
        <v>26</v>
      </c>
      <c r="E453" s="198" t="s">
        <v>25</v>
      </c>
      <c r="F453" s="180">
        <v>2</v>
      </c>
      <c r="G453" s="180">
        <v>2</v>
      </c>
      <c r="H453" s="200">
        <v>549.5</v>
      </c>
      <c r="I453" s="200">
        <v>0</v>
      </c>
      <c r="J453" s="200">
        <v>549.5</v>
      </c>
      <c r="K453" s="119">
        <f>SUM(L453:O453)</f>
        <v>300000</v>
      </c>
      <c r="L453" s="148">
        <v>0</v>
      </c>
      <c r="M453" s="148">
        <v>0</v>
      </c>
      <c r="N453" s="148">
        <v>0</v>
      </c>
      <c r="O453" s="148">
        <v>300000</v>
      </c>
      <c r="P453" s="111">
        <f t="shared" si="83"/>
        <v>545.95086442220202</v>
      </c>
      <c r="Q453" s="119">
        <v>9673</v>
      </c>
      <c r="R453" s="121" t="s">
        <v>68</v>
      </c>
      <c r="S453" s="149"/>
      <c r="T453" s="30"/>
    </row>
    <row r="454" spans="1:21" s="25" customFormat="1" ht="23.1" customHeight="1" x14ac:dyDescent="0.25">
      <c r="A454" s="198"/>
      <c r="B454" s="199"/>
      <c r="C454" s="180"/>
      <c r="D454" s="198"/>
      <c r="E454" s="198"/>
      <c r="F454" s="180"/>
      <c r="G454" s="180"/>
      <c r="H454" s="200"/>
      <c r="I454" s="200"/>
      <c r="J454" s="200"/>
      <c r="K454" s="119">
        <f t="shared" si="82"/>
        <v>2229500</v>
      </c>
      <c r="L454" s="148">
        <v>0</v>
      </c>
      <c r="M454" s="148">
        <v>0</v>
      </c>
      <c r="N454" s="148">
        <v>0</v>
      </c>
      <c r="O454" s="133">
        <v>2229500</v>
      </c>
      <c r="P454" s="111">
        <f>K454/H453</f>
        <v>4057.3248407643314</v>
      </c>
      <c r="Q454" s="119">
        <v>9673</v>
      </c>
      <c r="R454" s="121" t="s">
        <v>69</v>
      </c>
      <c r="S454" s="112"/>
    </row>
    <row r="455" spans="1:21" s="26" customFormat="1" ht="23.1" customHeight="1" x14ac:dyDescent="0.25">
      <c r="A455" s="94" t="s">
        <v>1157</v>
      </c>
      <c r="B455" s="118" t="s">
        <v>355</v>
      </c>
      <c r="C455" s="108">
        <v>1959</v>
      </c>
      <c r="D455" s="94" t="s">
        <v>26</v>
      </c>
      <c r="E455" s="94" t="s">
        <v>25</v>
      </c>
      <c r="F455" s="129">
        <v>2</v>
      </c>
      <c r="G455" s="129">
        <v>2</v>
      </c>
      <c r="H455" s="119">
        <v>551.54</v>
      </c>
      <c r="I455" s="119">
        <v>0</v>
      </c>
      <c r="J455" s="119">
        <v>551.54</v>
      </c>
      <c r="K455" s="119">
        <f t="shared" si="82"/>
        <v>3233470</v>
      </c>
      <c r="L455" s="148">
        <v>0</v>
      </c>
      <c r="M455" s="148">
        <v>0</v>
      </c>
      <c r="N455" s="148">
        <v>0</v>
      </c>
      <c r="O455" s="119">
        <v>3233470</v>
      </c>
      <c r="P455" s="111">
        <f t="shared" si="83"/>
        <v>5862.621024767016</v>
      </c>
      <c r="Q455" s="119">
        <v>9673</v>
      </c>
      <c r="R455" s="98" t="s">
        <v>69</v>
      </c>
      <c r="S455" s="112"/>
      <c r="T455" s="25"/>
      <c r="U455" s="25"/>
    </row>
    <row r="456" spans="1:21" s="26" customFormat="1" ht="23.1" customHeight="1" x14ac:dyDescent="0.25">
      <c r="A456" s="94" t="s">
        <v>1158</v>
      </c>
      <c r="B456" s="167" t="s">
        <v>356</v>
      </c>
      <c r="C456" s="108">
        <v>1959</v>
      </c>
      <c r="D456" s="94" t="s">
        <v>26</v>
      </c>
      <c r="E456" s="94" t="s">
        <v>25</v>
      </c>
      <c r="F456" s="129">
        <v>2</v>
      </c>
      <c r="G456" s="129">
        <v>3</v>
      </c>
      <c r="H456" s="110">
        <v>801.87</v>
      </c>
      <c r="I456" s="110">
        <v>0</v>
      </c>
      <c r="J456" s="111">
        <v>801.87</v>
      </c>
      <c r="K456" s="119">
        <f t="shared" si="82"/>
        <v>4004394.5</v>
      </c>
      <c r="L456" s="148">
        <v>0</v>
      </c>
      <c r="M456" s="148">
        <v>0</v>
      </c>
      <c r="N456" s="148">
        <v>0</v>
      </c>
      <c r="O456" s="110">
        <v>4004394.5</v>
      </c>
      <c r="P456" s="111">
        <f t="shared" si="83"/>
        <v>4993.8200705850077</v>
      </c>
      <c r="Q456" s="119">
        <v>9673</v>
      </c>
      <c r="R456" s="98" t="s">
        <v>69</v>
      </c>
      <c r="S456" s="149"/>
      <c r="T456" s="30"/>
      <c r="U456" s="25"/>
    </row>
    <row r="457" spans="1:21" s="70" customFormat="1" ht="23.1" customHeight="1" x14ac:dyDescent="0.25">
      <c r="A457" s="198" t="s">
        <v>1159</v>
      </c>
      <c r="B457" s="199" t="s">
        <v>357</v>
      </c>
      <c r="C457" s="180">
        <v>1957</v>
      </c>
      <c r="D457" s="198" t="s">
        <v>26</v>
      </c>
      <c r="E457" s="198" t="s">
        <v>25</v>
      </c>
      <c r="F457" s="180">
        <v>2</v>
      </c>
      <c r="G457" s="180">
        <v>1</v>
      </c>
      <c r="H457" s="200">
        <v>589.16</v>
      </c>
      <c r="I457" s="200">
        <v>0</v>
      </c>
      <c r="J457" s="200">
        <v>589.16</v>
      </c>
      <c r="K457" s="119">
        <f t="shared" si="82"/>
        <v>41774.69</v>
      </c>
      <c r="L457" s="148">
        <v>0</v>
      </c>
      <c r="M457" s="148">
        <v>0</v>
      </c>
      <c r="N457" s="148">
        <v>0</v>
      </c>
      <c r="O457" s="148">
        <f>'[1]Прод. прилож'!$C$154</f>
        <v>41774.69</v>
      </c>
      <c r="P457" s="111">
        <f t="shared" si="83"/>
        <v>70.905509539004697</v>
      </c>
      <c r="Q457" s="119">
        <v>9673</v>
      </c>
      <c r="R457" s="121" t="s">
        <v>68</v>
      </c>
      <c r="S457" s="112"/>
    </row>
    <row r="458" spans="1:21" s="25" customFormat="1" ht="23.1" customHeight="1" x14ac:dyDescent="0.25">
      <c r="A458" s="198"/>
      <c r="B458" s="199"/>
      <c r="C458" s="180"/>
      <c r="D458" s="198"/>
      <c r="E458" s="198"/>
      <c r="F458" s="180"/>
      <c r="G458" s="180"/>
      <c r="H458" s="200"/>
      <c r="I458" s="200"/>
      <c r="J458" s="200"/>
      <c r="K458" s="119">
        <f>SUM(L458:O458)</f>
        <v>3496250</v>
      </c>
      <c r="L458" s="148">
        <v>0</v>
      </c>
      <c r="M458" s="148">
        <v>0</v>
      </c>
      <c r="N458" s="148">
        <v>0</v>
      </c>
      <c r="O458" s="133">
        <v>3496250</v>
      </c>
      <c r="P458" s="111">
        <f>K458/H457</f>
        <v>5934.2962862380346</v>
      </c>
      <c r="Q458" s="119">
        <v>9673</v>
      </c>
      <c r="R458" s="121" t="s">
        <v>69</v>
      </c>
      <c r="S458" s="112"/>
    </row>
    <row r="459" spans="1:21" s="71" customFormat="1" ht="23.1" customHeight="1" x14ac:dyDescent="0.25">
      <c r="A459" s="198" t="s">
        <v>1160</v>
      </c>
      <c r="B459" s="199" t="s">
        <v>358</v>
      </c>
      <c r="C459" s="180">
        <v>1958</v>
      </c>
      <c r="D459" s="198" t="s">
        <v>26</v>
      </c>
      <c r="E459" s="198" t="s">
        <v>25</v>
      </c>
      <c r="F459" s="195">
        <v>2</v>
      </c>
      <c r="G459" s="195">
        <v>1</v>
      </c>
      <c r="H459" s="207">
        <v>281.45999999999998</v>
      </c>
      <c r="I459" s="207">
        <v>0</v>
      </c>
      <c r="J459" s="207">
        <v>281.45999999999998</v>
      </c>
      <c r="K459" s="119">
        <f t="shared" si="82"/>
        <v>95551.6</v>
      </c>
      <c r="L459" s="148">
        <v>0</v>
      </c>
      <c r="M459" s="148">
        <v>0</v>
      </c>
      <c r="N459" s="148">
        <v>0</v>
      </c>
      <c r="O459" s="148">
        <f>'[1]Прод. прилож'!$C$155</f>
        <v>95551.6</v>
      </c>
      <c r="P459" s="111">
        <f t="shared" si="83"/>
        <v>339.48553968592347</v>
      </c>
      <c r="Q459" s="119">
        <v>9673</v>
      </c>
      <c r="R459" s="121" t="s">
        <v>68</v>
      </c>
      <c r="S459" s="112"/>
      <c r="T459" s="70"/>
      <c r="U459" s="70"/>
    </row>
    <row r="460" spans="1:21" s="26" customFormat="1" ht="23.1" customHeight="1" x14ac:dyDescent="0.25">
      <c r="A460" s="198"/>
      <c r="B460" s="199"/>
      <c r="C460" s="180"/>
      <c r="D460" s="198"/>
      <c r="E460" s="198"/>
      <c r="F460" s="195"/>
      <c r="G460" s="195"/>
      <c r="H460" s="207"/>
      <c r="I460" s="207"/>
      <c r="J460" s="207"/>
      <c r="K460" s="119">
        <f>SUM(L460:O460)</f>
        <v>3320300</v>
      </c>
      <c r="L460" s="148">
        <v>0</v>
      </c>
      <c r="M460" s="148">
        <v>0</v>
      </c>
      <c r="N460" s="148">
        <v>0</v>
      </c>
      <c r="O460" s="119">
        <v>3320300</v>
      </c>
      <c r="P460" s="111">
        <f>K460/H459</f>
        <v>11796.702906274428</v>
      </c>
      <c r="Q460" s="119">
        <v>9673</v>
      </c>
      <c r="R460" s="121" t="s">
        <v>69</v>
      </c>
      <c r="S460" s="112"/>
      <c r="T460" s="25"/>
      <c r="U460" s="25"/>
    </row>
    <row r="461" spans="1:21" s="26" customFormat="1" ht="23.1" customHeight="1" x14ac:dyDescent="0.25">
      <c r="A461" s="94" t="s">
        <v>1161</v>
      </c>
      <c r="B461" s="118" t="s">
        <v>359</v>
      </c>
      <c r="C461" s="108">
        <v>1959</v>
      </c>
      <c r="D461" s="94" t="s">
        <v>26</v>
      </c>
      <c r="E461" s="94" t="s">
        <v>25</v>
      </c>
      <c r="F461" s="129">
        <v>2</v>
      </c>
      <c r="G461" s="129">
        <v>1</v>
      </c>
      <c r="H461" s="110">
        <v>282.2</v>
      </c>
      <c r="I461" s="111">
        <v>0</v>
      </c>
      <c r="J461" s="110">
        <v>282.2</v>
      </c>
      <c r="K461" s="119">
        <f t="shared" si="82"/>
        <v>1629450</v>
      </c>
      <c r="L461" s="148">
        <v>0</v>
      </c>
      <c r="M461" s="148">
        <v>0</v>
      </c>
      <c r="N461" s="148">
        <v>0</v>
      </c>
      <c r="O461" s="110">
        <v>1629450</v>
      </c>
      <c r="P461" s="111">
        <f t="shared" si="83"/>
        <v>5774.0963855421687</v>
      </c>
      <c r="Q461" s="119">
        <v>9673</v>
      </c>
      <c r="R461" s="98" t="s">
        <v>69</v>
      </c>
      <c r="S461" s="112"/>
      <c r="T461" s="25"/>
      <c r="U461" s="30"/>
    </row>
    <row r="462" spans="1:21" s="25" customFormat="1" ht="23.1" customHeight="1" x14ac:dyDescent="0.25">
      <c r="A462" s="94" t="s">
        <v>1162</v>
      </c>
      <c r="B462" s="118" t="s">
        <v>360</v>
      </c>
      <c r="C462" s="108">
        <v>1961</v>
      </c>
      <c r="D462" s="94" t="s">
        <v>26</v>
      </c>
      <c r="E462" s="94" t="s">
        <v>25</v>
      </c>
      <c r="F462" s="108">
        <v>2</v>
      </c>
      <c r="G462" s="108">
        <v>2</v>
      </c>
      <c r="H462" s="110">
        <v>561.01</v>
      </c>
      <c r="I462" s="110">
        <v>0</v>
      </c>
      <c r="J462" s="110">
        <v>561.01</v>
      </c>
      <c r="K462" s="119">
        <f t="shared" si="82"/>
        <v>2947250</v>
      </c>
      <c r="L462" s="148">
        <v>0</v>
      </c>
      <c r="M462" s="148">
        <v>0</v>
      </c>
      <c r="N462" s="148">
        <v>0</v>
      </c>
      <c r="O462" s="133">
        <v>2947250</v>
      </c>
      <c r="P462" s="111">
        <f t="shared" si="83"/>
        <v>5253.4714176217894</v>
      </c>
      <c r="Q462" s="119">
        <v>9673</v>
      </c>
      <c r="R462" s="98" t="s">
        <v>70</v>
      </c>
      <c r="S462" s="112"/>
    </row>
    <row r="463" spans="1:21" s="26" customFormat="1" ht="21.95" customHeight="1" x14ac:dyDescent="0.25">
      <c r="A463" s="94" t="s">
        <v>1163</v>
      </c>
      <c r="B463" s="118" t="s">
        <v>361</v>
      </c>
      <c r="C463" s="108">
        <v>1959</v>
      </c>
      <c r="D463" s="94" t="s">
        <v>26</v>
      </c>
      <c r="E463" s="94" t="s">
        <v>25</v>
      </c>
      <c r="F463" s="129">
        <v>2</v>
      </c>
      <c r="G463" s="129">
        <v>2</v>
      </c>
      <c r="H463" s="119">
        <v>272</v>
      </c>
      <c r="I463" s="119">
        <v>0</v>
      </c>
      <c r="J463" s="119">
        <v>272</v>
      </c>
      <c r="K463" s="119">
        <f t="shared" si="82"/>
        <v>1608000</v>
      </c>
      <c r="L463" s="148">
        <v>0</v>
      </c>
      <c r="M463" s="148">
        <v>0</v>
      </c>
      <c r="N463" s="148">
        <v>0</v>
      </c>
      <c r="O463" s="119">
        <v>1608000</v>
      </c>
      <c r="P463" s="111">
        <f t="shared" si="83"/>
        <v>5911.7647058823532</v>
      </c>
      <c r="Q463" s="119">
        <v>9673</v>
      </c>
      <c r="R463" s="98" t="s">
        <v>69</v>
      </c>
      <c r="S463" s="112"/>
      <c r="T463" s="25"/>
      <c r="U463" s="25"/>
    </row>
    <row r="464" spans="1:21" s="71" customFormat="1" ht="21.95" customHeight="1" x14ac:dyDescent="0.25">
      <c r="A464" s="198" t="s">
        <v>1164</v>
      </c>
      <c r="B464" s="199" t="s">
        <v>362</v>
      </c>
      <c r="C464" s="180">
        <v>1950</v>
      </c>
      <c r="D464" s="198" t="s">
        <v>26</v>
      </c>
      <c r="E464" s="198" t="s">
        <v>896</v>
      </c>
      <c r="F464" s="195">
        <v>2</v>
      </c>
      <c r="G464" s="195">
        <v>2</v>
      </c>
      <c r="H464" s="200">
        <v>755.2</v>
      </c>
      <c r="I464" s="200">
        <v>0</v>
      </c>
      <c r="J464" s="200">
        <v>755.2</v>
      </c>
      <c r="K464" s="119">
        <f>SUM(L464:O464)</f>
        <v>108492.72</v>
      </c>
      <c r="L464" s="148">
        <v>0</v>
      </c>
      <c r="M464" s="148">
        <v>0</v>
      </c>
      <c r="N464" s="148">
        <v>0</v>
      </c>
      <c r="O464" s="148">
        <f>'[1]Прод. прилож'!$C$156</f>
        <v>108492.72</v>
      </c>
      <c r="P464" s="111">
        <f t="shared" si="83"/>
        <v>143.66091101694914</v>
      </c>
      <c r="Q464" s="119">
        <v>9673</v>
      </c>
      <c r="R464" s="98" t="s">
        <v>68</v>
      </c>
      <c r="S464" s="112"/>
      <c r="T464" s="70"/>
      <c r="U464" s="70"/>
    </row>
    <row r="465" spans="1:21" s="26" customFormat="1" ht="21.95" customHeight="1" x14ac:dyDescent="0.25">
      <c r="A465" s="198"/>
      <c r="B465" s="199"/>
      <c r="C465" s="180"/>
      <c r="D465" s="198"/>
      <c r="E465" s="198"/>
      <c r="F465" s="195"/>
      <c r="G465" s="195"/>
      <c r="H465" s="200"/>
      <c r="I465" s="200"/>
      <c r="J465" s="200"/>
      <c r="K465" s="119">
        <f t="shared" si="82"/>
        <v>3658950</v>
      </c>
      <c r="L465" s="148">
        <v>0</v>
      </c>
      <c r="M465" s="148">
        <v>0</v>
      </c>
      <c r="N465" s="148">
        <v>0</v>
      </c>
      <c r="O465" s="110">
        <v>3658950</v>
      </c>
      <c r="P465" s="111">
        <f>K465/H464</f>
        <v>4845.0079449152536</v>
      </c>
      <c r="Q465" s="119">
        <v>9673</v>
      </c>
      <c r="R465" s="121" t="s">
        <v>69</v>
      </c>
      <c r="S465" s="112"/>
      <c r="T465" s="25"/>
      <c r="U465" s="30"/>
    </row>
    <row r="466" spans="1:21" s="26" customFormat="1" ht="21.95" customHeight="1" x14ac:dyDescent="0.25">
      <c r="A466" s="94" t="s">
        <v>1165</v>
      </c>
      <c r="B466" s="167" t="s">
        <v>363</v>
      </c>
      <c r="C466" s="108">
        <v>1959</v>
      </c>
      <c r="D466" s="94" t="s">
        <v>26</v>
      </c>
      <c r="E466" s="94" t="s">
        <v>25</v>
      </c>
      <c r="F466" s="129">
        <v>3</v>
      </c>
      <c r="G466" s="129">
        <v>3</v>
      </c>
      <c r="H466" s="110">
        <v>1112.08</v>
      </c>
      <c r="I466" s="111">
        <v>0</v>
      </c>
      <c r="J466" s="110">
        <v>1112.08</v>
      </c>
      <c r="K466" s="119">
        <f t="shared" si="82"/>
        <v>3908650</v>
      </c>
      <c r="L466" s="148">
        <v>0</v>
      </c>
      <c r="M466" s="148">
        <v>0</v>
      </c>
      <c r="N466" s="148">
        <v>0</v>
      </c>
      <c r="O466" s="110">
        <v>3908650</v>
      </c>
      <c r="P466" s="111">
        <f t="shared" si="83"/>
        <v>3514.7201640169774</v>
      </c>
      <c r="Q466" s="119">
        <v>9673</v>
      </c>
      <c r="R466" s="98" t="s">
        <v>69</v>
      </c>
      <c r="S466" s="112"/>
      <c r="T466" s="25"/>
      <c r="U466" s="25"/>
    </row>
    <row r="467" spans="1:21" s="71" customFormat="1" ht="23.1" customHeight="1" x14ac:dyDescent="0.25">
      <c r="A467" s="198" t="s">
        <v>1166</v>
      </c>
      <c r="B467" s="194" t="s">
        <v>364</v>
      </c>
      <c r="C467" s="180">
        <v>1957</v>
      </c>
      <c r="D467" s="198" t="s">
        <v>26</v>
      </c>
      <c r="E467" s="198" t="s">
        <v>25</v>
      </c>
      <c r="F467" s="195">
        <v>2</v>
      </c>
      <c r="G467" s="195">
        <v>2</v>
      </c>
      <c r="H467" s="200">
        <v>748</v>
      </c>
      <c r="I467" s="229">
        <v>0</v>
      </c>
      <c r="J467" s="200">
        <v>748</v>
      </c>
      <c r="K467" s="119">
        <f>SUM(L467:O467)</f>
        <v>6758070</v>
      </c>
      <c r="L467" s="148">
        <v>0</v>
      </c>
      <c r="M467" s="148">
        <v>0</v>
      </c>
      <c r="N467" s="148">
        <v>0</v>
      </c>
      <c r="O467" s="148">
        <f>'[1]Прод. прилож'!$C$157</f>
        <v>6758070</v>
      </c>
      <c r="P467" s="111">
        <f t="shared" si="83"/>
        <v>9034.8529411764703</v>
      </c>
      <c r="Q467" s="119">
        <v>9673</v>
      </c>
      <c r="R467" s="98" t="s">
        <v>68</v>
      </c>
      <c r="S467" s="112"/>
      <c r="T467" s="70"/>
      <c r="U467" s="70"/>
    </row>
    <row r="468" spans="1:21" s="26" customFormat="1" ht="23.1" customHeight="1" x14ac:dyDescent="0.25">
      <c r="A468" s="198"/>
      <c r="B468" s="194"/>
      <c r="C468" s="180"/>
      <c r="D468" s="198"/>
      <c r="E468" s="198"/>
      <c r="F468" s="195"/>
      <c r="G468" s="195"/>
      <c r="H468" s="200"/>
      <c r="I468" s="229"/>
      <c r="J468" s="200"/>
      <c r="K468" s="119">
        <f t="shared" si="82"/>
        <v>6599400</v>
      </c>
      <c r="L468" s="148">
        <v>0</v>
      </c>
      <c r="M468" s="148">
        <v>0</v>
      </c>
      <c r="N468" s="148">
        <v>0</v>
      </c>
      <c r="O468" s="110">
        <v>6599400</v>
      </c>
      <c r="P468" s="111">
        <f>K468/H467</f>
        <v>8822.7272727272721</v>
      </c>
      <c r="Q468" s="119">
        <v>9673</v>
      </c>
      <c r="R468" s="121" t="s">
        <v>69</v>
      </c>
      <c r="S468" s="149"/>
      <c r="T468" s="30"/>
      <c r="U468" s="25"/>
    </row>
    <row r="469" spans="1:21" s="26" customFormat="1" ht="23.1" customHeight="1" x14ac:dyDescent="0.25">
      <c r="A469" s="94" t="s">
        <v>1167</v>
      </c>
      <c r="B469" s="118" t="s">
        <v>365</v>
      </c>
      <c r="C469" s="108">
        <v>1960</v>
      </c>
      <c r="D469" s="94" t="s">
        <v>26</v>
      </c>
      <c r="E469" s="94" t="s">
        <v>25</v>
      </c>
      <c r="F469" s="108">
        <v>2</v>
      </c>
      <c r="G469" s="108">
        <v>1</v>
      </c>
      <c r="H469" s="110">
        <v>304.8</v>
      </c>
      <c r="I469" s="110">
        <v>0</v>
      </c>
      <c r="J469" s="110">
        <v>304.8</v>
      </c>
      <c r="K469" s="119">
        <f t="shared" si="82"/>
        <v>1699300</v>
      </c>
      <c r="L469" s="148">
        <v>0</v>
      </c>
      <c r="M469" s="148">
        <v>0</v>
      </c>
      <c r="N469" s="148">
        <v>0</v>
      </c>
      <c r="O469" s="133">
        <v>1699300</v>
      </c>
      <c r="P469" s="111">
        <f t="shared" si="83"/>
        <v>5575.1312335958</v>
      </c>
      <c r="Q469" s="119">
        <v>9673</v>
      </c>
      <c r="R469" s="121" t="s">
        <v>70</v>
      </c>
      <c r="S469" s="112"/>
      <c r="T469" s="25"/>
      <c r="U469" s="25"/>
    </row>
    <row r="470" spans="1:21" s="26" customFormat="1" ht="23.1" customHeight="1" x14ac:dyDescent="0.25">
      <c r="A470" s="94" t="s">
        <v>1168</v>
      </c>
      <c r="B470" s="118" t="s">
        <v>366</v>
      </c>
      <c r="C470" s="108">
        <v>1959</v>
      </c>
      <c r="D470" s="94" t="s">
        <v>26</v>
      </c>
      <c r="E470" s="94" t="s">
        <v>25</v>
      </c>
      <c r="F470" s="129">
        <v>2</v>
      </c>
      <c r="G470" s="129">
        <v>1</v>
      </c>
      <c r="H470" s="119">
        <v>274.07</v>
      </c>
      <c r="I470" s="119">
        <v>0</v>
      </c>
      <c r="J470" s="119">
        <v>274.07</v>
      </c>
      <c r="K470" s="119">
        <f t="shared" si="82"/>
        <v>1638800</v>
      </c>
      <c r="L470" s="148">
        <v>0</v>
      </c>
      <c r="M470" s="148">
        <v>0</v>
      </c>
      <c r="N470" s="148">
        <v>0</v>
      </c>
      <c r="O470" s="119">
        <v>1638800</v>
      </c>
      <c r="P470" s="111">
        <f t="shared" si="83"/>
        <v>5979.4942897799838</v>
      </c>
      <c r="Q470" s="119">
        <v>9673</v>
      </c>
      <c r="R470" s="98" t="s">
        <v>69</v>
      </c>
      <c r="S470" s="112"/>
      <c r="T470" s="25"/>
      <c r="U470" s="25"/>
    </row>
    <row r="471" spans="1:21" s="25" customFormat="1" ht="23.1" customHeight="1" x14ac:dyDescent="0.25">
      <c r="A471" s="94" t="s">
        <v>1821</v>
      </c>
      <c r="B471" s="118" t="s">
        <v>367</v>
      </c>
      <c r="C471" s="108">
        <v>1961</v>
      </c>
      <c r="D471" s="94" t="s">
        <v>26</v>
      </c>
      <c r="E471" s="94" t="s">
        <v>25</v>
      </c>
      <c r="F471" s="129">
        <v>5</v>
      </c>
      <c r="G471" s="129">
        <v>3</v>
      </c>
      <c r="H471" s="110">
        <v>2463.0300000000002</v>
      </c>
      <c r="I471" s="110">
        <v>0</v>
      </c>
      <c r="J471" s="110">
        <v>2463.0300000000002</v>
      </c>
      <c r="K471" s="119">
        <f t="shared" si="82"/>
        <v>10693757</v>
      </c>
      <c r="L471" s="148">
        <v>0</v>
      </c>
      <c r="M471" s="148">
        <v>0</v>
      </c>
      <c r="N471" s="148">
        <v>0</v>
      </c>
      <c r="O471" s="110">
        <v>10693757</v>
      </c>
      <c r="P471" s="111">
        <f t="shared" si="83"/>
        <v>4341.7079775723396</v>
      </c>
      <c r="Q471" s="119">
        <v>9673</v>
      </c>
      <c r="R471" s="98" t="s">
        <v>70</v>
      </c>
      <c r="S471" s="112"/>
    </row>
    <row r="472" spans="1:21" s="26" customFormat="1" ht="23.1" customHeight="1" x14ac:dyDescent="0.25">
      <c r="A472" s="94" t="s">
        <v>1169</v>
      </c>
      <c r="B472" s="118" t="s">
        <v>368</v>
      </c>
      <c r="C472" s="108">
        <v>1961</v>
      </c>
      <c r="D472" s="94" t="s">
        <v>26</v>
      </c>
      <c r="E472" s="94" t="s">
        <v>25</v>
      </c>
      <c r="F472" s="108">
        <v>5</v>
      </c>
      <c r="G472" s="108">
        <v>3</v>
      </c>
      <c r="H472" s="110">
        <v>2412.3000000000002</v>
      </c>
      <c r="I472" s="110">
        <v>0</v>
      </c>
      <c r="J472" s="110">
        <v>2412.3000000000002</v>
      </c>
      <c r="K472" s="119">
        <f t="shared" si="82"/>
        <v>4980050</v>
      </c>
      <c r="L472" s="148">
        <v>0</v>
      </c>
      <c r="M472" s="148">
        <v>0</v>
      </c>
      <c r="N472" s="148">
        <v>0</v>
      </c>
      <c r="O472" s="133">
        <v>4980050</v>
      </c>
      <c r="P472" s="111">
        <f t="shared" si="83"/>
        <v>2064.4405753844876</v>
      </c>
      <c r="Q472" s="119">
        <v>9673</v>
      </c>
      <c r="R472" s="98" t="s">
        <v>70</v>
      </c>
      <c r="S472" s="112"/>
      <c r="T472" s="25"/>
      <c r="U472" s="25"/>
    </row>
    <row r="473" spans="1:21" s="25" customFormat="1" ht="23.1" customHeight="1" x14ac:dyDescent="0.25">
      <c r="A473" s="94" t="s">
        <v>1170</v>
      </c>
      <c r="B473" s="167" t="s">
        <v>369</v>
      </c>
      <c r="C473" s="108" t="s">
        <v>897</v>
      </c>
      <c r="D473" s="94" t="s">
        <v>26</v>
      </c>
      <c r="E473" s="94" t="s">
        <v>25</v>
      </c>
      <c r="F473" s="129">
        <v>4</v>
      </c>
      <c r="G473" s="129">
        <v>3</v>
      </c>
      <c r="H473" s="119">
        <v>2217.13</v>
      </c>
      <c r="I473" s="119">
        <v>62.3</v>
      </c>
      <c r="J473" s="119">
        <v>2154.83</v>
      </c>
      <c r="K473" s="119">
        <f t="shared" si="82"/>
        <v>6758070</v>
      </c>
      <c r="L473" s="148">
        <v>0</v>
      </c>
      <c r="M473" s="148">
        <v>0</v>
      </c>
      <c r="N473" s="148">
        <v>0</v>
      </c>
      <c r="O473" s="119">
        <v>6758070</v>
      </c>
      <c r="P473" s="111">
        <f t="shared" si="83"/>
        <v>3048.1162584061376</v>
      </c>
      <c r="Q473" s="119">
        <v>9673</v>
      </c>
      <c r="R473" s="123" t="s">
        <v>68</v>
      </c>
      <c r="S473" s="112"/>
    </row>
    <row r="474" spans="1:21" s="25" customFormat="1" ht="23.1" customHeight="1" x14ac:dyDescent="0.25">
      <c r="A474" s="94" t="s">
        <v>1171</v>
      </c>
      <c r="B474" s="167" t="s">
        <v>370</v>
      </c>
      <c r="C474" s="108" t="s">
        <v>898</v>
      </c>
      <c r="D474" s="94" t="s">
        <v>26</v>
      </c>
      <c r="E474" s="94" t="s">
        <v>25</v>
      </c>
      <c r="F474" s="129">
        <v>3</v>
      </c>
      <c r="G474" s="129">
        <v>6</v>
      </c>
      <c r="H474" s="110">
        <v>1980.87</v>
      </c>
      <c r="I474" s="119">
        <v>727.2</v>
      </c>
      <c r="J474" s="110">
        <v>1253.67</v>
      </c>
      <c r="K474" s="119">
        <f t="shared" si="82"/>
        <v>16655539.5</v>
      </c>
      <c r="L474" s="148">
        <v>0</v>
      </c>
      <c r="M474" s="148">
        <v>0</v>
      </c>
      <c r="N474" s="148">
        <v>0</v>
      </c>
      <c r="O474" s="110">
        <v>16655539.5</v>
      </c>
      <c r="P474" s="111">
        <f t="shared" si="83"/>
        <v>8408.1941268230639</v>
      </c>
      <c r="Q474" s="119">
        <v>9673</v>
      </c>
      <c r="R474" s="121" t="s">
        <v>68</v>
      </c>
      <c r="S474" s="149"/>
      <c r="T474" s="30"/>
    </row>
    <row r="475" spans="1:21" s="48" customFormat="1" ht="23.1" customHeight="1" x14ac:dyDescent="0.25">
      <c r="A475" s="94" t="s">
        <v>1172</v>
      </c>
      <c r="B475" s="118" t="s">
        <v>371</v>
      </c>
      <c r="C475" s="108">
        <v>1947</v>
      </c>
      <c r="D475" s="94" t="s">
        <v>26</v>
      </c>
      <c r="E475" s="94" t="s">
        <v>896</v>
      </c>
      <c r="F475" s="129">
        <v>2</v>
      </c>
      <c r="G475" s="129">
        <v>2</v>
      </c>
      <c r="H475" s="110">
        <v>908.6</v>
      </c>
      <c r="I475" s="119">
        <v>0</v>
      </c>
      <c r="J475" s="110">
        <v>669.3</v>
      </c>
      <c r="K475" s="119">
        <f>SUM(L475:O475)</f>
        <v>6091710</v>
      </c>
      <c r="L475" s="148">
        <v>0</v>
      </c>
      <c r="M475" s="148">
        <v>0</v>
      </c>
      <c r="N475" s="148">
        <v>0</v>
      </c>
      <c r="O475" s="110">
        <v>6091710</v>
      </c>
      <c r="P475" s="111">
        <f t="shared" si="83"/>
        <v>6704.5014307726169</v>
      </c>
      <c r="Q475" s="119">
        <v>9673</v>
      </c>
      <c r="R475" s="121" t="s">
        <v>68</v>
      </c>
      <c r="S475" s="112"/>
      <c r="T475" s="47"/>
      <c r="U475" s="47"/>
    </row>
    <row r="476" spans="1:21" s="26" customFormat="1" ht="23.1" customHeight="1" x14ac:dyDescent="0.25">
      <c r="A476" s="94" t="s">
        <v>1173</v>
      </c>
      <c r="B476" s="118" t="s">
        <v>372</v>
      </c>
      <c r="C476" s="108">
        <v>1961</v>
      </c>
      <c r="D476" s="94" t="s">
        <v>26</v>
      </c>
      <c r="E476" s="94" t="s">
        <v>25</v>
      </c>
      <c r="F476" s="129">
        <v>5</v>
      </c>
      <c r="G476" s="129">
        <v>3</v>
      </c>
      <c r="H476" s="110">
        <v>2509.56</v>
      </c>
      <c r="I476" s="119">
        <v>44.9</v>
      </c>
      <c r="J476" s="110">
        <v>2464.66</v>
      </c>
      <c r="K476" s="119">
        <f t="shared" si="82"/>
        <v>5062000</v>
      </c>
      <c r="L476" s="148">
        <v>0</v>
      </c>
      <c r="M476" s="148">
        <v>0</v>
      </c>
      <c r="N476" s="148">
        <v>0</v>
      </c>
      <c r="O476" s="110">
        <v>5062000</v>
      </c>
      <c r="P476" s="111">
        <f t="shared" si="83"/>
        <v>2017.086660609828</v>
      </c>
      <c r="Q476" s="119">
        <v>9673</v>
      </c>
      <c r="R476" s="98" t="s">
        <v>70</v>
      </c>
      <c r="S476" s="112"/>
      <c r="T476" s="25"/>
      <c r="U476" s="25"/>
    </row>
    <row r="477" spans="1:21" s="25" customFormat="1" ht="23.1" customHeight="1" x14ac:dyDescent="0.25">
      <c r="A477" s="94" t="s">
        <v>1174</v>
      </c>
      <c r="B477" s="118" t="s">
        <v>373</v>
      </c>
      <c r="C477" s="108">
        <v>1959</v>
      </c>
      <c r="D477" s="94" t="s">
        <v>26</v>
      </c>
      <c r="E477" s="94" t="s">
        <v>25</v>
      </c>
      <c r="F477" s="129">
        <v>4</v>
      </c>
      <c r="G477" s="129">
        <v>2</v>
      </c>
      <c r="H477" s="110">
        <v>1693</v>
      </c>
      <c r="I477" s="119">
        <v>67</v>
      </c>
      <c r="J477" s="110">
        <v>1179.5999999999999</v>
      </c>
      <c r="K477" s="119">
        <f t="shared" si="82"/>
        <v>7358550</v>
      </c>
      <c r="L477" s="148">
        <v>0</v>
      </c>
      <c r="M477" s="148">
        <v>0</v>
      </c>
      <c r="N477" s="148">
        <v>0</v>
      </c>
      <c r="O477" s="110">
        <v>7358550</v>
      </c>
      <c r="P477" s="111">
        <f t="shared" si="83"/>
        <v>4346.4559952746604</v>
      </c>
      <c r="Q477" s="119">
        <v>9673</v>
      </c>
      <c r="R477" s="98" t="s">
        <v>69</v>
      </c>
      <c r="S477" s="112"/>
    </row>
    <row r="478" spans="1:21" s="25" customFormat="1" ht="23.1" customHeight="1" x14ac:dyDescent="0.25">
      <c r="A478" s="198" t="s">
        <v>1175</v>
      </c>
      <c r="B478" s="199" t="s">
        <v>374</v>
      </c>
      <c r="C478" s="180">
        <v>1941</v>
      </c>
      <c r="D478" s="180" t="s">
        <v>26</v>
      </c>
      <c r="E478" s="180" t="s">
        <v>25</v>
      </c>
      <c r="F478" s="180">
        <v>4</v>
      </c>
      <c r="G478" s="180">
        <v>2</v>
      </c>
      <c r="H478" s="200">
        <v>1207.92</v>
      </c>
      <c r="I478" s="200">
        <v>0</v>
      </c>
      <c r="J478" s="200">
        <v>1207.92</v>
      </c>
      <c r="K478" s="119">
        <f t="shared" si="82"/>
        <v>5013050</v>
      </c>
      <c r="L478" s="148">
        <v>0</v>
      </c>
      <c r="M478" s="148">
        <v>0</v>
      </c>
      <c r="N478" s="148">
        <v>0</v>
      </c>
      <c r="O478" s="133">
        <v>5013050</v>
      </c>
      <c r="P478" s="111">
        <f t="shared" si="83"/>
        <v>4150.1506722299491</v>
      </c>
      <c r="Q478" s="119">
        <v>9673</v>
      </c>
      <c r="R478" s="121" t="s">
        <v>68</v>
      </c>
      <c r="S478" s="112"/>
    </row>
    <row r="479" spans="1:21" s="25" customFormat="1" ht="23.1" customHeight="1" x14ac:dyDescent="0.25">
      <c r="A479" s="198"/>
      <c r="B479" s="199"/>
      <c r="C479" s="180"/>
      <c r="D479" s="180"/>
      <c r="E479" s="180"/>
      <c r="F479" s="180"/>
      <c r="G479" s="180"/>
      <c r="H479" s="200"/>
      <c r="I479" s="200"/>
      <c r="J479" s="200"/>
      <c r="K479" s="119">
        <f>SUM(L479:O479)</f>
        <v>1937000</v>
      </c>
      <c r="L479" s="148">
        <v>0</v>
      </c>
      <c r="M479" s="148">
        <v>0</v>
      </c>
      <c r="N479" s="148">
        <v>0</v>
      </c>
      <c r="O479" s="133">
        <f>'[1]Прод. прилож'!$C$522</f>
        <v>1937000</v>
      </c>
      <c r="P479" s="111">
        <f>K479/H478</f>
        <v>1603.5830187429631</v>
      </c>
      <c r="Q479" s="119">
        <v>9673</v>
      </c>
      <c r="R479" s="121" t="s">
        <v>69</v>
      </c>
      <c r="S479" s="112"/>
    </row>
    <row r="480" spans="1:21" s="25" customFormat="1" ht="23.1" customHeight="1" x14ac:dyDescent="0.25">
      <c r="A480" s="94" t="s">
        <v>1176</v>
      </c>
      <c r="B480" s="118" t="s">
        <v>375</v>
      </c>
      <c r="C480" s="108">
        <v>1960</v>
      </c>
      <c r="D480" s="108" t="s">
        <v>26</v>
      </c>
      <c r="E480" s="108" t="s">
        <v>25</v>
      </c>
      <c r="F480" s="129">
        <v>2</v>
      </c>
      <c r="G480" s="129">
        <v>2</v>
      </c>
      <c r="H480" s="110">
        <v>702.2</v>
      </c>
      <c r="I480" s="110">
        <v>54.2</v>
      </c>
      <c r="J480" s="110">
        <v>648</v>
      </c>
      <c r="K480" s="119">
        <f t="shared" si="82"/>
        <v>3271200</v>
      </c>
      <c r="L480" s="148">
        <v>0</v>
      </c>
      <c r="M480" s="148">
        <v>0</v>
      </c>
      <c r="N480" s="148">
        <v>0</v>
      </c>
      <c r="O480" s="110">
        <v>3271200</v>
      </c>
      <c r="P480" s="111">
        <f t="shared" si="83"/>
        <v>4658.5018513244086</v>
      </c>
      <c r="Q480" s="119">
        <v>9673</v>
      </c>
      <c r="R480" s="121" t="s">
        <v>70</v>
      </c>
      <c r="S480" s="112"/>
    </row>
    <row r="481" spans="1:21" s="25" customFormat="1" ht="23.1" customHeight="1" x14ac:dyDescent="0.25">
      <c r="A481" s="94" t="s">
        <v>1177</v>
      </c>
      <c r="B481" s="118" t="s">
        <v>376</v>
      </c>
      <c r="C481" s="108">
        <v>1961</v>
      </c>
      <c r="D481" s="108" t="s">
        <v>26</v>
      </c>
      <c r="E481" s="108" t="s">
        <v>25</v>
      </c>
      <c r="F481" s="129">
        <v>2</v>
      </c>
      <c r="G481" s="129">
        <v>2</v>
      </c>
      <c r="H481" s="110">
        <v>707</v>
      </c>
      <c r="I481" s="119">
        <v>53</v>
      </c>
      <c r="J481" s="110">
        <v>654</v>
      </c>
      <c r="K481" s="119">
        <f t="shared" si="82"/>
        <v>3326695</v>
      </c>
      <c r="L481" s="148">
        <v>0</v>
      </c>
      <c r="M481" s="148">
        <v>0</v>
      </c>
      <c r="N481" s="148">
        <v>0</v>
      </c>
      <c r="O481" s="110">
        <v>3326695</v>
      </c>
      <c r="P481" s="111">
        <f t="shared" si="83"/>
        <v>4705.3677510608204</v>
      </c>
      <c r="Q481" s="119">
        <v>9673</v>
      </c>
      <c r="R481" s="98" t="s">
        <v>70</v>
      </c>
      <c r="S481" s="149"/>
      <c r="T481" s="30"/>
    </row>
    <row r="482" spans="1:21" s="26" customFormat="1" ht="23.1" customHeight="1" x14ac:dyDescent="0.25">
      <c r="A482" s="94" t="s">
        <v>1178</v>
      </c>
      <c r="B482" s="118" t="s">
        <v>377</v>
      </c>
      <c r="C482" s="108">
        <v>1960</v>
      </c>
      <c r="D482" s="108" t="s">
        <v>26</v>
      </c>
      <c r="E482" s="108" t="s">
        <v>25</v>
      </c>
      <c r="F482" s="129">
        <v>2</v>
      </c>
      <c r="G482" s="129">
        <v>1</v>
      </c>
      <c r="H482" s="119">
        <v>323.3</v>
      </c>
      <c r="I482" s="119">
        <v>26</v>
      </c>
      <c r="J482" s="119">
        <v>206.3</v>
      </c>
      <c r="K482" s="119">
        <f t="shared" si="82"/>
        <v>1380080</v>
      </c>
      <c r="L482" s="148">
        <v>0</v>
      </c>
      <c r="M482" s="148">
        <v>0</v>
      </c>
      <c r="N482" s="148">
        <v>0</v>
      </c>
      <c r="O482" s="119">
        <v>1380080</v>
      </c>
      <c r="P482" s="111">
        <f t="shared" si="83"/>
        <v>4268.7287349211256</v>
      </c>
      <c r="Q482" s="119">
        <v>9673</v>
      </c>
      <c r="R482" s="123" t="s">
        <v>70</v>
      </c>
      <c r="S482" s="112"/>
      <c r="T482" s="25"/>
      <c r="U482" s="25"/>
    </row>
    <row r="483" spans="1:21" s="25" customFormat="1" ht="23.1" customHeight="1" x14ac:dyDescent="0.25">
      <c r="A483" s="94" t="s">
        <v>1732</v>
      </c>
      <c r="B483" s="118" t="s">
        <v>380</v>
      </c>
      <c r="C483" s="108">
        <v>1958</v>
      </c>
      <c r="D483" s="108" t="s">
        <v>26</v>
      </c>
      <c r="E483" s="108" t="s">
        <v>25</v>
      </c>
      <c r="F483" s="108">
        <v>2</v>
      </c>
      <c r="G483" s="108">
        <v>2</v>
      </c>
      <c r="H483" s="110">
        <v>588.62</v>
      </c>
      <c r="I483" s="110">
        <v>0</v>
      </c>
      <c r="J483" s="110">
        <v>588.62</v>
      </c>
      <c r="K483" s="119">
        <f>SUM(L483:O483)</f>
        <v>3473810</v>
      </c>
      <c r="L483" s="148">
        <v>0</v>
      </c>
      <c r="M483" s="148">
        <v>0</v>
      </c>
      <c r="N483" s="148">
        <v>0</v>
      </c>
      <c r="O483" s="133">
        <v>3473810</v>
      </c>
      <c r="P483" s="111">
        <f>K483/H483</f>
        <v>5901.6173422581633</v>
      </c>
      <c r="Q483" s="119">
        <v>9673</v>
      </c>
      <c r="R483" s="121" t="s">
        <v>68</v>
      </c>
      <c r="S483" s="112"/>
    </row>
    <row r="484" spans="1:21" s="71" customFormat="1" ht="23.1" customHeight="1" x14ac:dyDescent="0.25">
      <c r="A484" s="94" t="s">
        <v>1179</v>
      </c>
      <c r="B484" s="118" t="s">
        <v>381</v>
      </c>
      <c r="C484" s="108">
        <v>1958</v>
      </c>
      <c r="D484" s="108" t="s">
        <v>26</v>
      </c>
      <c r="E484" s="108" t="s">
        <v>25</v>
      </c>
      <c r="F484" s="129">
        <v>2</v>
      </c>
      <c r="G484" s="129">
        <v>1</v>
      </c>
      <c r="H484" s="119">
        <v>444.66</v>
      </c>
      <c r="I484" s="119">
        <v>0</v>
      </c>
      <c r="J484" s="119">
        <v>444.66</v>
      </c>
      <c r="K484" s="119">
        <f>SUM(L484:O484)</f>
        <v>2346500</v>
      </c>
      <c r="L484" s="148">
        <v>0</v>
      </c>
      <c r="M484" s="148">
        <v>0</v>
      </c>
      <c r="N484" s="148">
        <v>0</v>
      </c>
      <c r="O484" s="119">
        <f>'[1]Прод. прилож'!$C$163</f>
        <v>2346500</v>
      </c>
      <c r="P484" s="111">
        <f>K484/H484</f>
        <v>5277.0656231727608</v>
      </c>
      <c r="Q484" s="119">
        <v>9673</v>
      </c>
      <c r="R484" s="121" t="s">
        <v>68</v>
      </c>
      <c r="S484" s="112"/>
      <c r="T484" s="70"/>
      <c r="U484" s="70"/>
    </row>
    <row r="485" spans="1:21" s="25" customFormat="1" ht="23.1" customHeight="1" x14ac:dyDescent="0.25">
      <c r="A485" s="94" t="s">
        <v>1180</v>
      </c>
      <c r="B485" s="118" t="s">
        <v>378</v>
      </c>
      <c r="C485" s="108">
        <v>1956</v>
      </c>
      <c r="D485" s="108" t="s">
        <v>26</v>
      </c>
      <c r="E485" s="108" t="s">
        <v>25</v>
      </c>
      <c r="F485" s="129">
        <v>2</v>
      </c>
      <c r="G485" s="129">
        <v>1</v>
      </c>
      <c r="H485" s="110">
        <v>369.5</v>
      </c>
      <c r="I485" s="110">
        <v>0</v>
      </c>
      <c r="J485" s="110">
        <v>369.5</v>
      </c>
      <c r="K485" s="119">
        <f t="shared" si="82"/>
        <v>2346500</v>
      </c>
      <c r="L485" s="148">
        <v>0</v>
      </c>
      <c r="M485" s="148">
        <v>0</v>
      </c>
      <c r="N485" s="148">
        <v>0</v>
      </c>
      <c r="O485" s="110">
        <v>2346500</v>
      </c>
      <c r="P485" s="111">
        <f t="shared" si="83"/>
        <v>6350.4736129905277</v>
      </c>
      <c r="Q485" s="119">
        <v>9673</v>
      </c>
      <c r="R485" s="121" t="s">
        <v>68</v>
      </c>
      <c r="S485" s="149"/>
      <c r="T485" s="30"/>
    </row>
    <row r="486" spans="1:21" s="25" customFormat="1" ht="23.1" customHeight="1" x14ac:dyDescent="0.25">
      <c r="A486" s="94" t="s">
        <v>1181</v>
      </c>
      <c r="B486" s="118" t="s">
        <v>379</v>
      </c>
      <c r="C486" s="108">
        <v>1961</v>
      </c>
      <c r="D486" s="108" t="s">
        <v>26</v>
      </c>
      <c r="E486" s="108" t="s">
        <v>25</v>
      </c>
      <c r="F486" s="129">
        <v>2</v>
      </c>
      <c r="G486" s="129">
        <v>1</v>
      </c>
      <c r="H486" s="110">
        <v>267.74</v>
      </c>
      <c r="I486" s="110">
        <v>0</v>
      </c>
      <c r="J486" s="110">
        <v>267.74</v>
      </c>
      <c r="K486" s="119">
        <f t="shared" si="82"/>
        <v>1619550</v>
      </c>
      <c r="L486" s="148">
        <v>0</v>
      </c>
      <c r="M486" s="148">
        <v>0</v>
      </c>
      <c r="N486" s="148">
        <v>0</v>
      </c>
      <c r="O486" s="110">
        <v>1619550</v>
      </c>
      <c r="P486" s="111">
        <f t="shared" si="83"/>
        <v>6048.9654142078134</v>
      </c>
      <c r="Q486" s="119">
        <v>9673</v>
      </c>
      <c r="R486" s="98" t="s">
        <v>70</v>
      </c>
      <c r="S486" s="112"/>
    </row>
    <row r="487" spans="1:21" s="25" customFormat="1" ht="23.1" customHeight="1" x14ac:dyDescent="0.25">
      <c r="A487" s="94" t="s">
        <v>1182</v>
      </c>
      <c r="B487" s="118" t="s">
        <v>382</v>
      </c>
      <c r="C487" s="108">
        <v>1958</v>
      </c>
      <c r="D487" s="108" t="s">
        <v>26</v>
      </c>
      <c r="E487" s="108" t="s">
        <v>25</v>
      </c>
      <c r="F487" s="129">
        <v>2</v>
      </c>
      <c r="G487" s="129">
        <v>1</v>
      </c>
      <c r="H487" s="110">
        <v>239.1</v>
      </c>
      <c r="I487" s="111">
        <v>0</v>
      </c>
      <c r="J487" s="110">
        <v>239.1</v>
      </c>
      <c r="K487" s="119">
        <f t="shared" si="82"/>
        <v>1708380</v>
      </c>
      <c r="L487" s="148">
        <v>0</v>
      </c>
      <c r="M487" s="148">
        <v>0</v>
      </c>
      <c r="N487" s="148">
        <v>0</v>
      </c>
      <c r="O487" s="110">
        <v>1708380</v>
      </c>
      <c r="P487" s="111">
        <f t="shared" si="83"/>
        <v>7145.04391468005</v>
      </c>
      <c r="Q487" s="119">
        <v>9673</v>
      </c>
      <c r="R487" s="121" t="s">
        <v>68</v>
      </c>
      <c r="S487" s="149"/>
      <c r="T487" s="30"/>
    </row>
    <row r="488" spans="1:21" s="25" customFormat="1" ht="23.1" customHeight="1" x14ac:dyDescent="0.25">
      <c r="A488" s="94" t="s">
        <v>1967</v>
      </c>
      <c r="B488" s="118" t="s">
        <v>383</v>
      </c>
      <c r="C488" s="108">
        <v>1958</v>
      </c>
      <c r="D488" s="108" t="s">
        <v>26</v>
      </c>
      <c r="E488" s="108" t="s">
        <v>25</v>
      </c>
      <c r="F488" s="129">
        <v>2</v>
      </c>
      <c r="G488" s="129">
        <v>1</v>
      </c>
      <c r="H488" s="110">
        <v>248.85</v>
      </c>
      <c r="I488" s="110">
        <v>0</v>
      </c>
      <c r="J488" s="110">
        <v>248.85</v>
      </c>
      <c r="K488" s="119">
        <f t="shared" si="82"/>
        <v>1708380</v>
      </c>
      <c r="L488" s="148">
        <v>0</v>
      </c>
      <c r="M488" s="148">
        <v>0</v>
      </c>
      <c r="N488" s="148">
        <v>0</v>
      </c>
      <c r="O488" s="110">
        <v>1708380</v>
      </c>
      <c r="P488" s="111">
        <f t="shared" si="83"/>
        <v>6865.0994575045206</v>
      </c>
      <c r="Q488" s="119">
        <v>9673</v>
      </c>
      <c r="R488" s="121" t="s">
        <v>68</v>
      </c>
      <c r="S488" s="112"/>
    </row>
    <row r="489" spans="1:21" s="26" customFormat="1" ht="23.1" customHeight="1" x14ac:dyDescent="0.25">
      <c r="A489" s="198" t="s">
        <v>1899</v>
      </c>
      <c r="B489" s="199" t="s">
        <v>384</v>
      </c>
      <c r="C489" s="180">
        <v>1953</v>
      </c>
      <c r="D489" s="180" t="s">
        <v>26</v>
      </c>
      <c r="E489" s="180" t="s">
        <v>119</v>
      </c>
      <c r="F489" s="180">
        <v>2</v>
      </c>
      <c r="G489" s="180">
        <v>2</v>
      </c>
      <c r="H489" s="200">
        <v>371.4</v>
      </c>
      <c r="I489" s="200">
        <v>0</v>
      </c>
      <c r="J489" s="200">
        <v>42.2</v>
      </c>
      <c r="K489" s="119">
        <f t="shared" si="82"/>
        <v>300000</v>
      </c>
      <c r="L489" s="148">
        <v>0</v>
      </c>
      <c r="M489" s="148">
        <v>0</v>
      </c>
      <c r="N489" s="148">
        <v>0</v>
      </c>
      <c r="O489" s="148">
        <v>300000</v>
      </c>
      <c r="P489" s="111">
        <f t="shared" si="83"/>
        <v>807.75444264943462</v>
      </c>
      <c r="Q489" s="119">
        <v>9673</v>
      </c>
      <c r="R489" s="121" t="s">
        <v>68</v>
      </c>
      <c r="S489" s="112"/>
      <c r="T489" s="25"/>
      <c r="U489" s="25"/>
    </row>
    <row r="490" spans="1:21" s="26" customFormat="1" ht="23.1" customHeight="1" x14ac:dyDescent="0.25">
      <c r="A490" s="198"/>
      <c r="B490" s="199"/>
      <c r="C490" s="180"/>
      <c r="D490" s="180"/>
      <c r="E490" s="180"/>
      <c r="F490" s="180"/>
      <c r="G490" s="180"/>
      <c r="H490" s="200"/>
      <c r="I490" s="200"/>
      <c r="J490" s="200"/>
      <c r="K490" s="119">
        <f>SUM(L490:O490)</f>
        <v>1948000</v>
      </c>
      <c r="L490" s="148">
        <v>0</v>
      </c>
      <c r="M490" s="148">
        <v>0</v>
      </c>
      <c r="N490" s="148">
        <v>0</v>
      </c>
      <c r="O490" s="133">
        <f>'[1]Прод. прилож'!$C$523</f>
        <v>1948000</v>
      </c>
      <c r="P490" s="111">
        <f>K490/H489</f>
        <v>5245.0188476036619</v>
      </c>
      <c r="Q490" s="119">
        <v>9673</v>
      </c>
      <c r="R490" s="121" t="s">
        <v>69</v>
      </c>
      <c r="S490" s="112"/>
      <c r="T490" s="25"/>
      <c r="U490" s="25"/>
    </row>
    <row r="491" spans="1:21" s="26" customFormat="1" ht="23.1" customHeight="1" x14ac:dyDescent="0.25">
      <c r="A491" s="198" t="s">
        <v>1183</v>
      </c>
      <c r="B491" s="199" t="s">
        <v>385</v>
      </c>
      <c r="C491" s="180">
        <v>1953</v>
      </c>
      <c r="D491" s="180" t="s">
        <v>26</v>
      </c>
      <c r="E491" s="180" t="s">
        <v>843</v>
      </c>
      <c r="F491" s="195">
        <v>2</v>
      </c>
      <c r="G491" s="195">
        <v>2</v>
      </c>
      <c r="H491" s="200">
        <v>406.16</v>
      </c>
      <c r="I491" s="200">
        <v>0</v>
      </c>
      <c r="J491" s="200">
        <v>406.16</v>
      </c>
      <c r="K491" s="119">
        <f t="shared" si="82"/>
        <v>300000</v>
      </c>
      <c r="L491" s="148">
        <v>0</v>
      </c>
      <c r="M491" s="148">
        <v>0</v>
      </c>
      <c r="N491" s="148">
        <v>0</v>
      </c>
      <c r="O491" s="148">
        <v>300000</v>
      </c>
      <c r="P491" s="111">
        <f t="shared" si="83"/>
        <v>738.62517234587347</v>
      </c>
      <c r="Q491" s="119">
        <v>9673</v>
      </c>
      <c r="R491" s="121" t="s">
        <v>68</v>
      </c>
      <c r="S491" s="112"/>
      <c r="T491" s="25"/>
      <c r="U491" s="25"/>
    </row>
    <row r="492" spans="1:21" s="26" customFormat="1" ht="23.1" customHeight="1" x14ac:dyDescent="0.25">
      <c r="A492" s="198"/>
      <c r="B492" s="199"/>
      <c r="C492" s="180"/>
      <c r="D492" s="180"/>
      <c r="E492" s="180"/>
      <c r="F492" s="195"/>
      <c r="G492" s="195"/>
      <c r="H492" s="200"/>
      <c r="I492" s="200"/>
      <c r="J492" s="200"/>
      <c r="K492" s="119">
        <f>SUM(L492:O492)</f>
        <v>3307500</v>
      </c>
      <c r="L492" s="148">
        <v>0</v>
      </c>
      <c r="M492" s="148">
        <v>0</v>
      </c>
      <c r="N492" s="148">
        <v>0</v>
      </c>
      <c r="O492" s="110">
        <f>'[1]Прод. прилож'!$C$524</f>
        <v>3307500</v>
      </c>
      <c r="P492" s="111">
        <f>K492/H491</f>
        <v>8143.3425251132558</v>
      </c>
      <c r="Q492" s="119">
        <v>9673</v>
      </c>
      <c r="R492" s="121" t="s">
        <v>69</v>
      </c>
      <c r="S492" s="112"/>
      <c r="T492" s="25"/>
      <c r="U492" s="25"/>
    </row>
    <row r="493" spans="1:21" s="26" customFormat="1" ht="23.1" customHeight="1" x14ac:dyDescent="0.25">
      <c r="A493" s="94" t="s">
        <v>1184</v>
      </c>
      <c r="B493" s="118" t="s">
        <v>386</v>
      </c>
      <c r="C493" s="108">
        <v>1959</v>
      </c>
      <c r="D493" s="108" t="s">
        <v>26</v>
      </c>
      <c r="E493" s="108" t="s">
        <v>25</v>
      </c>
      <c r="F493" s="129">
        <v>2</v>
      </c>
      <c r="G493" s="129">
        <v>2</v>
      </c>
      <c r="H493" s="110">
        <v>627.79999999999995</v>
      </c>
      <c r="I493" s="110">
        <v>0</v>
      </c>
      <c r="J493" s="110">
        <v>627.79999999999995</v>
      </c>
      <c r="K493" s="119">
        <f t="shared" si="82"/>
        <v>1748360</v>
      </c>
      <c r="L493" s="148">
        <v>0</v>
      </c>
      <c r="M493" s="148">
        <v>0</v>
      </c>
      <c r="N493" s="148">
        <v>0</v>
      </c>
      <c r="O493" s="110">
        <f>'[1]Прод. прилож'!$C$525</f>
        <v>1748360</v>
      </c>
      <c r="P493" s="111">
        <f t="shared" si="83"/>
        <v>2784.8996495699271</v>
      </c>
      <c r="Q493" s="119">
        <v>9673</v>
      </c>
      <c r="R493" s="121" t="s">
        <v>69</v>
      </c>
      <c r="S493" s="112"/>
      <c r="T493" s="25"/>
      <c r="U493" s="30"/>
    </row>
    <row r="494" spans="1:21" s="26" customFormat="1" ht="23.1" customHeight="1" x14ac:dyDescent="0.25">
      <c r="A494" s="94" t="s">
        <v>1185</v>
      </c>
      <c r="B494" s="118" t="s">
        <v>387</v>
      </c>
      <c r="C494" s="108">
        <v>1960</v>
      </c>
      <c r="D494" s="108" t="s">
        <v>26</v>
      </c>
      <c r="E494" s="108" t="s">
        <v>25</v>
      </c>
      <c r="F494" s="129">
        <v>2</v>
      </c>
      <c r="G494" s="129">
        <v>2</v>
      </c>
      <c r="H494" s="110">
        <v>636.6</v>
      </c>
      <c r="I494" s="110">
        <v>189.2</v>
      </c>
      <c r="J494" s="110">
        <v>447.4</v>
      </c>
      <c r="K494" s="119">
        <f t="shared" si="82"/>
        <v>3258000</v>
      </c>
      <c r="L494" s="148">
        <v>0</v>
      </c>
      <c r="M494" s="148">
        <v>0</v>
      </c>
      <c r="N494" s="148">
        <v>0</v>
      </c>
      <c r="O494" s="110">
        <v>3258000</v>
      </c>
      <c r="P494" s="111">
        <f>K494/H494</f>
        <v>5117.8133836003772</v>
      </c>
      <c r="Q494" s="119">
        <v>9673</v>
      </c>
      <c r="R494" s="123" t="s">
        <v>70</v>
      </c>
      <c r="S494" s="149"/>
      <c r="T494" s="30"/>
      <c r="U494" s="25"/>
    </row>
    <row r="495" spans="1:21" s="26" customFormat="1" ht="23.1" customHeight="1" x14ac:dyDescent="0.25">
      <c r="A495" s="94" t="s">
        <v>1186</v>
      </c>
      <c r="B495" s="118" t="s">
        <v>1628</v>
      </c>
      <c r="C495" s="108">
        <v>1964</v>
      </c>
      <c r="D495" s="108" t="s">
        <v>26</v>
      </c>
      <c r="E495" s="108" t="s">
        <v>25</v>
      </c>
      <c r="F495" s="129">
        <v>2</v>
      </c>
      <c r="G495" s="129">
        <v>1</v>
      </c>
      <c r="H495" s="110">
        <v>389</v>
      </c>
      <c r="I495" s="110">
        <v>0</v>
      </c>
      <c r="J495" s="110">
        <v>389</v>
      </c>
      <c r="K495" s="119">
        <f>SUM(L495:O495)</f>
        <v>3480200</v>
      </c>
      <c r="L495" s="148">
        <v>0</v>
      </c>
      <c r="M495" s="148">
        <v>0</v>
      </c>
      <c r="N495" s="148">
        <v>0</v>
      </c>
      <c r="O495" s="110">
        <f>'[1]Прод. прилож'!$C$526</f>
        <v>3480200</v>
      </c>
      <c r="P495" s="111">
        <f>K495/H495</f>
        <v>8946.5295629820048</v>
      </c>
      <c r="Q495" s="119">
        <v>9673</v>
      </c>
      <c r="R495" s="121" t="s">
        <v>69</v>
      </c>
      <c r="S495" s="149"/>
      <c r="T495" s="30"/>
      <c r="U495" s="25"/>
    </row>
    <row r="496" spans="1:21" s="26" customFormat="1" ht="23.1" customHeight="1" x14ac:dyDescent="0.25">
      <c r="A496" s="94" t="s">
        <v>1187</v>
      </c>
      <c r="B496" s="118" t="s">
        <v>1607</v>
      </c>
      <c r="C496" s="108">
        <v>1958</v>
      </c>
      <c r="D496" s="108" t="s">
        <v>26</v>
      </c>
      <c r="E496" s="108" t="s">
        <v>25</v>
      </c>
      <c r="F496" s="129">
        <v>2</v>
      </c>
      <c r="G496" s="129">
        <v>2</v>
      </c>
      <c r="H496" s="110">
        <v>330</v>
      </c>
      <c r="I496" s="110">
        <v>0</v>
      </c>
      <c r="J496" s="110">
        <v>330</v>
      </c>
      <c r="K496" s="119">
        <f t="shared" si="82"/>
        <v>3150000</v>
      </c>
      <c r="L496" s="148">
        <v>0</v>
      </c>
      <c r="M496" s="148">
        <v>0</v>
      </c>
      <c r="N496" s="148">
        <v>0</v>
      </c>
      <c r="O496" s="110">
        <v>3150000</v>
      </c>
      <c r="P496" s="111">
        <f>K496/H496</f>
        <v>9545.454545454546</v>
      </c>
      <c r="Q496" s="119">
        <v>9673</v>
      </c>
      <c r="R496" s="123" t="s">
        <v>70</v>
      </c>
      <c r="S496" s="149"/>
      <c r="T496" s="30"/>
      <c r="U496" s="25"/>
    </row>
    <row r="497" spans="1:21" s="26" customFormat="1" ht="23.1" customHeight="1" x14ac:dyDescent="0.25">
      <c r="A497" s="94" t="s">
        <v>1188</v>
      </c>
      <c r="B497" s="118" t="s">
        <v>388</v>
      </c>
      <c r="C497" s="108">
        <v>1961</v>
      </c>
      <c r="D497" s="108" t="s">
        <v>26</v>
      </c>
      <c r="E497" s="108" t="s">
        <v>25</v>
      </c>
      <c r="F497" s="129">
        <v>4</v>
      </c>
      <c r="G497" s="129">
        <v>2</v>
      </c>
      <c r="H497" s="110">
        <v>1292.8</v>
      </c>
      <c r="I497" s="110">
        <v>0</v>
      </c>
      <c r="J497" s="110">
        <v>1292.8</v>
      </c>
      <c r="K497" s="119">
        <f t="shared" si="82"/>
        <v>3819000</v>
      </c>
      <c r="L497" s="148">
        <v>0</v>
      </c>
      <c r="M497" s="148">
        <v>0</v>
      </c>
      <c r="N497" s="148">
        <v>0</v>
      </c>
      <c r="O497" s="110">
        <v>3819000</v>
      </c>
      <c r="P497" s="111">
        <f t="shared" si="83"/>
        <v>2954.0532178217823</v>
      </c>
      <c r="Q497" s="119">
        <v>9673</v>
      </c>
      <c r="R497" s="98" t="s">
        <v>70</v>
      </c>
      <c r="S497" s="112"/>
      <c r="T497" s="25"/>
      <c r="U497" s="25"/>
    </row>
    <row r="498" spans="1:21" s="26" customFormat="1" ht="23.1" customHeight="1" x14ac:dyDescent="0.25">
      <c r="A498" s="94" t="s">
        <v>1742</v>
      </c>
      <c r="B498" s="118" t="s">
        <v>389</v>
      </c>
      <c r="C498" s="108">
        <v>1961</v>
      </c>
      <c r="D498" s="108" t="s">
        <v>26</v>
      </c>
      <c r="E498" s="108" t="s">
        <v>25</v>
      </c>
      <c r="F498" s="129">
        <v>4</v>
      </c>
      <c r="G498" s="129">
        <v>2</v>
      </c>
      <c r="H498" s="110">
        <v>1293.8</v>
      </c>
      <c r="I498" s="110">
        <v>0</v>
      </c>
      <c r="J498" s="110">
        <v>1293.8</v>
      </c>
      <c r="K498" s="119">
        <f t="shared" si="82"/>
        <v>3736500</v>
      </c>
      <c r="L498" s="148">
        <v>0</v>
      </c>
      <c r="M498" s="148">
        <v>0</v>
      </c>
      <c r="N498" s="148">
        <v>0</v>
      </c>
      <c r="O498" s="110">
        <v>3736500</v>
      </c>
      <c r="P498" s="111">
        <f t="shared" si="83"/>
        <v>2888.004328335137</v>
      </c>
      <c r="Q498" s="119">
        <v>9673</v>
      </c>
      <c r="R498" s="98" t="s">
        <v>70</v>
      </c>
      <c r="S498" s="112"/>
      <c r="T498" s="25"/>
      <c r="U498" s="25"/>
    </row>
    <row r="499" spans="1:21" s="26" customFormat="1" ht="23.1" customHeight="1" x14ac:dyDescent="0.25">
      <c r="A499" s="94" t="s">
        <v>1189</v>
      </c>
      <c r="B499" s="118" t="s">
        <v>390</v>
      </c>
      <c r="C499" s="108">
        <v>1961</v>
      </c>
      <c r="D499" s="108" t="s">
        <v>26</v>
      </c>
      <c r="E499" s="108" t="s">
        <v>25</v>
      </c>
      <c r="F499" s="129">
        <v>2</v>
      </c>
      <c r="G499" s="129">
        <v>1</v>
      </c>
      <c r="H499" s="110">
        <v>298</v>
      </c>
      <c r="I499" s="110">
        <v>25.4</v>
      </c>
      <c r="J499" s="110">
        <v>272.60000000000002</v>
      </c>
      <c r="K499" s="119">
        <f t="shared" si="82"/>
        <v>1840100</v>
      </c>
      <c r="L499" s="148">
        <v>0</v>
      </c>
      <c r="M499" s="148">
        <v>0</v>
      </c>
      <c r="N499" s="148">
        <v>0</v>
      </c>
      <c r="O499" s="110">
        <v>1840100</v>
      </c>
      <c r="P499" s="111">
        <f t="shared" si="83"/>
        <v>6174.8322147651006</v>
      </c>
      <c r="Q499" s="119">
        <v>9673</v>
      </c>
      <c r="R499" s="98" t="s">
        <v>70</v>
      </c>
      <c r="S499" s="112"/>
      <c r="T499" s="25"/>
      <c r="U499" s="25"/>
    </row>
    <row r="500" spans="1:21" s="26" customFormat="1" ht="23.1" customHeight="1" x14ac:dyDescent="0.25">
      <c r="A500" s="94" t="s">
        <v>1190</v>
      </c>
      <c r="B500" s="118" t="s">
        <v>391</v>
      </c>
      <c r="C500" s="108">
        <v>1961</v>
      </c>
      <c r="D500" s="108" t="s">
        <v>26</v>
      </c>
      <c r="E500" s="108" t="s">
        <v>25</v>
      </c>
      <c r="F500" s="129">
        <v>2</v>
      </c>
      <c r="G500" s="129">
        <v>1</v>
      </c>
      <c r="H500" s="110">
        <v>305.89999999999998</v>
      </c>
      <c r="I500" s="110">
        <v>22</v>
      </c>
      <c r="J500" s="110">
        <v>285.89999999999998</v>
      </c>
      <c r="K500" s="119">
        <f t="shared" si="82"/>
        <v>1388000</v>
      </c>
      <c r="L500" s="148">
        <v>0</v>
      </c>
      <c r="M500" s="148">
        <v>0</v>
      </c>
      <c r="N500" s="148">
        <v>0</v>
      </c>
      <c r="O500" s="110">
        <v>1388000</v>
      </c>
      <c r="P500" s="111">
        <f t="shared" si="83"/>
        <v>4537.430532853874</v>
      </c>
      <c r="Q500" s="119">
        <v>9673</v>
      </c>
      <c r="R500" s="98" t="s">
        <v>70</v>
      </c>
      <c r="S500" s="149"/>
      <c r="T500" s="30"/>
      <c r="U500" s="25"/>
    </row>
    <row r="501" spans="1:21" s="26" customFormat="1" ht="23.1" customHeight="1" x14ac:dyDescent="0.25">
      <c r="A501" s="94" t="s">
        <v>1191</v>
      </c>
      <c r="B501" s="118" t="s">
        <v>392</v>
      </c>
      <c r="C501" s="108">
        <v>1960</v>
      </c>
      <c r="D501" s="108" t="s">
        <v>26</v>
      </c>
      <c r="E501" s="108" t="s">
        <v>25</v>
      </c>
      <c r="F501" s="129">
        <v>1</v>
      </c>
      <c r="G501" s="129">
        <v>1</v>
      </c>
      <c r="H501" s="110">
        <v>300</v>
      </c>
      <c r="I501" s="110">
        <v>23</v>
      </c>
      <c r="J501" s="110">
        <v>277</v>
      </c>
      <c r="K501" s="119">
        <f t="shared" si="82"/>
        <v>2207500</v>
      </c>
      <c r="L501" s="148">
        <v>0</v>
      </c>
      <c r="M501" s="148">
        <v>0</v>
      </c>
      <c r="N501" s="148">
        <v>0</v>
      </c>
      <c r="O501" s="110">
        <v>2207500</v>
      </c>
      <c r="P501" s="111">
        <f t="shared" si="83"/>
        <v>7358.333333333333</v>
      </c>
      <c r="Q501" s="119">
        <v>9673</v>
      </c>
      <c r="R501" s="123" t="s">
        <v>70</v>
      </c>
      <c r="S501" s="112"/>
      <c r="T501" s="25"/>
      <c r="U501" s="25"/>
    </row>
    <row r="502" spans="1:21" s="26" customFormat="1" ht="23.1" customHeight="1" x14ac:dyDescent="0.25">
      <c r="A502" s="198" t="s">
        <v>1192</v>
      </c>
      <c r="B502" s="199" t="s">
        <v>393</v>
      </c>
      <c r="C502" s="180">
        <v>1946</v>
      </c>
      <c r="D502" s="180" t="s">
        <v>26</v>
      </c>
      <c r="E502" s="180" t="s">
        <v>891</v>
      </c>
      <c r="F502" s="195">
        <v>2</v>
      </c>
      <c r="G502" s="195">
        <v>1</v>
      </c>
      <c r="H502" s="200">
        <v>444.4</v>
      </c>
      <c r="I502" s="200">
        <v>149.4</v>
      </c>
      <c r="J502" s="200">
        <v>295</v>
      </c>
      <c r="K502" s="119">
        <f t="shared" si="82"/>
        <v>300000</v>
      </c>
      <c r="L502" s="148">
        <v>0</v>
      </c>
      <c r="M502" s="148">
        <v>0</v>
      </c>
      <c r="N502" s="148">
        <v>0</v>
      </c>
      <c r="O502" s="148">
        <v>300000</v>
      </c>
      <c r="P502" s="111">
        <f t="shared" ref="P502:P578" si="84">K502/H502</f>
        <v>675.06750675067508</v>
      </c>
      <c r="Q502" s="119">
        <v>9673</v>
      </c>
      <c r="R502" s="121" t="s">
        <v>68</v>
      </c>
      <c r="S502" s="112"/>
      <c r="T502" s="25"/>
      <c r="U502" s="25"/>
    </row>
    <row r="503" spans="1:21" s="26" customFormat="1" ht="23.1" customHeight="1" x14ac:dyDescent="0.25">
      <c r="A503" s="198"/>
      <c r="B503" s="199"/>
      <c r="C503" s="180"/>
      <c r="D503" s="180"/>
      <c r="E503" s="180"/>
      <c r="F503" s="195"/>
      <c r="G503" s="195"/>
      <c r="H503" s="200"/>
      <c r="I503" s="200"/>
      <c r="J503" s="200"/>
      <c r="K503" s="119">
        <f>SUM(L503:O503)</f>
        <v>2777000</v>
      </c>
      <c r="L503" s="148">
        <v>0</v>
      </c>
      <c r="M503" s="148">
        <v>0</v>
      </c>
      <c r="N503" s="148">
        <v>0</v>
      </c>
      <c r="O503" s="110">
        <f>'[1]Прод. прилож'!$C$527</f>
        <v>2777000</v>
      </c>
      <c r="P503" s="111">
        <f>K503/H502</f>
        <v>6248.8748874887488</v>
      </c>
      <c r="Q503" s="119">
        <v>9673</v>
      </c>
      <c r="R503" s="121" t="s">
        <v>69</v>
      </c>
      <c r="S503" s="112"/>
      <c r="T503" s="25"/>
      <c r="U503" s="25"/>
    </row>
    <row r="504" spans="1:21" s="26" customFormat="1" ht="23.1" customHeight="1" x14ac:dyDescent="0.25">
      <c r="A504" s="94" t="s">
        <v>1193</v>
      </c>
      <c r="B504" s="118" t="s">
        <v>394</v>
      </c>
      <c r="C504" s="108">
        <v>1958</v>
      </c>
      <c r="D504" s="108" t="s">
        <v>26</v>
      </c>
      <c r="E504" s="108" t="s">
        <v>25</v>
      </c>
      <c r="F504" s="129">
        <v>2</v>
      </c>
      <c r="G504" s="129">
        <v>1</v>
      </c>
      <c r="H504" s="110">
        <v>275.7</v>
      </c>
      <c r="I504" s="110">
        <v>0</v>
      </c>
      <c r="J504" s="110">
        <v>275.7</v>
      </c>
      <c r="K504" s="119">
        <f t="shared" ref="K504:K579" si="85">SUM(L504:O504)</f>
        <v>1723500</v>
      </c>
      <c r="L504" s="148">
        <v>0</v>
      </c>
      <c r="M504" s="148">
        <v>0</v>
      </c>
      <c r="N504" s="148">
        <v>0</v>
      </c>
      <c r="O504" s="110">
        <f>'[1]Прод. прилож'!$C$528</f>
        <v>1723500</v>
      </c>
      <c r="P504" s="111">
        <f t="shared" si="84"/>
        <v>6251.3601741022858</v>
      </c>
      <c r="Q504" s="119">
        <v>9673</v>
      </c>
      <c r="R504" s="98" t="s">
        <v>69</v>
      </c>
      <c r="S504" s="112"/>
      <c r="T504" s="25"/>
      <c r="U504" s="25"/>
    </row>
    <row r="505" spans="1:21" s="26" customFormat="1" ht="23.1" customHeight="1" x14ac:dyDescent="0.25">
      <c r="A505" s="94" t="s">
        <v>1194</v>
      </c>
      <c r="B505" s="118" t="s">
        <v>395</v>
      </c>
      <c r="C505" s="108">
        <v>1959</v>
      </c>
      <c r="D505" s="108" t="s">
        <v>26</v>
      </c>
      <c r="E505" s="108" t="s">
        <v>25</v>
      </c>
      <c r="F505" s="129">
        <v>2</v>
      </c>
      <c r="G505" s="129">
        <v>2</v>
      </c>
      <c r="H505" s="110">
        <v>542.55999999999995</v>
      </c>
      <c r="I505" s="110">
        <v>0</v>
      </c>
      <c r="J505" s="110">
        <v>542.55999999999995</v>
      </c>
      <c r="K505" s="119">
        <f t="shared" si="85"/>
        <v>930950</v>
      </c>
      <c r="L505" s="148">
        <v>0</v>
      </c>
      <c r="M505" s="148">
        <v>0</v>
      </c>
      <c r="N505" s="148">
        <v>0</v>
      </c>
      <c r="O505" s="110">
        <f>'[1]Прод. прилож'!$C$529</f>
        <v>930950</v>
      </c>
      <c r="P505" s="111">
        <f t="shared" si="84"/>
        <v>1715.8470952521382</v>
      </c>
      <c r="Q505" s="119">
        <v>9673</v>
      </c>
      <c r="R505" s="121" t="s">
        <v>69</v>
      </c>
      <c r="S505" s="112"/>
      <c r="T505" s="25"/>
      <c r="U505" s="25"/>
    </row>
    <row r="506" spans="1:21" s="71" customFormat="1" ht="21.95" customHeight="1" x14ac:dyDescent="0.25">
      <c r="A506" s="198" t="s">
        <v>1195</v>
      </c>
      <c r="B506" s="199" t="s">
        <v>396</v>
      </c>
      <c r="C506" s="180">
        <v>1960</v>
      </c>
      <c r="D506" s="180" t="s">
        <v>26</v>
      </c>
      <c r="E506" s="180" t="s">
        <v>25</v>
      </c>
      <c r="F506" s="195">
        <v>2</v>
      </c>
      <c r="G506" s="195">
        <v>1</v>
      </c>
      <c r="H506" s="200">
        <v>296.2</v>
      </c>
      <c r="I506" s="200">
        <v>22</v>
      </c>
      <c r="J506" s="200">
        <v>274.2</v>
      </c>
      <c r="K506" s="119">
        <f>SUM(L506:O506)</f>
        <v>3469320</v>
      </c>
      <c r="L506" s="148">
        <v>0</v>
      </c>
      <c r="M506" s="148">
        <v>0</v>
      </c>
      <c r="N506" s="148">
        <v>0</v>
      </c>
      <c r="O506" s="148">
        <f>'[1]Прод. прилож'!$C$170</f>
        <v>3469320</v>
      </c>
      <c r="P506" s="111">
        <f t="shared" si="84"/>
        <v>11712.76164753545</v>
      </c>
      <c r="Q506" s="119">
        <v>9673</v>
      </c>
      <c r="R506" s="121" t="s">
        <v>68</v>
      </c>
      <c r="S506" s="112"/>
      <c r="T506" s="70"/>
      <c r="U506" s="70"/>
    </row>
    <row r="507" spans="1:21" s="26" customFormat="1" ht="21.95" customHeight="1" x14ac:dyDescent="0.25">
      <c r="A507" s="198"/>
      <c r="B507" s="199"/>
      <c r="C507" s="180"/>
      <c r="D507" s="180"/>
      <c r="E507" s="180"/>
      <c r="F507" s="195"/>
      <c r="G507" s="195"/>
      <c r="H507" s="200"/>
      <c r="I507" s="200"/>
      <c r="J507" s="200"/>
      <c r="K507" s="119">
        <f t="shared" si="85"/>
        <v>1749900</v>
      </c>
      <c r="L507" s="148">
        <v>0</v>
      </c>
      <c r="M507" s="148">
        <v>0</v>
      </c>
      <c r="N507" s="148">
        <v>0</v>
      </c>
      <c r="O507" s="110">
        <f>'[1]Прод. прилож'!$C$530</f>
        <v>1749900</v>
      </c>
      <c r="P507" s="111">
        <f>K507/H506</f>
        <v>5907.8325455773129</v>
      </c>
      <c r="Q507" s="119">
        <v>9673</v>
      </c>
      <c r="R507" s="123" t="s">
        <v>69</v>
      </c>
      <c r="S507" s="112"/>
      <c r="T507" s="25"/>
      <c r="U507" s="25"/>
    </row>
    <row r="508" spans="1:21" s="26" customFormat="1" ht="21.95" customHeight="1" x14ac:dyDescent="0.25">
      <c r="A508" s="94" t="s">
        <v>1196</v>
      </c>
      <c r="B508" s="118" t="s">
        <v>397</v>
      </c>
      <c r="C508" s="108">
        <v>1960</v>
      </c>
      <c r="D508" s="108" t="s">
        <v>26</v>
      </c>
      <c r="E508" s="108" t="s">
        <v>25</v>
      </c>
      <c r="F508" s="129">
        <v>2</v>
      </c>
      <c r="G508" s="129">
        <v>2</v>
      </c>
      <c r="H508" s="110">
        <v>298.60000000000002</v>
      </c>
      <c r="I508" s="110">
        <v>22</v>
      </c>
      <c r="J508" s="110">
        <v>276.7</v>
      </c>
      <c r="K508" s="119">
        <f t="shared" si="85"/>
        <v>1325300</v>
      </c>
      <c r="L508" s="148">
        <v>0</v>
      </c>
      <c r="M508" s="148">
        <v>0</v>
      </c>
      <c r="N508" s="148">
        <v>0</v>
      </c>
      <c r="O508" s="110">
        <v>1325300</v>
      </c>
      <c r="P508" s="111">
        <f t="shared" si="84"/>
        <v>4438.3791024782313</v>
      </c>
      <c r="Q508" s="119">
        <v>9673</v>
      </c>
      <c r="R508" s="123" t="s">
        <v>70</v>
      </c>
      <c r="S508" s="112"/>
      <c r="T508" s="25"/>
      <c r="U508" s="25"/>
    </row>
    <row r="509" spans="1:21" s="26" customFormat="1" ht="21.95" customHeight="1" x14ac:dyDescent="0.25">
      <c r="A509" s="94" t="s">
        <v>1197</v>
      </c>
      <c r="B509" s="118" t="s">
        <v>398</v>
      </c>
      <c r="C509" s="108">
        <v>1958</v>
      </c>
      <c r="D509" s="108" t="s">
        <v>26</v>
      </c>
      <c r="E509" s="108" t="s">
        <v>25</v>
      </c>
      <c r="F509" s="129">
        <v>2</v>
      </c>
      <c r="G509" s="129">
        <v>1</v>
      </c>
      <c r="H509" s="110">
        <v>399.6</v>
      </c>
      <c r="I509" s="110">
        <v>33</v>
      </c>
      <c r="J509" s="110">
        <v>366.9</v>
      </c>
      <c r="K509" s="119">
        <f t="shared" si="85"/>
        <v>3016000</v>
      </c>
      <c r="L509" s="148">
        <v>0</v>
      </c>
      <c r="M509" s="148">
        <v>0</v>
      </c>
      <c r="N509" s="148">
        <v>0</v>
      </c>
      <c r="O509" s="110">
        <f>'[1]Прод. прилож'!$C$531</f>
        <v>3016000</v>
      </c>
      <c r="P509" s="111">
        <f t="shared" si="84"/>
        <v>7547.5475475475469</v>
      </c>
      <c r="Q509" s="119">
        <v>9673</v>
      </c>
      <c r="R509" s="98" t="s">
        <v>69</v>
      </c>
      <c r="S509" s="112"/>
      <c r="T509" s="25"/>
      <c r="U509" s="25"/>
    </row>
    <row r="510" spans="1:21" s="26" customFormat="1" ht="21.95" customHeight="1" x14ac:dyDescent="0.25">
      <c r="A510" s="94" t="s">
        <v>1198</v>
      </c>
      <c r="B510" s="118" t="s">
        <v>399</v>
      </c>
      <c r="C510" s="108">
        <v>1961</v>
      </c>
      <c r="D510" s="108" t="s">
        <v>26</v>
      </c>
      <c r="E510" s="108" t="s">
        <v>25</v>
      </c>
      <c r="F510" s="129">
        <v>2</v>
      </c>
      <c r="G510" s="129">
        <v>1</v>
      </c>
      <c r="H510" s="110">
        <v>285.2</v>
      </c>
      <c r="I510" s="110">
        <v>87.9</v>
      </c>
      <c r="J510" s="110">
        <v>197.3</v>
      </c>
      <c r="K510" s="119">
        <f t="shared" si="85"/>
        <v>1393280</v>
      </c>
      <c r="L510" s="148">
        <v>0</v>
      </c>
      <c r="M510" s="148">
        <v>0</v>
      </c>
      <c r="N510" s="148">
        <v>0</v>
      </c>
      <c r="O510" s="110">
        <v>1393280</v>
      </c>
      <c r="P510" s="111">
        <f t="shared" si="84"/>
        <v>4885.2734922861155</v>
      </c>
      <c r="Q510" s="119">
        <v>9673</v>
      </c>
      <c r="R510" s="98" t="s">
        <v>70</v>
      </c>
      <c r="S510" s="112"/>
      <c r="T510" s="25"/>
      <c r="U510" s="25"/>
    </row>
    <row r="511" spans="1:21" s="26" customFormat="1" ht="21.95" customHeight="1" x14ac:dyDescent="0.25">
      <c r="A511" s="94" t="s">
        <v>1199</v>
      </c>
      <c r="B511" s="118" t="s">
        <v>400</v>
      </c>
      <c r="C511" s="108">
        <v>1959</v>
      </c>
      <c r="D511" s="108" t="s">
        <v>26</v>
      </c>
      <c r="E511" s="108" t="s">
        <v>25</v>
      </c>
      <c r="F511" s="129">
        <v>3</v>
      </c>
      <c r="G511" s="129">
        <v>2</v>
      </c>
      <c r="H511" s="110">
        <v>1489.2</v>
      </c>
      <c r="I511" s="110">
        <v>479.55</v>
      </c>
      <c r="J511" s="110">
        <v>1009.65</v>
      </c>
      <c r="K511" s="119">
        <f t="shared" si="85"/>
        <v>8965500</v>
      </c>
      <c r="L511" s="148">
        <v>0</v>
      </c>
      <c r="M511" s="148">
        <v>0</v>
      </c>
      <c r="N511" s="148">
        <v>0</v>
      </c>
      <c r="O511" s="110">
        <f>'[1]Прод. прилож'!$C$532</f>
        <v>8965500</v>
      </c>
      <c r="P511" s="111">
        <f t="shared" si="84"/>
        <v>6020.3464947622879</v>
      </c>
      <c r="Q511" s="119">
        <v>9673</v>
      </c>
      <c r="R511" s="121" t="s">
        <v>69</v>
      </c>
      <c r="S511" s="112"/>
      <c r="T511" s="25"/>
      <c r="U511" s="25"/>
    </row>
    <row r="512" spans="1:21" s="26" customFormat="1" ht="21.95" customHeight="1" x14ac:dyDescent="0.25">
      <c r="A512" s="94" t="s">
        <v>1200</v>
      </c>
      <c r="B512" s="167" t="s">
        <v>404</v>
      </c>
      <c r="C512" s="108">
        <v>1959</v>
      </c>
      <c r="D512" s="108" t="s">
        <v>26</v>
      </c>
      <c r="E512" s="108" t="s">
        <v>25</v>
      </c>
      <c r="F512" s="129">
        <v>4</v>
      </c>
      <c r="G512" s="129">
        <v>2</v>
      </c>
      <c r="H512" s="110">
        <v>745.5</v>
      </c>
      <c r="I512" s="110">
        <v>71.900000000000006</v>
      </c>
      <c r="J512" s="110">
        <v>673.6</v>
      </c>
      <c r="K512" s="119">
        <f>SUM(L512:O512)</f>
        <v>3680500</v>
      </c>
      <c r="L512" s="148">
        <v>0</v>
      </c>
      <c r="M512" s="148">
        <v>0</v>
      </c>
      <c r="N512" s="148">
        <v>0</v>
      </c>
      <c r="O512" s="110">
        <f>'[1]Прод. прилож'!$C$535</f>
        <v>3680500</v>
      </c>
      <c r="P512" s="111">
        <f>K512/H512</f>
        <v>4936.9550637156271</v>
      </c>
      <c r="Q512" s="119">
        <v>9673</v>
      </c>
      <c r="R512" s="121" t="s">
        <v>69</v>
      </c>
      <c r="S512" s="112"/>
      <c r="T512" s="25"/>
      <c r="U512" s="25"/>
    </row>
    <row r="513" spans="1:21" s="26" customFormat="1" ht="21.95" customHeight="1" x14ac:dyDescent="0.25">
      <c r="A513" s="94" t="s">
        <v>1743</v>
      </c>
      <c r="B513" s="118" t="s">
        <v>405</v>
      </c>
      <c r="C513" s="108">
        <v>1954</v>
      </c>
      <c r="D513" s="108" t="s">
        <v>26</v>
      </c>
      <c r="E513" s="108" t="s">
        <v>25</v>
      </c>
      <c r="F513" s="129">
        <v>3</v>
      </c>
      <c r="G513" s="129">
        <v>3</v>
      </c>
      <c r="H513" s="110">
        <v>1391.2</v>
      </c>
      <c r="I513" s="110">
        <v>103.7</v>
      </c>
      <c r="J513" s="110">
        <v>1287.5</v>
      </c>
      <c r="K513" s="119">
        <f>SUM(L513:O513)</f>
        <v>3469320</v>
      </c>
      <c r="L513" s="148">
        <v>0</v>
      </c>
      <c r="M513" s="148">
        <v>0</v>
      </c>
      <c r="N513" s="148">
        <v>0</v>
      </c>
      <c r="O513" s="110">
        <v>3469320</v>
      </c>
      <c r="P513" s="111">
        <f>K513/H513</f>
        <v>2493.7607820586545</v>
      </c>
      <c r="Q513" s="119">
        <v>9673</v>
      </c>
      <c r="R513" s="121" t="s">
        <v>68</v>
      </c>
      <c r="S513" s="112"/>
      <c r="T513" s="25"/>
      <c r="U513" s="25"/>
    </row>
    <row r="514" spans="1:21" s="26" customFormat="1" ht="21.95" customHeight="1" x14ac:dyDescent="0.25">
      <c r="A514" s="94" t="s">
        <v>1201</v>
      </c>
      <c r="B514" s="118" t="s">
        <v>406</v>
      </c>
      <c r="C514" s="108">
        <v>1956</v>
      </c>
      <c r="D514" s="108" t="s">
        <v>26</v>
      </c>
      <c r="E514" s="108" t="s">
        <v>25</v>
      </c>
      <c r="F514" s="129">
        <v>5</v>
      </c>
      <c r="G514" s="129">
        <v>6</v>
      </c>
      <c r="H514" s="110">
        <v>5921.2</v>
      </c>
      <c r="I514" s="110">
        <v>151.6</v>
      </c>
      <c r="J514" s="110">
        <v>3163.86</v>
      </c>
      <c r="K514" s="119">
        <f>SUM(L514:O514)</f>
        <v>11154220</v>
      </c>
      <c r="L514" s="148">
        <v>0</v>
      </c>
      <c r="M514" s="148">
        <v>0</v>
      </c>
      <c r="N514" s="148">
        <v>0</v>
      </c>
      <c r="O514" s="110">
        <v>11154220</v>
      </c>
      <c r="P514" s="111">
        <f>K514/H514</f>
        <v>1883.7769371073432</v>
      </c>
      <c r="Q514" s="119">
        <v>9673</v>
      </c>
      <c r="R514" s="121" t="s">
        <v>68</v>
      </c>
      <c r="S514" s="112"/>
      <c r="T514" s="25"/>
      <c r="U514" s="25"/>
    </row>
    <row r="515" spans="1:21" s="26" customFormat="1" ht="21.95" customHeight="1" x14ac:dyDescent="0.25">
      <c r="A515" s="94" t="s">
        <v>1202</v>
      </c>
      <c r="B515" s="167" t="s">
        <v>401</v>
      </c>
      <c r="C515" s="108">
        <v>1936</v>
      </c>
      <c r="D515" s="108" t="s">
        <v>26</v>
      </c>
      <c r="E515" s="108" t="s">
        <v>25</v>
      </c>
      <c r="F515" s="129">
        <v>5</v>
      </c>
      <c r="G515" s="129">
        <v>10</v>
      </c>
      <c r="H515" s="110">
        <v>7586.96</v>
      </c>
      <c r="I515" s="110">
        <v>1976.13</v>
      </c>
      <c r="J515" s="110">
        <v>5610.83</v>
      </c>
      <c r="K515" s="119">
        <f t="shared" si="85"/>
        <v>18029356</v>
      </c>
      <c r="L515" s="148">
        <v>0</v>
      </c>
      <c r="M515" s="148">
        <v>0</v>
      </c>
      <c r="N515" s="148">
        <v>0</v>
      </c>
      <c r="O515" s="110">
        <v>18029356</v>
      </c>
      <c r="P515" s="111">
        <f t="shared" si="84"/>
        <v>2376.3610194333437</v>
      </c>
      <c r="Q515" s="119">
        <v>9673</v>
      </c>
      <c r="R515" s="98" t="s">
        <v>68</v>
      </c>
      <c r="S515" s="112"/>
      <c r="T515" s="25"/>
      <c r="U515" s="25"/>
    </row>
    <row r="516" spans="1:21" s="26" customFormat="1" ht="21.95" customHeight="1" x14ac:dyDescent="0.25">
      <c r="A516" s="94" t="s">
        <v>1203</v>
      </c>
      <c r="B516" s="167" t="s">
        <v>402</v>
      </c>
      <c r="C516" s="108">
        <v>1959</v>
      </c>
      <c r="D516" s="108" t="s">
        <v>26</v>
      </c>
      <c r="E516" s="108" t="s">
        <v>25</v>
      </c>
      <c r="F516" s="129">
        <v>4</v>
      </c>
      <c r="G516" s="129">
        <v>4</v>
      </c>
      <c r="H516" s="110">
        <v>2473.4899999999998</v>
      </c>
      <c r="I516" s="110">
        <v>629.29999999999995</v>
      </c>
      <c r="J516" s="110">
        <v>1844.19</v>
      </c>
      <c r="K516" s="119">
        <f t="shared" si="85"/>
        <v>1523990</v>
      </c>
      <c r="L516" s="148">
        <v>0</v>
      </c>
      <c r="M516" s="148">
        <v>0</v>
      </c>
      <c r="N516" s="148">
        <v>0</v>
      </c>
      <c r="O516" s="110">
        <f>'[1]Прод. прилож'!$C$533</f>
        <v>1523990</v>
      </c>
      <c r="P516" s="111">
        <f t="shared" si="84"/>
        <v>616.12943654512458</v>
      </c>
      <c r="Q516" s="119">
        <v>9673</v>
      </c>
      <c r="R516" s="121" t="s">
        <v>69</v>
      </c>
      <c r="S516" s="112"/>
      <c r="T516" s="25"/>
      <c r="U516" s="25"/>
    </row>
    <row r="517" spans="1:21" s="34" customFormat="1" ht="21.95" customHeight="1" x14ac:dyDescent="0.25">
      <c r="A517" s="94" t="s">
        <v>1204</v>
      </c>
      <c r="B517" s="145" t="s">
        <v>1672</v>
      </c>
      <c r="C517" s="94">
        <v>1937</v>
      </c>
      <c r="D517" s="94" t="s">
        <v>26</v>
      </c>
      <c r="E517" s="94" t="s">
        <v>25</v>
      </c>
      <c r="F517" s="95">
        <v>5</v>
      </c>
      <c r="G517" s="95">
        <v>4</v>
      </c>
      <c r="H517" s="163">
        <v>3730</v>
      </c>
      <c r="I517" s="163">
        <v>2293</v>
      </c>
      <c r="J517" s="163">
        <v>1776.04</v>
      </c>
      <c r="K517" s="111">
        <f>SUM(L517:O517)</f>
        <v>15841445.9</v>
      </c>
      <c r="L517" s="111">
        <v>0</v>
      </c>
      <c r="M517" s="111">
        <v>0</v>
      </c>
      <c r="N517" s="111">
        <v>0</v>
      </c>
      <c r="O517" s="110">
        <v>15841445.9</v>
      </c>
      <c r="P517" s="111">
        <f t="shared" si="84"/>
        <v>4247.0364343163537</v>
      </c>
      <c r="Q517" s="111">
        <v>9673</v>
      </c>
      <c r="R517" s="121" t="s">
        <v>68</v>
      </c>
      <c r="S517" s="157"/>
    </row>
    <row r="518" spans="1:21" s="26" customFormat="1" ht="21.95" customHeight="1" x14ac:dyDescent="0.25">
      <c r="A518" s="94" t="s">
        <v>1205</v>
      </c>
      <c r="B518" s="118" t="s">
        <v>403</v>
      </c>
      <c r="C518" s="108">
        <v>1959</v>
      </c>
      <c r="D518" s="108" t="s">
        <v>26</v>
      </c>
      <c r="E518" s="108" t="s">
        <v>25</v>
      </c>
      <c r="F518" s="129">
        <v>3</v>
      </c>
      <c r="G518" s="129">
        <v>2</v>
      </c>
      <c r="H518" s="110">
        <v>1445.8</v>
      </c>
      <c r="I518" s="110">
        <v>394.8</v>
      </c>
      <c r="J518" s="110">
        <v>1051</v>
      </c>
      <c r="K518" s="119">
        <f t="shared" si="85"/>
        <v>3469320</v>
      </c>
      <c r="L518" s="148">
        <v>0</v>
      </c>
      <c r="M518" s="148">
        <v>0</v>
      </c>
      <c r="N518" s="148">
        <v>0</v>
      </c>
      <c r="O518" s="110">
        <f>'[1]Прод. прилож'!$C$534</f>
        <v>3469320</v>
      </c>
      <c r="P518" s="111">
        <f t="shared" si="84"/>
        <v>2399.58500484161</v>
      </c>
      <c r="Q518" s="119">
        <v>9673</v>
      </c>
      <c r="R518" s="121" t="s">
        <v>69</v>
      </c>
      <c r="S518" s="112"/>
      <c r="T518" s="25"/>
      <c r="U518" s="25"/>
    </row>
    <row r="519" spans="1:21" s="34" customFormat="1" ht="21.95" customHeight="1" x14ac:dyDescent="0.25">
      <c r="A519" s="94" t="s">
        <v>1206</v>
      </c>
      <c r="B519" s="145" t="s">
        <v>1674</v>
      </c>
      <c r="C519" s="94">
        <v>1952</v>
      </c>
      <c r="D519" s="94" t="s">
        <v>26</v>
      </c>
      <c r="E519" s="94" t="s">
        <v>25</v>
      </c>
      <c r="F519" s="95">
        <v>3</v>
      </c>
      <c r="G519" s="95">
        <v>1</v>
      </c>
      <c r="H519" s="163">
        <v>563.4</v>
      </c>
      <c r="I519" s="163">
        <v>437.7</v>
      </c>
      <c r="J519" s="163">
        <v>316.8</v>
      </c>
      <c r="K519" s="111">
        <f>SUM(L519:O519)</f>
        <v>6420786.3099999996</v>
      </c>
      <c r="L519" s="111">
        <v>0</v>
      </c>
      <c r="M519" s="111">
        <v>0</v>
      </c>
      <c r="N519" s="111">
        <v>0</v>
      </c>
      <c r="O519" s="110">
        <v>6420786.3099999996</v>
      </c>
      <c r="P519" s="111">
        <f t="shared" si="84"/>
        <v>11396.4968228612</v>
      </c>
      <c r="Q519" s="111">
        <v>9673</v>
      </c>
      <c r="R519" s="121" t="s">
        <v>68</v>
      </c>
      <c r="S519" s="157"/>
    </row>
    <row r="520" spans="1:21" s="26" customFormat="1" ht="21.95" customHeight="1" x14ac:dyDescent="0.25">
      <c r="A520" s="94" t="s">
        <v>1207</v>
      </c>
      <c r="B520" s="118" t="s">
        <v>408</v>
      </c>
      <c r="C520" s="108">
        <v>1960</v>
      </c>
      <c r="D520" s="108" t="s">
        <v>26</v>
      </c>
      <c r="E520" s="108" t="s">
        <v>25</v>
      </c>
      <c r="F520" s="129">
        <v>2</v>
      </c>
      <c r="G520" s="129">
        <v>1</v>
      </c>
      <c r="H520" s="110">
        <v>557.48</v>
      </c>
      <c r="I520" s="110">
        <v>0</v>
      </c>
      <c r="J520" s="110">
        <v>557.48</v>
      </c>
      <c r="K520" s="119">
        <f>SUM(L520:O520)</f>
        <v>6064452</v>
      </c>
      <c r="L520" s="148">
        <v>0</v>
      </c>
      <c r="M520" s="148">
        <v>0</v>
      </c>
      <c r="N520" s="148">
        <v>0</v>
      </c>
      <c r="O520" s="110">
        <v>6064452</v>
      </c>
      <c r="P520" s="111">
        <f>K520/H520</f>
        <v>10878.33106120399</v>
      </c>
      <c r="Q520" s="119">
        <v>9673</v>
      </c>
      <c r="R520" s="123" t="s">
        <v>70</v>
      </c>
      <c r="S520" s="112"/>
      <c r="T520" s="25"/>
      <c r="U520" s="25"/>
    </row>
    <row r="521" spans="1:21" s="26" customFormat="1" ht="21.95" customHeight="1" x14ac:dyDescent="0.25">
      <c r="A521" s="94" t="s">
        <v>1208</v>
      </c>
      <c r="B521" s="118" t="s">
        <v>407</v>
      </c>
      <c r="C521" s="108">
        <v>1939</v>
      </c>
      <c r="D521" s="108" t="s">
        <v>26</v>
      </c>
      <c r="E521" s="108" t="s">
        <v>25</v>
      </c>
      <c r="F521" s="129">
        <v>4</v>
      </c>
      <c r="G521" s="129">
        <v>4</v>
      </c>
      <c r="H521" s="110">
        <v>4716.78</v>
      </c>
      <c r="I521" s="110">
        <v>217.4</v>
      </c>
      <c r="J521" s="110">
        <v>4499.38</v>
      </c>
      <c r="K521" s="119">
        <f t="shared" si="85"/>
        <v>9932239.5</v>
      </c>
      <c r="L521" s="148">
        <v>0</v>
      </c>
      <c r="M521" s="148">
        <v>0</v>
      </c>
      <c r="N521" s="148">
        <v>0</v>
      </c>
      <c r="O521" s="110">
        <v>9932239.5</v>
      </c>
      <c r="P521" s="111">
        <f t="shared" si="84"/>
        <v>2105.7245620953277</v>
      </c>
      <c r="Q521" s="119">
        <v>9673</v>
      </c>
      <c r="R521" s="121" t="s">
        <v>68</v>
      </c>
      <c r="S521" s="112"/>
      <c r="T521" s="25"/>
      <c r="U521" s="25"/>
    </row>
    <row r="522" spans="1:21" s="26" customFormat="1" ht="21.95" customHeight="1" x14ac:dyDescent="0.25">
      <c r="A522" s="94" t="s">
        <v>1209</v>
      </c>
      <c r="B522" s="118" t="s">
        <v>409</v>
      </c>
      <c r="C522" s="108">
        <v>1960</v>
      </c>
      <c r="D522" s="108" t="s">
        <v>26</v>
      </c>
      <c r="E522" s="108" t="s">
        <v>899</v>
      </c>
      <c r="F522" s="129">
        <v>2</v>
      </c>
      <c r="G522" s="129">
        <v>1</v>
      </c>
      <c r="H522" s="110">
        <v>344.6</v>
      </c>
      <c r="I522" s="110">
        <v>0</v>
      </c>
      <c r="J522" s="110">
        <v>233.9</v>
      </c>
      <c r="K522" s="119">
        <f t="shared" si="85"/>
        <v>1563395</v>
      </c>
      <c r="L522" s="148">
        <v>0</v>
      </c>
      <c r="M522" s="148">
        <v>0</v>
      </c>
      <c r="N522" s="148">
        <v>0</v>
      </c>
      <c r="O522" s="110">
        <v>1563395</v>
      </c>
      <c r="P522" s="111">
        <f t="shared" si="84"/>
        <v>4536.8398142774231</v>
      </c>
      <c r="Q522" s="119">
        <v>9673</v>
      </c>
      <c r="R522" s="123" t="s">
        <v>70</v>
      </c>
      <c r="S522" s="112"/>
      <c r="T522" s="25"/>
      <c r="U522" s="25"/>
    </row>
    <row r="523" spans="1:21" s="25" customFormat="1" ht="21.95" customHeight="1" x14ac:dyDescent="0.25">
      <c r="A523" s="94" t="s">
        <v>1210</v>
      </c>
      <c r="B523" s="167" t="s">
        <v>415</v>
      </c>
      <c r="C523" s="108">
        <v>1955</v>
      </c>
      <c r="D523" s="108" t="s">
        <v>26</v>
      </c>
      <c r="E523" s="108" t="s">
        <v>25</v>
      </c>
      <c r="F523" s="129">
        <v>2</v>
      </c>
      <c r="G523" s="129">
        <v>2</v>
      </c>
      <c r="H523" s="111">
        <v>634.6</v>
      </c>
      <c r="I523" s="111">
        <v>0</v>
      </c>
      <c r="J523" s="111">
        <v>634.6</v>
      </c>
      <c r="K523" s="119">
        <f>SUM(L523:O523)</f>
        <v>6918740</v>
      </c>
      <c r="L523" s="148">
        <v>0</v>
      </c>
      <c r="M523" s="148">
        <v>0</v>
      </c>
      <c r="N523" s="148">
        <v>0</v>
      </c>
      <c r="O523" s="110">
        <v>6918740</v>
      </c>
      <c r="P523" s="111">
        <f>K523/H523</f>
        <v>10902.521273242988</v>
      </c>
      <c r="Q523" s="119">
        <v>9673</v>
      </c>
      <c r="R523" s="121" t="s">
        <v>68</v>
      </c>
      <c r="S523" s="112"/>
    </row>
    <row r="524" spans="1:21" s="26" customFormat="1" ht="21.95" customHeight="1" x14ac:dyDescent="0.25">
      <c r="A524" s="94" t="s">
        <v>1211</v>
      </c>
      <c r="B524" s="118" t="s">
        <v>1606</v>
      </c>
      <c r="C524" s="108">
        <v>1951</v>
      </c>
      <c r="D524" s="108" t="s">
        <v>26</v>
      </c>
      <c r="E524" s="108" t="s">
        <v>119</v>
      </c>
      <c r="F524" s="129">
        <v>2</v>
      </c>
      <c r="G524" s="129">
        <v>2</v>
      </c>
      <c r="H524" s="110">
        <v>457.9</v>
      </c>
      <c r="I524" s="110">
        <v>0</v>
      </c>
      <c r="J524" s="110">
        <v>457.9</v>
      </c>
      <c r="K524" s="119">
        <f t="shared" si="85"/>
        <v>2300000</v>
      </c>
      <c r="L524" s="148">
        <v>0</v>
      </c>
      <c r="M524" s="148">
        <v>0</v>
      </c>
      <c r="N524" s="148">
        <v>0</v>
      </c>
      <c r="O524" s="110">
        <f>'[1]Прод. прилож'!$C$536</f>
        <v>2300000</v>
      </c>
      <c r="P524" s="111">
        <f>K524/H524</f>
        <v>5022.9307709106797</v>
      </c>
      <c r="Q524" s="119">
        <v>9673</v>
      </c>
      <c r="R524" s="123" t="s">
        <v>69</v>
      </c>
      <c r="S524" s="112"/>
      <c r="T524" s="25"/>
      <c r="U524" s="25"/>
    </row>
    <row r="525" spans="1:21" s="26" customFormat="1" ht="21.95" customHeight="1" x14ac:dyDescent="0.25">
      <c r="A525" s="198" t="s">
        <v>1212</v>
      </c>
      <c r="B525" s="194" t="s">
        <v>410</v>
      </c>
      <c r="C525" s="180">
        <v>1951</v>
      </c>
      <c r="D525" s="180" t="s">
        <v>26</v>
      </c>
      <c r="E525" s="180" t="s">
        <v>119</v>
      </c>
      <c r="F525" s="195">
        <v>2</v>
      </c>
      <c r="G525" s="195">
        <v>2</v>
      </c>
      <c r="H525" s="200">
        <v>492.6</v>
      </c>
      <c r="I525" s="200">
        <v>0</v>
      </c>
      <c r="J525" s="200">
        <v>492.6</v>
      </c>
      <c r="K525" s="119">
        <f t="shared" si="85"/>
        <v>300000</v>
      </c>
      <c r="L525" s="148">
        <v>0</v>
      </c>
      <c r="M525" s="148">
        <v>0</v>
      </c>
      <c r="N525" s="148">
        <v>0</v>
      </c>
      <c r="O525" s="110">
        <v>300000</v>
      </c>
      <c r="P525" s="111">
        <f t="shared" si="84"/>
        <v>609.01339829476251</v>
      </c>
      <c r="Q525" s="119">
        <v>9673</v>
      </c>
      <c r="R525" s="121" t="s">
        <v>68</v>
      </c>
      <c r="S525" s="112"/>
      <c r="T525" s="25"/>
      <c r="U525" s="25"/>
    </row>
    <row r="526" spans="1:21" s="26" customFormat="1" ht="21.95" customHeight="1" x14ac:dyDescent="0.25">
      <c r="A526" s="198"/>
      <c r="B526" s="194"/>
      <c r="C526" s="180"/>
      <c r="D526" s="180"/>
      <c r="E526" s="180"/>
      <c r="F526" s="195"/>
      <c r="G526" s="195"/>
      <c r="H526" s="200"/>
      <c r="I526" s="200"/>
      <c r="J526" s="200"/>
      <c r="K526" s="119">
        <f>SUM(L526:O526)</f>
        <v>3862000</v>
      </c>
      <c r="L526" s="148">
        <v>0</v>
      </c>
      <c r="M526" s="148">
        <v>0</v>
      </c>
      <c r="N526" s="148">
        <v>0</v>
      </c>
      <c r="O526" s="110">
        <f>'[1]Прод. прилож'!$C$537</f>
        <v>3862000</v>
      </c>
      <c r="P526" s="111">
        <f>K526/H525</f>
        <v>7840.0324807145753</v>
      </c>
      <c r="Q526" s="119">
        <v>9673</v>
      </c>
      <c r="R526" s="121" t="s">
        <v>69</v>
      </c>
      <c r="S526" s="112"/>
      <c r="T526" s="25"/>
      <c r="U526" s="25"/>
    </row>
    <row r="527" spans="1:21" s="26" customFormat="1" ht="21.95" customHeight="1" x14ac:dyDescent="0.25">
      <c r="A527" s="198" t="s">
        <v>1213</v>
      </c>
      <c r="B527" s="194" t="s">
        <v>411</v>
      </c>
      <c r="C527" s="180">
        <v>1952</v>
      </c>
      <c r="D527" s="180" t="s">
        <v>26</v>
      </c>
      <c r="E527" s="180" t="s">
        <v>119</v>
      </c>
      <c r="F527" s="195">
        <v>2</v>
      </c>
      <c r="G527" s="195">
        <v>2</v>
      </c>
      <c r="H527" s="200">
        <v>485.2</v>
      </c>
      <c r="I527" s="200">
        <v>0</v>
      </c>
      <c r="J527" s="200">
        <v>485.2</v>
      </c>
      <c r="K527" s="119">
        <f t="shared" si="85"/>
        <v>300000</v>
      </c>
      <c r="L527" s="148">
        <v>0</v>
      </c>
      <c r="M527" s="148">
        <v>0</v>
      </c>
      <c r="N527" s="148">
        <v>0</v>
      </c>
      <c r="O527" s="110">
        <v>300000</v>
      </c>
      <c r="P527" s="111">
        <f t="shared" si="84"/>
        <v>618.30173124484747</v>
      </c>
      <c r="Q527" s="119">
        <v>9673</v>
      </c>
      <c r="R527" s="121" t="s">
        <v>68</v>
      </c>
      <c r="S527" s="112"/>
      <c r="T527" s="25"/>
      <c r="U527" s="25"/>
    </row>
    <row r="528" spans="1:21" s="26" customFormat="1" ht="21.95" customHeight="1" x14ac:dyDescent="0.25">
      <c r="A528" s="198"/>
      <c r="B528" s="194"/>
      <c r="C528" s="180"/>
      <c r="D528" s="180"/>
      <c r="E528" s="180"/>
      <c r="F528" s="195"/>
      <c r="G528" s="195"/>
      <c r="H528" s="200"/>
      <c r="I528" s="200"/>
      <c r="J528" s="200"/>
      <c r="K528" s="119">
        <f>SUM(L528:O528)</f>
        <v>2086500</v>
      </c>
      <c r="L528" s="148">
        <v>0</v>
      </c>
      <c r="M528" s="148">
        <v>0</v>
      </c>
      <c r="N528" s="148">
        <v>0</v>
      </c>
      <c r="O528" s="110">
        <f>'[1]Прод. прилож'!$C$538</f>
        <v>2086500</v>
      </c>
      <c r="P528" s="111">
        <f>K528/H527</f>
        <v>4300.2885408079146</v>
      </c>
      <c r="Q528" s="119">
        <v>9673</v>
      </c>
      <c r="R528" s="121" t="s">
        <v>69</v>
      </c>
      <c r="S528" s="112"/>
      <c r="T528" s="25"/>
      <c r="U528" s="25"/>
    </row>
    <row r="529" spans="1:21" s="26" customFormat="1" ht="21.95" customHeight="1" x14ac:dyDescent="0.25">
      <c r="A529" s="94" t="s">
        <v>1214</v>
      </c>
      <c r="B529" s="167" t="s">
        <v>412</v>
      </c>
      <c r="C529" s="108">
        <v>1958</v>
      </c>
      <c r="D529" s="108" t="s">
        <v>26</v>
      </c>
      <c r="E529" s="108" t="s">
        <v>25</v>
      </c>
      <c r="F529" s="129">
        <v>2</v>
      </c>
      <c r="G529" s="129">
        <v>1</v>
      </c>
      <c r="H529" s="110">
        <v>529.75</v>
      </c>
      <c r="I529" s="110">
        <v>0</v>
      </c>
      <c r="J529" s="110">
        <v>529.75</v>
      </c>
      <c r="K529" s="119">
        <f t="shared" si="85"/>
        <v>2030500</v>
      </c>
      <c r="L529" s="148">
        <v>0</v>
      </c>
      <c r="M529" s="148">
        <v>0</v>
      </c>
      <c r="N529" s="148">
        <v>0</v>
      </c>
      <c r="O529" s="110">
        <f>'[1]Прод. прилож'!$C$539</f>
        <v>2030500</v>
      </c>
      <c r="P529" s="111">
        <f t="shared" si="84"/>
        <v>3832.9400660689003</v>
      </c>
      <c r="Q529" s="119">
        <v>9673</v>
      </c>
      <c r="R529" s="98" t="s">
        <v>69</v>
      </c>
      <c r="S529" s="112"/>
      <c r="T529" s="25"/>
      <c r="U529" s="25"/>
    </row>
    <row r="530" spans="1:21" s="26" customFormat="1" ht="21.95" customHeight="1" x14ac:dyDescent="0.25">
      <c r="A530" s="94" t="s">
        <v>1215</v>
      </c>
      <c r="B530" s="167" t="s">
        <v>413</v>
      </c>
      <c r="C530" s="108">
        <v>1960</v>
      </c>
      <c r="D530" s="108" t="s">
        <v>26</v>
      </c>
      <c r="E530" s="108" t="s">
        <v>25</v>
      </c>
      <c r="F530" s="129">
        <v>2</v>
      </c>
      <c r="G530" s="129">
        <v>1</v>
      </c>
      <c r="H530" s="110">
        <v>280.7</v>
      </c>
      <c r="I530" s="110">
        <v>0</v>
      </c>
      <c r="J530" s="110">
        <v>280.7</v>
      </c>
      <c r="K530" s="119">
        <f t="shared" si="85"/>
        <v>2235000</v>
      </c>
      <c r="L530" s="148">
        <v>0</v>
      </c>
      <c r="M530" s="148">
        <v>0</v>
      </c>
      <c r="N530" s="148">
        <v>0</v>
      </c>
      <c r="O530" s="110">
        <v>2235000</v>
      </c>
      <c r="P530" s="111">
        <f t="shared" si="84"/>
        <v>7962.2372639829</v>
      </c>
      <c r="Q530" s="119">
        <v>9673</v>
      </c>
      <c r="R530" s="123" t="s">
        <v>70</v>
      </c>
      <c r="S530" s="112"/>
      <c r="T530" s="25"/>
      <c r="U530" s="25"/>
    </row>
    <row r="531" spans="1:21" s="26" customFormat="1" ht="21.95" customHeight="1" x14ac:dyDescent="0.25">
      <c r="A531" s="198" t="s">
        <v>1216</v>
      </c>
      <c r="B531" s="244" t="s">
        <v>414</v>
      </c>
      <c r="C531" s="180">
        <v>1956</v>
      </c>
      <c r="D531" s="180" t="s">
        <v>26</v>
      </c>
      <c r="E531" s="180" t="s">
        <v>119</v>
      </c>
      <c r="F531" s="195">
        <v>2</v>
      </c>
      <c r="G531" s="195">
        <v>2</v>
      </c>
      <c r="H531" s="200">
        <v>410.3</v>
      </c>
      <c r="I531" s="200">
        <v>0</v>
      </c>
      <c r="J531" s="200">
        <v>410.3</v>
      </c>
      <c r="K531" s="119">
        <f t="shared" si="85"/>
        <v>300000</v>
      </c>
      <c r="L531" s="148">
        <v>0</v>
      </c>
      <c r="M531" s="148">
        <v>0</v>
      </c>
      <c r="N531" s="148">
        <v>0</v>
      </c>
      <c r="O531" s="110">
        <v>300000</v>
      </c>
      <c r="P531" s="111">
        <f t="shared" si="84"/>
        <v>731.17231294174996</v>
      </c>
      <c r="Q531" s="119">
        <v>9673</v>
      </c>
      <c r="R531" s="121" t="s">
        <v>68</v>
      </c>
      <c r="S531" s="112"/>
      <c r="T531" s="25"/>
      <c r="U531" s="25"/>
    </row>
    <row r="532" spans="1:21" s="26" customFormat="1" ht="21.95" customHeight="1" x14ac:dyDescent="0.25">
      <c r="A532" s="198"/>
      <c r="B532" s="245"/>
      <c r="C532" s="180"/>
      <c r="D532" s="180"/>
      <c r="E532" s="180"/>
      <c r="F532" s="195"/>
      <c r="G532" s="195"/>
      <c r="H532" s="200"/>
      <c r="I532" s="200"/>
      <c r="J532" s="200"/>
      <c r="K532" s="119">
        <f>SUM(L532:O532)</f>
        <v>5397500</v>
      </c>
      <c r="L532" s="148">
        <v>0</v>
      </c>
      <c r="M532" s="148">
        <v>0</v>
      </c>
      <c r="N532" s="148">
        <v>0</v>
      </c>
      <c r="O532" s="110">
        <f>'[1]Прод. прилож'!$C$540</f>
        <v>5397500</v>
      </c>
      <c r="P532" s="111">
        <f>K532/H531</f>
        <v>13155.00853034365</v>
      </c>
      <c r="Q532" s="119">
        <v>9673</v>
      </c>
      <c r="R532" s="121" t="s">
        <v>69</v>
      </c>
      <c r="S532" s="112"/>
      <c r="T532" s="25"/>
      <c r="U532" s="25"/>
    </row>
    <row r="533" spans="1:21" s="21" customFormat="1" ht="39" customHeight="1" x14ac:dyDescent="0.25">
      <c r="A533" s="94" t="s">
        <v>1217</v>
      </c>
      <c r="B533" s="178" t="s">
        <v>1971</v>
      </c>
      <c r="C533" s="108">
        <v>1959</v>
      </c>
      <c r="D533" s="108" t="s">
        <v>26</v>
      </c>
      <c r="E533" s="108" t="s">
        <v>25</v>
      </c>
      <c r="F533" s="129">
        <v>5</v>
      </c>
      <c r="G533" s="129">
        <v>4</v>
      </c>
      <c r="H533" s="110">
        <v>2587.87</v>
      </c>
      <c r="I533" s="110">
        <v>50.5</v>
      </c>
      <c r="J533" s="110">
        <v>2537.37</v>
      </c>
      <c r="K533" s="119">
        <f t="shared" si="85"/>
        <v>300000</v>
      </c>
      <c r="L533" s="148">
        <v>0</v>
      </c>
      <c r="M533" s="148">
        <v>0</v>
      </c>
      <c r="N533" s="148">
        <v>0</v>
      </c>
      <c r="O533" s="110">
        <f>'[1]Прод. прилож'!$C$541</f>
        <v>300000</v>
      </c>
      <c r="P533" s="111">
        <f t="shared" si="84"/>
        <v>115.92545220586815</v>
      </c>
      <c r="Q533" s="119">
        <v>9673</v>
      </c>
      <c r="R533" s="121" t="s">
        <v>69</v>
      </c>
      <c r="S533" s="168"/>
    </row>
    <row r="534" spans="1:21" s="21" customFormat="1" ht="21.95" customHeight="1" x14ac:dyDescent="0.25">
      <c r="A534" s="94" t="s">
        <v>1218</v>
      </c>
      <c r="B534" s="118" t="s">
        <v>416</v>
      </c>
      <c r="C534" s="108">
        <v>1960</v>
      </c>
      <c r="D534" s="108" t="s">
        <v>26</v>
      </c>
      <c r="E534" s="108" t="s">
        <v>25</v>
      </c>
      <c r="F534" s="129">
        <v>2</v>
      </c>
      <c r="G534" s="129">
        <v>1</v>
      </c>
      <c r="H534" s="110">
        <v>613.20000000000005</v>
      </c>
      <c r="I534" s="110">
        <v>0</v>
      </c>
      <c r="J534" s="110">
        <v>613.20000000000005</v>
      </c>
      <c r="K534" s="119">
        <f t="shared" si="85"/>
        <v>3270650</v>
      </c>
      <c r="L534" s="148">
        <v>0</v>
      </c>
      <c r="M534" s="148">
        <v>0</v>
      </c>
      <c r="N534" s="148">
        <v>0</v>
      </c>
      <c r="O534" s="110">
        <v>3270650</v>
      </c>
      <c r="P534" s="111">
        <f t="shared" si="84"/>
        <v>5333.7410306588381</v>
      </c>
      <c r="Q534" s="119">
        <v>9673</v>
      </c>
      <c r="R534" s="123" t="s">
        <v>70</v>
      </c>
      <c r="S534" s="168"/>
    </row>
    <row r="535" spans="1:21" s="21" customFormat="1" ht="21.95" customHeight="1" x14ac:dyDescent="0.25">
      <c r="A535" s="198" t="s">
        <v>1219</v>
      </c>
      <c r="B535" s="199" t="s">
        <v>417</v>
      </c>
      <c r="C535" s="180">
        <v>1960</v>
      </c>
      <c r="D535" s="180" t="s">
        <v>26</v>
      </c>
      <c r="E535" s="180" t="s">
        <v>25</v>
      </c>
      <c r="F535" s="195">
        <v>2</v>
      </c>
      <c r="G535" s="195">
        <v>2</v>
      </c>
      <c r="H535" s="200">
        <v>284.2</v>
      </c>
      <c r="I535" s="200">
        <v>0</v>
      </c>
      <c r="J535" s="200">
        <v>284.2</v>
      </c>
      <c r="K535" s="119">
        <f>SUM(L535:O535)</f>
        <v>300000</v>
      </c>
      <c r="L535" s="148">
        <v>0</v>
      </c>
      <c r="M535" s="148">
        <v>0</v>
      </c>
      <c r="N535" s="148">
        <v>0</v>
      </c>
      <c r="O535" s="110">
        <v>300000</v>
      </c>
      <c r="P535" s="111">
        <f t="shared" si="84"/>
        <v>1055.5946516537649</v>
      </c>
      <c r="Q535" s="119">
        <v>9673</v>
      </c>
      <c r="R535" s="123" t="s">
        <v>69</v>
      </c>
      <c r="S535" s="168"/>
    </row>
    <row r="536" spans="1:21" s="21" customFormat="1" ht="21.95" customHeight="1" x14ac:dyDescent="0.25">
      <c r="A536" s="198"/>
      <c r="B536" s="199"/>
      <c r="C536" s="180"/>
      <c r="D536" s="180"/>
      <c r="E536" s="180"/>
      <c r="F536" s="195"/>
      <c r="G536" s="195"/>
      <c r="H536" s="200"/>
      <c r="I536" s="200"/>
      <c r="J536" s="200"/>
      <c r="K536" s="119">
        <f t="shared" si="85"/>
        <v>1647600</v>
      </c>
      <c r="L536" s="148">
        <v>0</v>
      </c>
      <c r="M536" s="148">
        <v>0</v>
      </c>
      <c r="N536" s="148">
        <v>0</v>
      </c>
      <c r="O536" s="110">
        <v>1647600</v>
      </c>
      <c r="P536" s="111">
        <f>K536/H535</f>
        <v>5797.3258268824775</v>
      </c>
      <c r="Q536" s="119">
        <v>9673</v>
      </c>
      <c r="R536" s="123" t="s">
        <v>70</v>
      </c>
      <c r="S536" s="168"/>
    </row>
    <row r="537" spans="1:21" s="21" customFormat="1" ht="21.95" customHeight="1" x14ac:dyDescent="0.25">
      <c r="A537" s="94" t="s">
        <v>1220</v>
      </c>
      <c r="B537" s="118" t="s">
        <v>418</v>
      </c>
      <c r="C537" s="108">
        <v>1960</v>
      </c>
      <c r="D537" s="108" t="s">
        <v>26</v>
      </c>
      <c r="E537" s="108" t="s">
        <v>25</v>
      </c>
      <c r="F537" s="108">
        <v>2</v>
      </c>
      <c r="G537" s="108">
        <v>1</v>
      </c>
      <c r="H537" s="110">
        <v>299.2</v>
      </c>
      <c r="I537" s="110">
        <v>21.6</v>
      </c>
      <c r="J537" s="110">
        <v>277.60000000000002</v>
      </c>
      <c r="K537" s="119">
        <f t="shared" si="85"/>
        <v>2158000</v>
      </c>
      <c r="L537" s="148">
        <v>0</v>
      </c>
      <c r="M537" s="148">
        <v>0</v>
      </c>
      <c r="N537" s="148">
        <v>0</v>
      </c>
      <c r="O537" s="133">
        <v>2158000</v>
      </c>
      <c r="P537" s="111">
        <f t="shared" si="84"/>
        <v>7212.5668449197865</v>
      </c>
      <c r="Q537" s="119">
        <v>9673</v>
      </c>
      <c r="R537" s="123" t="s">
        <v>70</v>
      </c>
      <c r="S537" s="168"/>
    </row>
    <row r="538" spans="1:21" s="21" customFormat="1" ht="21.95" customHeight="1" x14ac:dyDescent="0.25">
      <c r="A538" s="94" t="s">
        <v>1221</v>
      </c>
      <c r="B538" s="118" t="s">
        <v>419</v>
      </c>
      <c r="C538" s="94">
        <v>1961</v>
      </c>
      <c r="D538" s="108" t="s">
        <v>26</v>
      </c>
      <c r="E538" s="108" t="s">
        <v>25</v>
      </c>
      <c r="F538" s="95">
        <v>2</v>
      </c>
      <c r="G538" s="95">
        <v>1</v>
      </c>
      <c r="H538" s="111">
        <v>282</v>
      </c>
      <c r="I538" s="111">
        <v>87.03</v>
      </c>
      <c r="J538" s="111">
        <v>194.97</v>
      </c>
      <c r="K538" s="119">
        <f t="shared" si="85"/>
        <v>2037000</v>
      </c>
      <c r="L538" s="148">
        <v>0</v>
      </c>
      <c r="M538" s="148">
        <v>0</v>
      </c>
      <c r="N538" s="148">
        <v>0</v>
      </c>
      <c r="O538" s="111">
        <v>2037000</v>
      </c>
      <c r="P538" s="111">
        <f t="shared" si="84"/>
        <v>7223.4042553191493</v>
      </c>
      <c r="Q538" s="119">
        <v>9673</v>
      </c>
      <c r="R538" s="98" t="s">
        <v>70</v>
      </c>
      <c r="S538" s="168"/>
    </row>
    <row r="539" spans="1:21" s="21" customFormat="1" ht="21.95" customHeight="1" x14ac:dyDescent="0.25">
      <c r="A539" s="198" t="s">
        <v>1222</v>
      </c>
      <c r="B539" s="199" t="s">
        <v>422</v>
      </c>
      <c r="C539" s="198">
        <v>1949</v>
      </c>
      <c r="D539" s="180" t="s">
        <v>26</v>
      </c>
      <c r="E539" s="180" t="s">
        <v>119</v>
      </c>
      <c r="F539" s="189">
        <v>2</v>
      </c>
      <c r="G539" s="189">
        <v>2</v>
      </c>
      <c r="H539" s="229">
        <v>368.97</v>
      </c>
      <c r="I539" s="229">
        <v>0</v>
      </c>
      <c r="J539" s="229">
        <v>368.97</v>
      </c>
      <c r="K539" s="119">
        <f t="shared" ref="K539:K544" si="86">SUM(L539:O539)</f>
        <v>300000</v>
      </c>
      <c r="L539" s="148">
        <v>0</v>
      </c>
      <c r="M539" s="148">
        <v>0</v>
      </c>
      <c r="N539" s="148">
        <v>0</v>
      </c>
      <c r="O539" s="110">
        <v>300000</v>
      </c>
      <c r="P539" s="111">
        <f>K539/H539</f>
        <v>813.07423367753472</v>
      </c>
      <c r="Q539" s="119">
        <v>9673</v>
      </c>
      <c r="R539" s="121" t="s">
        <v>68</v>
      </c>
      <c r="S539" s="168"/>
    </row>
    <row r="540" spans="1:21" s="21" customFormat="1" ht="21.95" customHeight="1" x14ac:dyDescent="0.25">
      <c r="A540" s="198"/>
      <c r="B540" s="199"/>
      <c r="C540" s="198"/>
      <c r="D540" s="180"/>
      <c r="E540" s="180"/>
      <c r="F540" s="189"/>
      <c r="G540" s="189"/>
      <c r="H540" s="229"/>
      <c r="I540" s="229"/>
      <c r="J540" s="229"/>
      <c r="K540" s="119">
        <f t="shared" si="86"/>
        <v>2080000</v>
      </c>
      <c r="L540" s="148">
        <v>0</v>
      </c>
      <c r="M540" s="148">
        <v>0</v>
      </c>
      <c r="N540" s="148">
        <v>0</v>
      </c>
      <c r="O540" s="111">
        <f>'[1]Прод. прилож'!$C$543</f>
        <v>2080000</v>
      </c>
      <c r="P540" s="111">
        <f>K540/H539</f>
        <v>5637.3146868309068</v>
      </c>
      <c r="Q540" s="119">
        <v>9673</v>
      </c>
      <c r="R540" s="121" t="s">
        <v>69</v>
      </c>
      <c r="S540" s="168"/>
    </row>
    <row r="541" spans="1:21" s="21" customFormat="1" ht="21.95" customHeight="1" x14ac:dyDescent="0.25">
      <c r="A541" s="198" t="s">
        <v>1223</v>
      </c>
      <c r="B541" s="199" t="s">
        <v>423</v>
      </c>
      <c r="C541" s="180">
        <v>1949</v>
      </c>
      <c r="D541" s="180" t="s">
        <v>26</v>
      </c>
      <c r="E541" s="180" t="s">
        <v>119</v>
      </c>
      <c r="F541" s="195">
        <v>2</v>
      </c>
      <c r="G541" s="195">
        <v>2</v>
      </c>
      <c r="H541" s="229">
        <v>374.07</v>
      </c>
      <c r="I541" s="229">
        <v>0</v>
      </c>
      <c r="J541" s="229">
        <v>374.07</v>
      </c>
      <c r="K541" s="119">
        <f t="shared" si="86"/>
        <v>300000</v>
      </c>
      <c r="L541" s="148">
        <v>0</v>
      </c>
      <c r="M541" s="148">
        <v>0</v>
      </c>
      <c r="N541" s="148">
        <v>0</v>
      </c>
      <c r="O541" s="110">
        <v>300000</v>
      </c>
      <c r="P541" s="111">
        <f>K541/H541</f>
        <v>801.98893255273083</v>
      </c>
      <c r="Q541" s="119">
        <v>9673</v>
      </c>
      <c r="R541" s="121" t="s">
        <v>68</v>
      </c>
      <c r="S541" s="169"/>
      <c r="T541" s="37"/>
    </row>
    <row r="542" spans="1:21" s="21" customFormat="1" ht="21.95" customHeight="1" x14ac:dyDescent="0.25">
      <c r="A542" s="198"/>
      <c r="B542" s="199"/>
      <c r="C542" s="180"/>
      <c r="D542" s="180"/>
      <c r="E542" s="180"/>
      <c r="F542" s="195"/>
      <c r="G542" s="195"/>
      <c r="H542" s="229"/>
      <c r="I542" s="229"/>
      <c r="J542" s="229"/>
      <c r="K542" s="119">
        <f t="shared" si="86"/>
        <v>2080000</v>
      </c>
      <c r="L542" s="148">
        <v>0</v>
      </c>
      <c r="M542" s="148">
        <v>0</v>
      </c>
      <c r="N542" s="148">
        <v>0</v>
      </c>
      <c r="O542" s="110">
        <f>'[1]Прод. прилож'!$C$544</f>
        <v>2080000</v>
      </c>
      <c r="P542" s="111">
        <f>K542/H541</f>
        <v>5560.4565990322671</v>
      </c>
      <c r="Q542" s="119">
        <v>9673</v>
      </c>
      <c r="R542" s="121" t="s">
        <v>69</v>
      </c>
      <c r="S542" s="169"/>
      <c r="T542" s="37"/>
    </row>
    <row r="543" spans="1:21" s="21" customFormat="1" ht="21.95" customHeight="1" x14ac:dyDescent="0.25">
      <c r="A543" s="198" t="s">
        <v>1224</v>
      </c>
      <c r="B543" s="199" t="s">
        <v>424</v>
      </c>
      <c r="C543" s="180">
        <v>1949</v>
      </c>
      <c r="D543" s="180" t="s">
        <v>26</v>
      </c>
      <c r="E543" s="180" t="s">
        <v>119</v>
      </c>
      <c r="F543" s="195">
        <v>2</v>
      </c>
      <c r="G543" s="195">
        <v>2</v>
      </c>
      <c r="H543" s="200">
        <v>383</v>
      </c>
      <c r="I543" s="200">
        <v>0</v>
      </c>
      <c r="J543" s="200">
        <v>383</v>
      </c>
      <c r="K543" s="119">
        <f t="shared" si="86"/>
        <v>300000</v>
      </c>
      <c r="L543" s="148">
        <v>0</v>
      </c>
      <c r="M543" s="148">
        <v>0</v>
      </c>
      <c r="N543" s="148">
        <v>0</v>
      </c>
      <c r="O543" s="110">
        <v>300000</v>
      </c>
      <c r="P543" s="111">
        <f>K543/H543</f>
        <v>783.28981723237598</v>
      </c>
      <c r="Q543" s="119">
        <v>9673</v>
      </c>
      <c r="R543" s="121" t="s">
        <v>68</v>
      </c>
      <c r="S543" s="168"/>
    </row>
    <row r="544" spans="1:21" s="21" customFormat="1" ht="21.95" customHeight="1" x14ac:dyDescent="0.25">
      <c r="A544" s="198"/>
      <c r="B544" s="199"/>
      <c r="C544" s="180"/>
      <c r="D544" s="180"/>
      <c r="E544" s="180"/>
      <c r="F544" s="195"/>
      <c r="G544" s="195"/>
      <c r="H544" s="200"/>
      <c r="I544" s="200"/>
      <c r="J544" s="200"/>
      <c r="K544" s="119">
        <f t="shared" si="86"/>
        <v>1827000</v>
      </c>
      <c r="L544" s="148">
        <v>0</v>
      </c>
      <c r="M544" s="148">
        <v>0</v>
      </c>
      <c r="N544" s="148">
        <v>0</v>
      </c>
      <c r="O544" s="110">
        <f>'[1]Прод. прилож'!$C$545</f>
        <v>1827000</v>
      </c>
      <c r="P544" s="111">
        <f>K544/H543</f>
        <v>4770.23498694517</v>
      </c>
      <c r="Q544" s="119">
        <v>9673</v>
      </c>
      <c r="R544" s="121" t="s">
        <v>69</v>
      </c>
      <c r="S544" s="168"/>
    </row>
    <row r="545" spans="1:20" s="21" customFormat="1" ht="23.1" customHeight="1" x14ac:dyDescent="0.25">
      <c r="A545" s="198" t="s">
        <v>1225</v>
      </c>
      <c r="B545" s="199" t="s">
        <v>420</v>
      </c>
      <c r="C545" s="180">
        <v>1949</v>
      </c>
      <c r="D545" s="180" t="s">
        <v>26</v>
      </c>
      <c r="E545" s="180" t="s">
        <v>261</v>
      </c>
      <c r="F545" s="195">
        <v>2</v>
      </c>
      <c r="G545" s="195">
        <v>2</v>
      </c>
      <c r="H545" s="229">
        <v>372.51</v>
      </c>
      <c r="I545" s="229">
        <v>0</v>
      </c>
      <c r="J545" s="229">
        <v>372.51</v>
      </c>
      <c r="K545" s="119">
        <f t="shared" si="85"/>
        <v>300000</v>
      </c>
      <c r="L545" s="148">
        <v>0</v>
      </c>
      <c r="M545" s="148">
        <v>0</v>
      </c>
      <c r="N545" s="148">
        <v>0</v>
      </c>
      <c r="O545" s="110">
        <v>300000</v>
      </c>
      <c r="P545" s="111">
        <f t="shared" si="84"/>
        <v>805.3475074494645</v>
      </c>
      <c r="Q545" s="119">
        <v>9673</v>
      </c>
      <c r="R545" s="121" t="s">
        <v>68</v>
      </c>
      <c r="S545" s="169"/>
      <c r="T545" s="37"/>
    </row>
    <row r="546" spans="1:20" s="21" customFormat="1" ht="23.1" customHeight="1" x14ac:dyDescent="0.25">
      <c r="A546" s="198"/>
      <c r="B546" s="199"/>
      <c r="C546" s="180"/>
      <c r="D546" s="180"/>
      <c r="E546" s="180"/>
      <c r="F546" s="195"/>
      <c r="G546" s="195"/>
      <c r="H546" s="229"/>
      <c r="I546" s="229"/>
      <c r="J546" s="229"/>
      <c r="K546" s="119">
        <f>SUM(L546:O546)</f>
        <v>2906550</v>
      </c>
      <c r="L546" s="148">
        <v>0</v>
      </c>
      <c r="M546" s="148">
        <v>0</v>
      </c>
      <c r="N546" s="148">
        <v>0</v>
      </c>
      <c r="O546" s="110">
        <f>'[1]Прод. прилож'!$C$546</f>
        <v>2906550</v>
      </c>
      <c r="P546" s="111">
        <f>K546/H545</f>
        <v>7802.6093259241361</v>
      </c>
      <c r="Q546" s="119">
        <v>9673</v>
      </c>
      <c r="R546" s="121" t="s">
        <v>69</v>
      </c>
      <c r="S546" s="169"/>
      <c r="T546" s="37"/>
    </row>
    <row r="547" spans="1:20" s="21" customFormat="1" ht="23.1" customHeight="1" x14ac:dyDescent="0.25">
      <c r="A547" s="94" t="s">
        <v>1226</v>
      </c>
      <c r="B547" s="118" t="s">
        <v>421</v>
      </c>
      <c r="C547" s="108">
        <v>1959</v>
      </c>
      <c r="D547" s="108" t="s">
        <v>26</v>
      </c>
      <c r="E547" s="108" t="s">
        <v>25</v>
      </c>
      <c r="F547" s="129">
        <v>2</v>
      </c>
      <c r="G547" s="129">
        <v>2</v>
      </c>
      <c r="H547" s="111">
        <v>547.97</v>
      </c>
      <c r="I547" s="111">
        <v>0</v>
      </c>
      <c r="J547" s="111">
        <v>547.97</v>
      </c>
      <c r="K547" s="119">
        <f t="shared" si="85"/>
        <v>1470500</v>
      </c>
      <c r="L547" s="148">
        <v>0</v>
      </c>
      <c r="M547" s="148">
        <v>0</v>
      </c>
      <c r="N547" s="148">
        <v>0</v>
      </c>
      <c r="O547" s="110">
        <f>'[1]Прод. прилож'!$C$547</f>
        <v>1470500</v>
      </c>
      <c r="P547" s="111">
        <f t="shared" si="84"/>
        <v>2683.541069766593</v>
      </c>
      <c r="Q547" s="119">
        <v>9673</v>
      </c>
      <c r="R547" s="121" t="s">
        <v>69</v>
      </c>
      <c r="S547" s="168"/>
    </row>
    <row r="548" spans="1:20" s="21" customFormat="1" ht="23.1" customHeight="1" x14ac:dyDescent="0.25">
      <c r="A548" s="94" t="s">
        <v>1227</v>
      </c>
      <c r="B548" s="118" t="s">
        <v>425</v>
      </c>
      <c r="C548" s="108">
        <v>1974</v>
      </c>
      <c r="D548" s="108" t="s">
        <v>26</v>
      </c>
      <c r="E548" s="108" t="s">
        <v>25</v>
      </c>
      <c r="F548" s="129">
        <v>5</v>
      </c>
      <c r="G548" s="129">
        <v>1</v>
      </c>
      <c r="H548" s="110">
        <v>5060</v>
      </c>
      <c r="I548" s="110">
        <v>0</v>
      </c>
      <c r="J548" s="110">
        <v>2782.2</v>
      </c>
      <c r="K548" s="119">
        <f t="shared" si="85"/>
        <v>24159560</v>
      </c>
      <c r="L548" s="148">
        <v>0</v>
      </c>
      <c r="M548" s="148">
        <v>0</v>
      </c>
      <c r="N548" s="148">
        <v>0</v>
      </c>
      <c r="O548" s="110">
        <v>24159560</v>
      </c>
      <c r="P548" s="111">
        <f t="shared" si="84"/>
        <v>4774.616600790514</v>
      </c>
      <c r="Q548" s="119">
        <v>9673</v>
      </c>
      <c r="R548" s="98" t="s">
        <v>68</v>
      </c>
      <c r="S548" s="169"/>
      <c r="T548" s="37"/>
    </row>
    <row r="549" spans="1:20" s="21" customFormat="1" ht="23.1" customHeight="1" x14ac:dyDescent="0.25">
      <c r="A549" s="94" t="s">
        <v>1228</v>
      </c>
      <c r="B549" s="118" t="s">
        <v>426</v>
      </c>
      <c r="C549" s="121" t="s">
        <v>900</v>
      </c>
      <c r="D549" s="108" t="s">
        <v>26</v>
      </c>
      <c r="E549" s="108" t="s">
        <v>25</v>
      </c>
      <c r="F549" s="121" t="s">
        <v>290</v>
      </c>
      <c r="G549" s="121" t="s">
        <v>901</v>
      </c>
      <c r="H549" s="110">
        <v>270.95</v>
      </c>
      <c r="I549" s="110">
        <v>0</v>
      </c>
      <c r="J549" s="110">
        <v>270.95</v>
      </c>
      <c r="K549" s="119">
        <f t="shared" si="85"/>
        <v>2301000</v>
      </c>
      <c r="L549" s="148">
        <v>0</v>
      </c>
      <c r="M549" s="148">
        <v>0</v>
      </c>
      <c r="N549" s="148">
        <v>0</v>
      </c>
      <c r="O549" s="133">
        <f>'[1]Прод. прилож'!$C$548</f>
        <v>2301000</v>
      </c>
      <c r="P549" s="111">
        <f t="shared" si="84"/>
        <v>8492.3417604724127</v>
      </c>
      <c r="Q549" s="119">
        <v>9673</v>
      </c>
      <c r="R549" s="98" t="s">
        <v>69</v>
      </c>
      <c r="S549" s="168"/>
    </row>
    <row r="550" spans="1:20" s="21" customFormat="1" ht="23.1" customHeight="1" x14ac:dyDescent="0.25">
      <c r="A550" s="94" t="s">
        <v>1229</v>
      </c>
      <c r="B550" s="167" t="s">
        <v>427</v>
      </c>
      <c r="C550" s="108">
        <v>1961</v>
      </c>
      <c r="D550" s="108" t="s">
        <v>26</v>
      </c>
      <c r="E550" s="108" t="s">
        <v>25</v>
      </c>
      <c r="F550" s="129">
        <v>5</v>
      </c>
      <c r="G550" s="129">
        <v>4</v>
      </c>
      <c r="H550" s="110">
        <v>3696.7</v>
      </c>
      <c r="I550" s="110">
        <v>1154.5999999999999</v>
      </c>
      <c r="J550" s="110">
        <v>2542.1</v>
      </c>
      <c r="K550" s="119">
        <f t="shared" si="85"/>
        <v>4368866</v>
      </c>
      <c r="L550" s="148">
        <v>0</v>
      </c>
      <c r="M550" s="148">
        <v>0</v>
      </c>
      <c r="N550" s="148">
        <v>0</v>
      </c>
      <c r="O550" s="110">
        <v>4368866</v>
      </c>
      <c r="P550" s="111">
        <f t="shared" si="84"/>
        <v>1181.8286579922635</v>
      </c>
      <c r="Q550" s="119">
        <v>9673</v>
      </c>
      <c r="R550" s="98" t="s">
        <v>70</v>
      </c>
      <c r="S550" s="168"/>
    </row>
    <row r="551" spans="1:20" s="21" customFormat="1" ht="23.1" customHeight="1" x14ac:dyDescent="0.25">
      <c r="A551" s="94" t="s">
        <v>1230</v>
      </c>
      <c r="B551" s="167" t="s">
        <v>428</v>
      </c>
      <c r="C551" s="108">
        <v>1972</v>
      </c>
      <c r="D551" s="108" t="s">
        <v>26</v>
      </c>
      <c r="E551" s="108" t="s">
        <v>25</v>
      </c>
      <c r="F551" s="129">
        <v>5</v>
      </c>
      <c r="G551" s="129">
        <v>6</v>
      </c>
      <c r="H551" s="110">
        <v>4546.43</v>
      </c>
      <c r="I551" s="110">
        <v>0</v>
      </c>
      <c r="J551" s="110">
        <v>4546.43</v>
      </c>
      <c r="K551" s="119">
        <f t="shared" si="85"/>
        <v>26820582</v>
      </c>
      <c r="L551" s="148">
        <v>0</v>
      </c>
      <c r="M551" s="148">
        <v>0</v>
      </c>
      <c r="N551" s="148">
        <v>0</v>
      </c>
      <c r="O551" s="110">
        <v>26820582</v>
      </c>
      <c r="P551" s="111">
        <f t="shared" si="84"/>
        <v>5899.2620583622747</v>
      </c>
      <c r="Q551" s="119">
        <v>9673</v>
      </c>
      <c r="R551" s="98" t="s">
        <v>70</v>
      </c>
      <c r="S551" s="169"/>
      <c r="T551" s="37"/>
    </row>
    <row r="552" spans="1:20" s="78" customFormat="1" ht="23.1" customHeight="1" x14ac:dyDescent="0.25">
      <c r="A552" s="94" t="s">
        <v>1231</v>
      </c>
      <c r="B552" s="145" t="s">
        <v>1690</v>
      </c>
      <c r="C552" s="94">
        <v>1917</v>
      </c>
      <c r="D552" s="94" t="s">
        <v>26</v>
      </c>
      <c r="E552" s="94" t="s">
        <v>25</v>
      </c>
      <c r="F552" s="95">
        <v>2</v>
      </c>
      <c r="G552" s="95">
        <v>8</v>
      </c>
      <c r="H552" s="163">
        <v>787.47</v>
      </c>
      <c r="I552" s="163">
        <v>699.5</v>
      </c>
      <c r="J552" s="163">
        <v>272.89999999999998</v>
      </c>
      <c r="K552" s="111">
        <f>SUM(L552:O552)</f>
        <v>60640.68</v>
      </c>
      <c r="L552" s="111">
        <v>0</v>
      </c>
      <c r="M552" s="111">
        <v>0</v>
      </c>
      <c r="N552" s="111">
        <v>0</v>
      </c>
      <c r="O552" s="110">
        <f>'[1]Прод. прилож'!$C$186</f>
        <v>60640.68</v>
      </c>
      <c r="P552" s="111">
        <f>K552/H552</f>
        <v>77.006971694159773</v>
      </c>
      <c r="Q552" s="111">
        <v>9673</v>
      </c>
      <c r="R552" s="121" t="s">
        <v>68</v>
      </c>
      <c r="S552" s="157"/>
    </row>
    <row r="553" spans="1:20" s="34" customFormat="1" ht="23.1" customHeight="1" x14ac:dyDescent="0.25">
      <c r="A553" s="198" t="s">
        <v>1232</v>
      </c>
      <c r="B553" s="199" t="s">
        <v>429</v>
      </c>
      <c r="C553" s="180">
        <v>1956</v>
      </c>
      <c r="D553" s="180" t="s">
        <v>26</v>
      </c>
      <c r="E553" s="180" t="s">
        <v>25</v>
      </c>
      <c r="F553" s="195">
        <v>2</v>
      </c>
      <c r="G553" s="195">
        <v>2</v>
      </c>
      <c r="H553" s="200">
        <v>384.9</v>
      </c>
      <c r="I553" s="200">
        <v>0</v>
      </c>
      <c r="J553" s="200">
        <v>384.9</v>
      </c>
      <c r="K553" s="111">
        <f>SUM(L553:O553)</f>
        <v>30144875</v>
      </c>
      <c r="L553" s="111">
        <v>0</v>
      </c>
      <c r="M553" s="111">
        <v>0</v>
      </c>
      <c r="N553" s="111">
        <v>0</v>
      </c>
      <c r="O553" s="110">
        <f>'[1]Прод. прилож'!$C$187</f>
        <v>30144875</v>
      </c>
      <c r="P553" s="111">
        <f>K553/H553</f>
        <v>78318.719147830605</v>
      </c>
      <c r="Q553" s="111">
        <v>9673</v>
      </c>
      <c r="R553" s="121" t="s">
        <v>68</v>
      </c>
      <c r="S553" s="157"/>
    </row>
    <row r="554" spans="1:20" s="21" customFormat="1" ht="23.1" customHeight="1" x14ac:dyDescent="0.25">
      <c r="A554" s="198"/>
      <c r="B554" s="199"/>
      <c r="C554" s="180"/>
      <c r="D554" s="180"/>
      <c r="E554" s="180"/>
      <c r="F554" s="195"/>
      <c r="G554" s="195"/>
      <c r="H554" s="200"/>
      <c r="I554" s="200"/>
      <c r="J554" s="200"/>
      <c r="K554" s="119">
        <f t="shared" si="85"/>
        <v>1811500</v>
      </c>
      <c r="L554" s="148">
        <v>0</v>
      </c>
      <c r="M554" s="148">
        <v>0</v>
      </c>
      <c r="N554" s="148">
        <v>0</v>
      </c>
      <c r="O554" s="110">
        <f>'[1]Прод. прилож'!$C$549</f>
        <v>1811500</v>
      </c>
      <c r="P554" s="111">
        <f>K554/H553</f>
        <v>4706.4172512340874</v>
      </c>
      <c r="Q554" s="119">
        <v>9673</v>
      </c>
      <c r="R554" s="121" t="s">
        <v>69</v>
      </c>
      <c r="S554" s="168"/>
    </row>
    <row r="555" spans="1:20" s="21" customFormat="1" ht="23.1" customHeight="1" x14ac:dyDescent="0.25">
      <c r="A555" s="94" t="s">
        <v>1233</v>
      </c>
      <c r="B555" s="118" t="s">
        <v>430</v>
      </c>
      <c r="C555" s="108">
        <v>1955</v>
      </c>
      <c r="D555" s="108" t="s">
        <v>26</v>
      </c>
      <c r="E555" s="108" t="s">
        <v>25</v>
      </c>
      <c r="F555" s="129">
        <v>5</v>
      </c>
      <c r="G555" s="129">
        <v>7</v>
      </c>
      <c r="H555" s="110">
        <v>12742.5</v>
      </c>
      <c r="I555" s="110">
        <v>0</v>
      </c>
      <c r="J555" s="110">
        <v>8537.3700000000008</v>
      </c>
      <c r="K555" s="119">
        <f t="shared" si="85"/>
        <v>30144875</v>
      </c>
      <c r="L555" s="148">
        <v>0</v>
      </c>
      <c r="M555" s="148">
        <v>0</v>
      </c>
      <c r="N555" s="148">
        <v>0</v>
      </c>
      <c r="O555" s="110">
        <v>30144875</v>
      </c>
      <c r="P555" s="111">
        <f t="shared" si="84"/>
        <v>2365.6955071610751</v>
      </c>
      <c r="Q555" s="119">
        <v>9673</v>
      </c>
      <c r="R555" s="121" t="s">
        <v>68</v>
      </c>
      <c r="S555" s="168"/>
    </row>
    <row r="556" spans="1:20" s="21" customFormat="1" ht="23.1" customHeight="1" x14ac:dyDescent="0.25">
      <c r="A556" s="94" t="s">
        <v>1234</v>
      </c>
      <c r="B556" s="118" t="s">
        <v>434</v>
      </c>
      <c r="C556" s="108">
        <v>1960</v>
      </c>
      <c r="D556" s="108" t="s">
        <v>26</v>
      </c>
      <c r="E556" s="108" t="s">
        <v>25</v>
      </c>
      <c r="F556" s="129">
        <v>2</v>
      </c>
      <c r="G556" s="129">
        <v>1</v>
      </c>
      <c r="H556" s="110">
        <v>278.22000000000003</v>
      </c>
      <c r="I556" s="110">
        <v>0</v>
      </c>
      <c r="J556" s="110">
        <v>278.22000000000003</v>
      </c>
      <c r="K556" s="119">
        <f t="shared" si="85"/>
        <v>1795000</v>
      </c>
      <c r="L556" s="148">
        <v>0</v>
      </c>
      <c r="M556" s="148">
        <v>0</v>
      </c>
      <c r="N556" s="148">
        <v>0</v>
      </c>
      <c r="O556" s="110">
        <v>1795000</v>
      </c>
      <c r="P556" s="111">
        <f t="shared" si="84"/>
        <v>6451.7288476745016</v>
      </c>
      <c r="Q556" s="119">
        <v>9673</v>
      </c>
      <c r="R556" s="123" t="s">
        <v>70</v>
      </c>
      <c r="S556" s="168"/>
    </row>
    <row r="557" spans="1:20" s="21" customFormat="1" ht="23.1" customHeight="1" x14ac:dyDescent="0.25">
      <c r="A557" s="94" t="s">
        <v>1235</v>
      </c>
      <c r="B557" s="118" t="s">
        <v>435</v>
      </c>
      <c r="C557" s="108">
        <v>1960</v>
      </c>
      <c r="D557" s="108" t="s">
        <v>26</v>
      </c>
      <c r="E557" s="108" t="s">
        <v>25</v>
      </c>
      <c r="F557" s="129">
        <v>2</v>
      </c>
      <c r="G557" s="129">
        <v>1</v>
      </c>
      <c r="H557" s="110">
        <v>280.31</v>
      </c>
      <c r="I557" s="110">
        <v>0</v>
      </c>
      <c r="J557" s="110">
        <v>280.31</v>
      </c>
      <c r="K557" s="119">
        <f t="shared" si="85"/>
        <v>1811500</v>
      </c>
      <c r="L557" s="148">
        <v>0</v>
      </c>
      <c r="M557" s="148">
        <v>0</v>
      </c>
      <c r="N557" s="148">
        <v>0</v>
      </c>
      <c r="O557" s="110">
        <v>1811500</v>
      </c>
      <c r="P557" s="111">
        <f t="shared" si="84"/>
        <v>6462.4879597588388</v>
      </c>
      <c r="Q557" s="119">
        <v>9673</v>
      </c>
      <c r="R557" s="123" t="s">
        <v>70</v>
      </c>
      <c r="S557" s="169"/>
      <c r="T557" s="37"/>
    </row>
    <row r="558" spans="1:20" s="21" customFormat="1" ht="23.1" customHeight="1" x14ac:dyDescent="0.25">
      <c r="A558" s="94" t="s">
        <v>1236</v>
      </c>
      <c r="B558" s="118" t="s">
        <v>436</v>
      </c>
      <c r="C558" s="108">
        <v>1960</v>
      </c>
      <c r="D558" s="108" t="s">
        <v>26</v>
      </c>
      <c r="E558" s="108" t="s">
        <v>25</v>
      </c>
      <c r="F558" s="129">
        <v>2</v>
      </c>
      <c r="G558" s="129">
        <v>1</v>
      </c>
      <c r="H558" s="110">
        <v>284.93</v>
      </c>
      <c r="I558" s="110">
        <v>0</v>
      </c>
      <c r="J558" s="110">
        <v>284.93</v>
      </c>
      <c r="K558" s="119">
        <f t="shared" si="85"/>
        <v>1811500</v>
      </c>
      <c r="L558" s="148">
        <v>0</v>
      </c>
      <c r="M558" s="148">
        <v>0</v>
      </c>
      <c r="N558" s="148">
        <v>0</v>
      </c>
      <c r="O558" s="110">
        <v>1811500</v>
      </c>
      <c r="P558" s="111">
        <f t="shared" si="84"/>
        <v>6357.7018916926963</v>
      </c>
      <c r="Q558" s="119">
        <v>9673</v>
      </c>
      <c r="R558" s="123" t="s">
        <v>70</v>
      </c>
      <c r="S558" s="168"/>
    </row>
    <row r="559" spans="1:20" s="21" customFormat="1" ht="23.1" customHeight="1" x14ac:dyDescent="0.25">
      <c r="A559" s="94" t="s">
        <v>1237</v>
      </c>
      <c r="B559" s="118" t="s">
        <v>437</v>
      </c>
      <c r="C559" s="121" t="s">
        <v>289</v>
      </c>
      <c r="D559" s="108" t="s">
        <v>26</v>
      </c>
      <c r="E559" s="108" t="s">
        <v>25</v>
      </c>
      <c r="F559" s="121" t="s">
        <v>290</v>
      </c>
      <c r="G559" s="121" t="s">
        <v>901</v>
      </c>
      <c r="H559" s="110">
        <v>284.13</v>
      </c>
      <c r="I559" s="110">
        <v>0</v>
      </c>
      <c r="J559" s="110">
        <v>284.13</v>
      </c>
      <c r="K559" s="119">
        <f t="shared" si="85"/>
        <v>1817000</v>
      </c>
      <c r="L559" s="148">
        <v>0</v>
      </c>
      <c r="M559" s="148">
        <v>0</v>
      </c>
      <c r="N559" s="148">
        <v>0</v>
      </c>
      <c r="O559" s="133">
        <v>1817000</v>
      </c>
      <c r="P559" s="111">
        <f t="shared" si="84"/>
        <v>6394.9600534966394</v>
      </c>
      <c r="Q559" s="119">
        <v>9673</v>
      </c>
      <c r="R559" s="123" t="s">
        <v>70</v>
      </c>
      <c r="S559" s="168"/>
    </row>
    <row r="560" spans="1:20" s="21" customFormat="1" ht="23.1" customHeight="1" x14ac:dyDescent="0.25">
      <c r="A560" s="94" t="s">
        <v>1238</v>
      </c>
      <c r="B560" s="118" t="s">
        <v>438</v>
      </c>
      <c r="C560" s="108">
        <v>1960</v>
      </c>
      <c r="D560" s="108" t="s">
        <v>26</v>
      </c>
      <c r="E560" s="108" t="s">
        <v>25</v>
      </c>
      <c r="F560" s="129">
        <v>2</v>
      </c>
      <c r="G560" s="129">
        <v>1</v>
      </c>
      <c r="H560" s="110">
        <v>284.27</v>
      </c>
      <c r="I560" s="110">
        <v>0</v>
      </c>
      <c r="J560" s="110">
        <v>284.27</v>
      </c>
      <c r="K560" s="119">
        <f t="shared" si="85"/>
        <v>1800500</v>
      </c>
      <c r="L560" s="148">
        <v>0</v>
      </c>
      <c r="M560" s="148">
        <v>0</v>
      </c>
      <c r="N560" s="148">
        <v>0</v>
      </c>
      <c r="O560" s="110">
        <v>1800500</v>
      </c>
      <c r="P560" s="111">
        <f t="shared" si="84"/>
        <v>6333.7671931614314</v>
      </c>
      <c r="Q560" s="119">
        <v>9673</v>
      </c>
      <c r="R560" s="123" t="s">
        <v>70</v>
      </c>
      <c r="S560" s="168"/>
    </row>
    <row r="561" spans="1:21" s="21" customFormat="1" ht="23.1" customHeight="1" x14ac:dyDescent="0.25">
      <c r="A561" s="94" t="s">
        <v>1239</v>
      </c>
      <c r="B561" s="118" t="s">
        <v>439</v>
      </c>
      <c r="C561" s="108">
        <v>1960</v>
      </c>
      <c r="D561" s="108" t="s">
        <v>26</v>
      </c>
      <c r="E561" s="108" t="s">
        <v>25</v>
      </c>
      <c r="F561" s="129">
        <v>2</v>
      </c>
      <c r="G561" s="129">
        <v>1</v>
      </c>
      <c r="H561" s="110">
        <v>282.14</v>
      </c>
      <c r="I561" s="110">
        <v>0</v>
      </c>
      <c r="J561" s="110">
        <v>282.14</v>
      </c>
      <c r="K561" s="119">
        <f t="shared" si="85"/>
        <v>1789500</v>
      </c>
      <c r="L561" s="148">
        <v>0</v>
      </c>
      <c r="M561" s="148">
        <v>0</v>
      </c>
      <c r="N561" s="148">
        <v>0</v>
      </c>
      <c r="O561" s="110">
        <v>1789500</v>
      </c>
      <c r="P561" s="111">
        <f t="shared" si="84"/>
        <v>6342.5958743886013</v>
      </c>
      <c r="Q561" s="119">
        <v>9673</v>
      </c>
      <c r="R561" s="123" t="s">
        <v>70</v>
      </c>
      <c r="S561" s="169"/>
      <c r="T561" s="37"/>
    </row>
    <row r="562" spans="1:21" s="21" customFormat="1" ht="23.1" customHeight="1" x14ac:dyDescent="0.25">
      <c r="A562" s="94" t="s">
        <v>1240</v>
      </c>
      <c r="B562" s="118" t="s">
        <v>440</v>
      </c>
      <c r="C562" s="108">
        <v>1961</v>
      </c>
      <c r="D562" s="108" t="s">
        <v>26</v>
      </c>
      <c r="E562" s="108" t="s">
        <v>25</v>
      </c>
      <c r="F562" s="129">
        <v>2</v>
      </c>
      <c r="G562" s="129">
        <v>2</v>
      </c>
      <c r="H562" s="110">
        <v>802.53</v>
      </c>
      <c r="I562" s="110">
        <v>0</v>
      </c>
      <c r="J562" s="110">
        <v>802.53</v>
      </c>
      <c r="K562" s="119">
        <f t="shared" si="85"/>
        <v>3632000</v>
      </c>
      <c r="L562" s="148">
        <v>0</v>
      </c>
      <c r="M562" s="148">
        <v>0</v>
      </c>
      <c r="N562" s="148">
        <v>0</v>
      </c>
      <c r="O562" s="110">
        <v>3632000</v>
      </c>
      <c r="P562" s="111">
        <f t="shared" si="84"/>
        <v>4525.6875132393807</v>
      </c>
      <c r="Q562" s="119">
        <v>9673</v>
      </c>
      <c r="R562" s="98" t="s">
        <v>70</v>
      </c>
      <c r="S562" s="168"/>
    </row>
    <row r="563" spans="1:21" s="21" customFormat="1" ht="23.1" customHeight="1" x14ac:dyDescent="0.25">
      <c r="A563" s="94" t="s">
        <v>1241</v>
      </c>
      <c r="B563" s="118" t="s">
        <v>441</v>
      </c>
      <c r="C563" s="108">
        <v>1960</v>
      </c>
      <c r="D563" s="108" t="s">
        <v>26</v>
      </c>
      <c r="E563" s="108" t="s">
        <v>25</v>
      </c>
      <c r="F563" s="129">
        <v>2</v>
      </c>
      <c r="G563" s="129">
        <v>1</v>
      </c>
      <c r="H563" s="110">
        <v>283.60000000000002</v>
      </c>
      <c r="I563" s="110">
        <v>0</v>
      </c>
      <c r="J563" s="110">
        <v>283.60000000000002</v>
      </c>
      <c r="K563" s="119">
        <f t="shared" si="85"/>
        <v>1806000</v>
      </c>
      <c r="L563" s="148">
        <v>0</v>
      </c>
      <c r="M563" s="148">
        <v>0</v>
      </c>
      <c r="N563" s="148">
        <v>0</v>
      </c>
      <c r="O563" s="110">
        <v>1806000</v>
      </c>
      <c r="P563" s="111">
        <f t="shared" si="84"/>
        <v>6368.1241184767268</v>
      </c>
      <c r="Q563" s="119">
        <v>9673</v>
      </c>
      <c r="R563" s="123" t="s">
        <v>70</v>
      </c>
      <c r="S563" s="168"/>
    </row>
    <row r="564" spans="1:21" s="21" customFormat="1" ht="23.1" customHeight="1" x14ac:dyDescent="0.25">
      <c r="A564" s="94" t="s">
        <v>1242</v>
      </c>
      <c r="B564" s="118" t="s">
        <v>442</v>
      </c>
      <c r="C564" s="108">
        <v>1960</v>
      </c>
      <c r="D564" s="108" t="s">
        <v>26</v>
      </c>
      <c r="E564" s="108" t="s">
        <v>25</v>
      </c>
      <c r="F564" s="129">
        <v>2</v>
      </c>
      <c r="G564" s="129">
        <v>1</v>
      </c>
      <c r="H564" s="110">
        <v>288.5</v>
      </c>
      <c r="I564" s="110">
        <v>0</v>
      </c>
      <c r="J564" s="110">
        <v>288.5</v>
      </c>
      <c r="K564" s="119">
        <f t="shared" si="85"/>
        <v>1806000</v>
      </c>
      <c r="L564" s="148">
        <v>0</v>
      </c>
      <c r="M564" s="148">
        <v>0</v>
      </c>
      <c r="N564" s="148">
        <v>0</v>
      </c>
      <c r="O564" s="110">
        <v>1806000</v>
      </c>
      <c r="P564" s="111">
        <f t="shared" si="84"/>
        <v>6259.9653379549391</v>
      </c>
      <c r="Q564" s="119">
        <v>9673</v>
      </c>
      <c r="R564" s="123" t="s">
        <v>70</v>
      </c>
      <c r="S564" s="168"/>
    </row>
    <row r="565" spans="1:21" s="21" customFormat="1" ht="23.1" customHeight="1" x14ac:dyDescent="0.25">
      <c r="A565" s="94" t="s">
        <v>1243</v>
      </c>
      <c r="B565" s="118" t="s">
        <v>443</v>
      </c>
      <c r="C565" s="108">
        <v>1960</v>
      </c>
      <c r="D565" s="108" t="s">
        <v>26</v>
      </c>
      <c r="E565" s="108" t="s">
        <v>25</v>
      </c>
      <c r="F565" s="108">
        <v>2</v>
      </c>
      <c r="G565" s="108">
        <v>2</v>
      </c>
      <c r="H565" s="110">
        <v>776.95</v>
      </c>
      <c r="I565" s="110">
        <v>0</v>
      </c>
      <c r="J565" s="110">
        <v>776.95</v>
      </c>
      <c r="K565" s="119">
        <f t="shared" si="85"/>
        <v>3901500</v>
      </c>
      <c r="L565" s="148">
        <v>0</v>
      </c>
      <c r="M565" s="148">
        <v>0</v>
      </c>
      <c r="N565" s="148">
        <v>0</v>
      </c>
      <c r="O565" s="133">
        <v>3901500</v>
      </c>
      <c r="P565" s="111">
        <f t="shared" si="84"/>
        <v>5021.5586588583565</v>
      </c>
      <c r="Q565" s="119">
        <v>9673</v>
      </c>
      <c r="R565" s="123" t="s">
        <v>70</v>
      </c>
      <c r="S565" s="168"/>
    </row>
    <row r="566" spans="1:21" s="21" customFormat="1" ht="23.1" customHeight="1" x14ac:dyDescent="0.25">
      <c r="A566" s="94" t="s">
        <v>1244</v>
      </c>
      <c r="B566" s="118" t="s">
        <v>444</v>
      </c>
      <c r="C566" s="108">
        <v>1960</v>
      </c>
      <c r="D566" s="108" t="s">
        <v>26</v>
      </c>
      <c r="E566" s="108" t="s">
        <v>25</v>
      </c>
      <c r="F566" s="129">
        <v>2</v>
      </c>
      <c r="G566" s="129">
        <v>1</v>
      </c>
      <c r="H566" s="110">
        <v>279.52</v>
      </c>
      <c r="I566" s="110">
        <v>0</v>
      </c>
      <c r="J566" s="110">
        <v>279.52</v>
      </c>
      <c r="K566" s="119">
        <f t="shared" si="85"/>
        <v>1833500</v>
      </c>
      <c r="L566" s="148">
        <v>0</v>
      </c>
      <c r="M566" s="148">
        <v>0</v>
      </c>
      <c r="N566" s="148">
        <v>0</v>
      </c>
      <c r="O566" s="110">
        <v>1833500</v>
      </c>
      <c r="P566" s="111">
        <f t="shared" si="84"/>
        <v>6559.4590726960505</v>
      </c>
      <c r="Q566" s="119">
        <v>9673</v>
      </c>
      <c r="R566" s="123" t="s">
        <v>70</v>
      </c>
      <c r="S566" s="168"/>
    </row>
    <row r="567" spans="1:21" s="21" customFormat="1" ht="23.1" customHeight="1" x14ac:dyDescent="0.25">
      <c r="A567" s="94" t="s">
        <v>1245</v>
      </c>
      <c r="B567" s="118" t="s">
        <v>431</v>
      </c>
      <c r="C567" s="108">
        <v>1959</v>
      </c>
      <c r="D567" s="108" t="s">
        <v>26</v>
      </c>
      <c r="E567" s="108" t="s">
        <v>25</v>
      </c>
      <c r="F567" s="129">
        <v>2</v>
      </c>
      <c r="G567" s="129">
        <v>1</v>
      </c>
      <c r="H567" s="110">
        <v>287.47000000000003</v>
      </c>
      <c r="I567" s="110">
        <v>0</v>
      </c>
      <c r="J567" s="110">
        <v>287.47000000000003</v>
      </c>
      <c r="K567" s="119">
        <f>SUM(L567:O567)</f>
        <v>1806000</v>
      </c>
      <c r="L567" s="148">
        <v>0</v>
      </c>
      <c r="M567" s="148">
        <v>0</v>
      </c>
      <c r="N567" s="148">
        <v>0</v>
      </c>
      <c r="O567" s="110">
        <f>'[1]Прод. прилож'!$C$550</f>
        <v>1806000</v>
      </c>
      <c r="P567" s="111">
        <f>K567/H567</f>
        <v>6282.3946846627468</v>
      </c>
      <c r="Q567" s="119">
        <v>9673</v>
      </c>
      <c r="R567" s="121" t="s">
        <v>69</v>
      </c>
      <c r="S567" s="168"/>
    </row>
    <row r="568" spans="1:21" s="21" customFormat="1" ht="23.1" customHeight="1" x14ac:dyDescent="0.25">
      <c r="A568" s="94" t="s">
        <v>1246</v>
      </c>
      <c r="B568" s="118" t="s">
        <v>432</v>
      </c>
      <c r="C568" s="108">
        <v>1959</v>
      </c>
      <c r="D568" s="108" t="s">
        <v>26</v>
      </c>
      <c r="E568" s="108" t="s">
        <v>25</v>
      </c>
      <c r="F568" s="129">
        <v>2</v>
      </c>
      <c r="G568" s="129">
        <v>1</v>
      </c>
      <c r="H568" s="110">
        <v>281.8</v>
      </c>
      <c r="I568" s="110">
        <v>0</v>
      </c>
      <c r="J568" s="110">
        <v>281.8</v>
      </c>
      <c r="K568" s="119">
        <f>SUM(L568:O568)</f>
        <v>5768630.5</v>
      </c>
      <c r="L568" s="148">
        <v>0</v>
      </c>
      <c r="M568" s="148">
        <v>0</v>
      </c>
      <c r="N568" s="148">
        <v>0</v>
      </c>
      <c r="O568" s="110">
        <f>'[1]Прод. прилож'!$C$551</f>
        <v>5768630.5</v>
      </c>
      <c r="P568" s="111">
        <f>K568/H568</f>
        <v>20470.654719659331</v>
      </c>
      <c r="Q568" s="119">
        <v>9673</v>
      </c>
      <c r="R568" s="121" t="s">
        <v>69</v>
      </c>
      <c r="S568" s="168"/>
    </row>
    <row r="569" spans="1:21" s="21" customFormat="1" ht="23.1" customHeight="1" x14ac:dyDescent="0.25">
      <c r="A569" s="94" t="s">
        <v>1247</v>
      </c>
      <c r="B569" s="118" t="s">
        <v>433</v>
      </c>
      <c r="C569" s="121" t="s">
        <v>289</v>
      </c>
      <c r="D569" s="108" t="s">
        <v>26</v>
      </c>
      <c r="E569" s="108" t="s">
        <v>25</v>
      </c>
      <c r="F569" s="121" t="s">
        <v>290</v>
      </c>
      <c r="G569" s="121" t="s">
        <v>901</v>
      </c>
      <c r="H569" s="110">
        <v>285.08999999999997</v>
      </c>
      <c r="I569" s="110">
        <v>0</v>
      </c>
      <c r="J569" s="110">
        <v>285.08999999999997</v>
      </c>
      <c r="K569" s="119">
        <f>SUM(L569:O569)</f>
        <v>1806000</v>
      </c>
      <c r="L569" s="148">
        <v>0</v>
      </c>
      <c r="M569" s="148">
        <v>0</v>
      </c>
      <c r="N569" s="148">
        <v>0</v>
      </c>
      <c r="O569" s="133">
        <v>1806000</v>
      </c>
      <c r="P569" s="111">
        <f>K569/H569</f>
        <v>6334.8416289592769</v>
      </c>
      <c r="Q569" s="119">
        <v>9673</v>
      </c>
      <c r="R569" s="123" t="s">
        <v>70</v>
      </c>
      <c r="S569" s="168"/>
    </row>
    <row r="570" spans="1:21" s="21" customFormat="1" ht="23.1" customHeight="1" x14ac:dyDescent="0.25">
      <c r="A570" s="94" t="s">
        <v>1248</v>
      </c>
      <c r="B570" s="118" t="s">
        <v>445</v>
      </c>
      <c r="C570" s="108">
        <v>1948</v>
      </c>
      <c r="D570" s="108">
        <v>2015</v>
      </c>
      <c r="E570" s="108" t="s">
        <v>25</v>
      </c>
      <c r="F570" s="129">
        <v>3</v>
      </c>
      <c r="G570" s="129">
        <v>2</v>
      </c>
      <c r="H570" s="110">
        <v>914.63</v>
      </c>
      <c r="I570" s="110">
        <v>224.4</v>
      </c>
      <c r="J570" s="110">
        <v>690.23</v>
      </c>
      <c r="K570" s="119">
        <f t="shared" si="85"/>
        <v>886320</v>
      </c>
      <c r="L570" s="148">
        <v>0</v>
      </c>
      <c r="M570" s="148">
        <v>0</v>
      </c>
      <c r="N570" s="148">
        <v>0</v>
      </c>
      <c r="O570" s="110">
        <v>886320</v>
      </c>
      <c r="P570" s="111">
        <f t="shared" si="84"/>
        <v>969.04759301575496</v>
      </c>
      <c r="Q570" s="119">
        <v>9673</v>
      </c>
      <c r="R570" s="121" t="s">
        <v>68</v>
      </c>
      <c r="S570" s="169"/>
      <c r="T570" s="37"/>
    </row>
    <row r="571" spans="1:21" s="21" customFormat="1" ht="23.1" customHeight="1" x14ac:dyDescent="0.25">
      <c r="A571" s="94" t="s">
        <v>1249</v>
      </c>
      <c r="B571" s="118" t="s">
        <v>447</v>
      </c>
      <c r="C571" s="108">
        <v>1953</v>
      </c>
      <c r="D571" s="108" t="s">
        <v>26</v>
      </c>
      <c r="E571" s="108" t="s">
        <v>25</v>
      </c>
      <c r="F571" s="129">
        <v>2</v>
      </c>
      <c r="G571" s="129">
        <v>2</v>
      </c>
      <c r="H571" s="110">
        <v>1179.5999999999999</v>
      </c>
      <c r="I571" s="110">
        <v>0</v>
      </c>
      <c r="J571" s="110">
        <v>1106.9000000000001</v>
      </c>
      <c r="K571" s="119">
        <f t="shared" si="85"/>
        <v>2972060</v>
      </c>
      <c r="L571" s="148">
        <v>0</v>
      </c>
      <c r="M571" s="148">
        <v>0</v>
      </c>
      <c r="N571" s="148">
        <v>0</v>
      </c>
      <c r="O571" s="110">
        <v>2972060</v>
      </c>
      <c r="P571" s="111">
        <f t="shared" si="84"/>
        <v>2519.5489996609022</v>
      </c>
      <c r="Q571" s="119">
        <v>9673</v>
      </c>
      <c r="R571" s="121" t="s">
        <v>68</v>
      </c>
      <c r="S571" s="168"/>
    </row>
    <row r="572" spans="1:21" s="21" customFormat="1" ht="23.1" customHeight="1" x14ac:dyDescent="0.25">
      <c r="A572" s="94" t="s">
        <v>1250</v>
      </c>
      <c r="B572" s="118" t="s">
        <v>448</v>
      </c>
      <c r="C572" s="108">
        <v>1952</v>
      </c>
      <c r="D572" s="108" t="s">
        <v>26</v>
      </c>
      <c r="E572" s="108" t="s">
        <v>25</v>
      </c>
      <c r="F572" s="108">
        <v>3</v>
      </c>
      <c r="G572" s="108">
        <v>3</v>
      </c>
      <c r="H572" s="110">
        <v>2611.1999999999998</v>
      </c>
      <c r="I572" s="110">
        <v>0</v>
      </c>
      <c r="J572" s="110">
        <v>2205.6</v>
      </c>
      <c r="K572" s="119">
        <f t="shared" si="85"/>
        <v>6336320</v>
      </c>
      <c r="L572" s="148">
        <v>0</v>
      </c>
      <c r="M572" s="148">
        <v>0</v>
      </c>
      <c r="N572" s="148">
        <v>0</v>
      </c>
      <c r="O572" s="133">
        <v>6336320</v>
      </c>
      <c r="P572" s="111">
        <f t="shared" si="84"/>
        <v>2426.5931372549021</v>
      </c>
      <c r="Q572" s="119">
        <v>9673</v>
      </c>
      <c r="R572" s="121" t="s">
        <v>68</v>
      </c>
      <c r="S572" s="168"/>
    </row>
    <row r="573" spans="1:21" s="21" customFormat="1" ht="23.1" customHeight="1" x14ac:dyDescent="0.25">
      <c r="A573" s="94" t="s">
        <v>1251</v>
      </c>
      <c r="B573" s="118" t="s">
        <v>449</v>
      </c>
      <c r="C573" s="108">
        <v>1950</v>
      </c>
      <c r="D573" s="108" t="s">
        <v>26</v>
      </c>
      <c r="E573" s="108" t="s">
        <v>25</v>
      </c>
      <c r="F573" s="129">
        <v>2</v>
      </c>
      <c r="G573" s="129">
        <v>2</v>
      </c>
      <c r="H573" s="110">
        <v>999.6</v>
      </c>
      <c r="I573" s="110">
        <v>0</v>
      </c>
      <c r="J573" s="110">
        <v>709</v>
      </c>
      <c r="K573" s="119">
        <f t="shared" si="85"/>
        <v>2549060</v>
      </c>
      <c r="L573" s="148">
        <v>0</v>
      </c>
      <c r="M573" s="148">
        <v>0</v>
      </c>
      <c r="N573" s="148">
        <v>0</v>
      </c>
      <c r="O573" s="110">
        <v>2549060</v>
      </c>
      <c r="P573" s="111">
        <f t="shared" si="84"/>
        <v>2550.0800320128051</v>
      </c>
      <c r="Q573" s="119">
        <v>9673</v>
      </c>
      <c r="R573" s="121" t="s">
        <v>68</v>
      </c>
      <c r="S573" s="168"/>
    </row>
    <row r="574" spans="1:21" s="21" customFormat="1" ht="23.1" customHeight="1" x14ac:dyDescent="0.25">
      <c r="A574" s="94" t="s">
        <v>1252</v>
      </c>
      <c r="B574" s="118" t="s">
        <v>450</v>
      </c>
      <c r="C574" s="108">
        <v>1952</v>
      </c>
      <c r="D574" s="108" t="s">
        <v>26</v>
      </c>
      <c r="E574" s="108" t="s">
        <v>25</v>
      </c>
      <c r="F574" s="129">
        <v>3</v>
      </c>
      <c r="G574" s="129">
        <v>3</v>
      </c>
      <c r="H574" s="111">
        <v>2593.8000000000002</v>
      </c>
      <c r="I574" s="111">
        <v>0</v>
      </c>
      <c r="J574" s="111">
        <v>1764.41</v>
      </c>
      <c r="K574" s="119">
        <f t="shared" si="85"/>
        <v>6295430</v>
      </c>
      <c r="L574" s="148">
        <v>0</v>
      </c>
      <c r="M574" s="148">
        <v>0</v>
      </c>
      <c r="N574" s="148">
        <v>0</v>
      </c>
      <c r="O574" s="110">
        <v>6295430</v>
      </c>
      <c r="P574" s="111">
        <f t="shared" si="84"/>
        <v>2427.1069473359548</v>
      </c>
      <c r="Q574" s="119">
        <v>9673</v>
      </c>
      <c r="R574" s="121" t="s">
        <v>68</v>
      </c>
      <c r="S574" s="169"/>
      <c r="T574" s="37"/>
    </row>
    <row r="575" spans="1:21" s="21" customFormat="1" ht="23.1" customHeight="1" x14ac:dyDescent="0.25">
      <c r="A575" s="94" t="s">
        <v>1253</v>
      </c>
      <c r="B575" s="118" t="s">
        <v>446</v>
      </c>
      <c r="C575" s="108">
        <v>1953</v>
      </c>
      <c r="D575" s="108" t="s">
        <v>26</v>
      </c>
      <c r="E575" s="108" t="s">
        <v>25</v>
      </c>
      <c r="F575" s="129">
        <v>2</v>
      </c>
      <c r="G575" s="129">
        <v>2</v>
      </c>
      <c r="H575" s="110">
        <v>1170.2</v>
      </c>
      <c r="I575" s="110">
        <v>96.3</v>
      </c>
      <c r="J575" s="110">
        <v>1014.82</v>
      </c>
      <c r="K575" s="119">
        <f>SUM(L575:O575)</f>
        <v>2949970</v>
      </c>
      <c r="L575" s="148">
        <v>0</v>
      </c>
      <c r="M575" s="148">
        <v>0</v>
      </c>
      <c r="N575" s="148">
        <v>0</v>
      </c>
      <c r="O575" s="110">
        <v>2949970</v>
      </c>
      <c r="P575" s="111">
        <f>K575/H575</f>
        <v>2520.9109553922403</v>
      </c>
      <c r="Q575" s="119">
        <v>9673</v>
      </c>
      <c r="R575" s="121" t="s">
        <v>68</v>
      </c>
      <c r="S575" s="168"/>
    </row>
    <row r="576" spans="1:21" s="38" customFormat="1" ht="23.1" customHeight="1" x14ac:dyDescent="0.25">
      <c r="A576" s="94" t="s">
        <v>1254</v>
      </c>
      <c r="B576" s="118" t="s">
        <v>461</v>
      </c>
      <c r="C576" s="108">
        <v>1949</v>
      </c>
      <c r="D576" s="108" t="s">
        <v>26</v>
      </c>
      <c r="E576" s="108" t="s">
        <v>25</v>
      </c>
      <c r="F576" s="129">
        <v>2</v>
      </c>
      <c r="G576" s="129">
        <v>2</v>
      </c>
      <c r="H576" s="119">
        <v>829.14</v>
      </c>
      <c r="I576" s="111">
        <v>0</v>
      </c>
      <c r="J576" s="119">
        <v>490.07</v>
      </c>
      <c r="K576" s="119">
        <f>SUM(L576:O576)</f>
        <v>1733909</v>
      </c>
      <c r="L576" s="148">
        <v>0</v>
      </c>
      <c r="M576" s="148">
        <v>0</v>
      </c>
      <c r="N576" s="148">
        <v>0</v>
      </c>
      <c r="O576" s="110">
        <v>1733909</v>
      </c>
      <c r="P576" s="111">
        <f>K576/H576</f>
        <v>2091.2137877801097</v>
      </c>
      <c r="Q576" s="119">
        <v>9673</v>
      </c>
      <c r="R576" s="121" t="s">
        <v>68</v>
      </c>
      <c r="S576" s="169"/>
      <c r="T576" s="37"/>
      <c r="U576" s="21"/>
    </row>
    <row r="577" spans="1:21" s="21" customFormat="1" ht="23.1" customHeight="1" x14ac:dyDescent="0.25">
      <c r="A577" s="94" t="s">
        <v>1255</v>
      </c>
      <c r="B577" s="118" t="s">
        <v>462</v>
      </c>
      <c r="C577" s="108" t="s">
        <v>902</v>
      </c>
      <c r="D577" s="108" t="s">
        <v>26</v>
      </c>
      <c r="E577" s="108" t="s">
        <v>25</v>
      </c>
      <c r="F577" s="129">
        <v>3</v>
      </c>
      <c r="G577" s="129">
        <v>3</v>
      </c>
      <c r="H577" s="110">
        <v>1109.26</v>
      </c>
      <c r="I577" s="110">
        <v>377.9</v>
      </c>
      <c r="J577" s="110">
        <v>731.36</v>
      </c>
      <c r="K577" s="119">
        <f>SUM(L577:O577)</f>
        <v>1339200</v>
      </c>
      <c r="L577" s="148">
        <v>0</v>
      </c>
      <c r="M577" s="148">
        <v>0</v>
      </c>
      <c r="N577" s="148">
        <v>0</v>
      </c>
      <c r="O577" s="110">
        <v>1339200</v>
      </c>
      <c r="P577" s="111">
        <f>K577/H577</f>
        <v>1207.2913473847429</v>
      </c>
      <c r="Q577" s="119">
        <v>9673</v>
      </c>
      <c r="R577" s="121" t="s">
        <v>68</v>
      </c>
      <c r="S577" s="168"/>
    </row>
    <row r="578" spans="1:21" s="21" customFormat="1" ht="23.1" customHeight="1" x14ac:dyDescent="0.25">
      <c r="A578" s="94" t="s">
        <v>1256</v>
      </c>
      <c r="B578" s="118" t="s">
        <v>451</v>
      </c>
      <c r="C578" s="108">
        <v>1957</v>
      </c>
      <c r="D578" s="108" t="s">
        <v>26</v>
      </c>
      <c r="E578" s="108" t="s">
        <v>25</v>
      </c>
      <c r="F578" s="129">
        <v>4</v>
      </c>
      <c r="G578" s="129">
        <v>4</v>
      </c>
      <c r="H578" s="110">
        <v>3811.33</v>
      </c>
      <c r="I578" s="110">
        <v>529.54999999999995</v>
      </c>
      <c r="J578" s="110">
        <v>3281.78</v>
      </c>
      <c r="K578" s="119">
        <f t="shared" si="85"/>
        <v>9156625.5</v>
      </c>
      <c r="L578" s="148">
        <v>0</v>
      </c>
      <c r="M578" s="148">
        <v>0</v>
      </c>
      <c r="N578" s="148">
        <v>0</v>
      </c>
      <c r="O578" s="110">
        <v>9156625.5</v>
      </c>
      <c r="P578" s="111">
        <f t="shared" si="84"/>
        <v>2402.4751202336192</v>
      </c>
      <c r="Q578" s="119">
        <v>9673</v>
      </c>
      <c r="R578" s="121" t="s">
        <v>68</v>
      </c>
      <c r="S578" s="168"/>
      <c r="U578" s="37"/>
    </row>
    <row r="579" spans="1:21" s="21" customFormat="1" ht="23.1" customHeight="1" x14ac:dyDescent="0.25">
      <c r="A579" s="94" t="s">
        <v>1257</v>
      </c>
      <c r="B579" s="118" t="s">
        <v>452</v>
      </c>
      <c r="C579" s="108">
        <v>1945</v>
      </c>
      <c r="D579" s="108" t="s">
        <v>26</v>
      </c>
      <c r="E579" s="108" t="s">
        <v>25</v>
      </c>
      <c r="F579" s="129">
        <v>4</v>
      </c>
      <c r="G579" s="129">
        <v>5</v>
      </c>
      <c r="H579" s="111">
        <v>2748.95</v>
      </c>
      <c r="I579" s="111">
        <v>792</v>
      </c>
      <c r="J579" s="111">
        <v>1956.95</v>
      </c>
      <c r="K579" s="119">
        <f t="shared" si="85"/>
        <v>5141565</v>
      </c>
      <c r="L579" s="148">
        <v>0</v>
      </c>
      <c r="M579" s="148">
        <v>0</v>
      </c>
      <c r="N579" s="148">
        <v>0</v>
      </c>
      <c r="O579" s="110">
        <f>'[1]Прод. прилож'!$C$552</f>
        <v>5141565</v>
      </c>
      <c r="P579" s="111">
        <f t="shared" ref="P579:P638" si="87">K579/H579</f>
        <v>1870.3741428545445</v>
      </c>
      <c r="Q579" s="119">
        <v>9673</v>
      </c>
      <c r="R579" s="121" t="s">
        <v>69</v>
      </c>
      <c r="S579" s="168"/>
    </row>
    <row r="580" spans="1:21" s="21" customFormat="1" ht="23.1" customHeight="1" x14ac:dyDescent="0.25">
      <c r="A580" s="94" t="s">
        <v>1258</v>
      </c>
      <c r="B580" s="118" t="s">
        <v>453</v>
      </c>
      <c r="C580" s="108">
        <v>1950</v>
      </c>
      <c r="D580" s="108" t="s">
        <v>26</v>
      </c>
      <c r="E580" s="108" t="s">
        <v>25</v>
      </c>
      <c r="F580" s="129">
        <v>3</v>
      </c>
      <c r="G580" s="129">
        <v>6</v>
      </c>
      <c r="H580" s="111">
        <v>2369.63</v>
      </c>
      <c r="I580" s="111">
        <v>871</v>
      </c>
      <c r="J580" s="111">
        <v>1498.63</v>
      </c>
      <c r="K580" s="119">
        <f t="shared" ref="K580:K639" si="88">SUM(L580:O580)</f>
        <v>1269900</v>
      </c>
      <c r="L580" s="148">
        <v>0</v>
      </c>
      <c r="M580" s="148">
        <v>0</v>
      </c>
      <c r="N580" s="148">
        <v>0</v>
      </c>
      <c r="O580" s="110">
        <v>1269900</v>
      </c>
      <c r="P580" s="111">
        <f t="shared" si="87"/>
        <v>535.90644953009541</v>
      </c>
      <c r="Q580" s="119">
        <v>9673</v>
      </c>
      <c r="R580" s="121" t="s">
        <v>68</v>
      </c>
      <c r="S580" s="169"/>
      <c r="T580" s="37"/>
    </row>
    <row r="581" spans="1:21" s="21" customFormat="1" ht="23.1" customHeight="1" x14ac:dyDescent="0.25">
      <c r="A581" s="94" t="s">
        <v>1259</v>
      </c>
      <c r="B581" s="118" t="s">
        <v>454</v>
      </c>
      <c r="C581" s="108">
        <v>1953</v>
      </c>
      <c r="D581" s="108" t="s">
        <v>26</v>
      </c>
      <c r="E581" s="108" t="s">
        <v>25</v>
      </c>
      <c r="F581" s="129">
        <v>4</v>
      </c>
      <c r="G581" s="129">
        <v>4</v>
      </c>
      <c r="H581" s="110">
        <v>4288.5</v>
      </c>
      <c r="I581" s="110">
        <v>1168.8</v>
      </c>
      <c r="J581" s="110">
        <v>1358.82</v>
      </c>
      <c r="K581" s="119">
        <f t="shared" si="88"/>
        <v>10277975</v>
      </c>
      <c r="L581" s="148">
        <v>0</v>
      </c>
      <c r="M581" s="148">
        <v>0</v>
      </c>
      <c r="N581" s="148">
        <v>0</v>
      </c>
      <c r="O581" s="110">
        <v>10277975</v>
      </c>
      <c r="P581" s="111">
        <f t="shared" si="87"/>
        <v>2396.6363530371923</v>
      </c>
      <c r="Q581" s="119">
        <v>9673</v>
      </c>
      <c r="R581" s="121" t="s">
        <v>68</v>
      </c>
      <c r="S581" s="168"/>
    </row>
    <row r="582" spans="1:21" s="21" customFormat="1" ht="23.1" customHeight="1" x14ac:dyDescent="0.25">
      <c r="A582" s="94" t="s">
        <v>1260</v>
      </c>
      <c r="B582" s="118" t="s">
        <v>455</v>
      </c>
      <c r="C582" s="108">
        <v>1947</v>
      </c>
      <c r="D582" s="108" t="s">
        <v>26</v>
      </c>
      <c r="E582" s="108" t="s">
        <v>25</v>
      </c>
      <c r="F582" s="129">
        <v>3</v>
      </c>
      <c r="G582" s="129">
        <v>3</v>
      </c>
      <c r="H582" s="110">
        <v>2448</v>
      </c>
      <c r="I582" s="110">
        <v>293.2</v>
      </c>
      <c r="J582" s="110">
        <v>1030.9000000000001</v>
      </c>
      <c r="K582" s="119">
        <f t="shared" si="88"/>
        <v>5952800</v>
      </c>
      <c r="L582" s="148">
        <v>0</v>
      </c>
      <c r="M582" s="148">
        <v>0</v>
      </c>
      <c r="N582" s="148">
        <v>0</v>
      </c>
      <c r="O582" s="110">
        <v>5952800</v>
      </c>
      <c r="P582" s="111">
        <f t="shared" si="87"/>
        <v>2431.6993464052289</v>
      </c>
      <c r="Q582" s="119">
        <v>9673</v>
      </c>
      <c r="R582" s="121" t="s">
        <v>68</v>
      </c>
      <c r="S582" s="168"/>
    </row>
    <row r="583" spans="1:21" s="51" customFormat="1" ht="23.1" customHeight="1" x14ac:dyDescent="0.25">
      <c r="A583" s="183" t="s">
        <v>1261</v>
      </c>
      <c r="B583" s="236" t="s">
        <v>456</v>
      </c>
      <c r="C583" s="181">
        <v>1947</v>
      </c>
      <c r="D583" s="181" t="s">
        <v>26</v>
      </c>
      <c r="E583" s="181" t="s">
        <v>25</v>
      </c>
      <c r="F583" s="248">
        <v>4</v>
      </c>
      <c r="G583" s="248">
        <v>3</v>
      </c>
      <c r="H583" s="238">
        <v>2187.9</v>
      </c>
      <c r="I583" s="238">
        <v>861.4</v>
      </c>
      <c r="J583" s="238">
        <v>1326.5</v>
      </c>
      <c r="K583" s="119">
        <f t="shared" si="88"/>
        <v>200000</v>
      </c>
      <c r="L583" s="148">
        <v>0</v>
      </c>
      <c r="M583" s="148">
        <v>0</v>
      </c>
      <c r="N583" s="148">
        <v>0</v>
      </c>
      <c r="O583" s="110">
        <v>200000</v>
      </c>
      <c r="P583" s="111">
        <f t="shared" si="87"/>
        <v>91.411856117738466</v>
      </c>
      <c r="Q583" s="119">
        <v>9673</v>
      </c>
      <c r="R583" s="121" t="s">
        <v>68</v>
      </c>
      <c r="S583" s="168"/>
    </row>
    <row r="584" spans="1:21" s="51" customFormat="1" ht="23.1" customHeight="1" x14ac:dyDescent="0.25">
      <c r="A584" s="184"/>
      <c r="B584" s="237"/>
      <c r="C584" s="182"/>
      <c r="D584" s="182"/>
      <c r="E584" s="182"/>
      <c r="F584" s="249"/>
      <c r="G584" s="249"/>
      <c r="H584" s="239"/>
      <c r="I584" s="239"/>
      <c r="J584" s="239"/>
      <c r="K584" s="119">
        <f>SUM(L584:O584)</f>
        <v>5141565</v>
      </c>
      <c r="L584" s="148">
        <v>0</v>
      </c>
      <c r="M584" s="148">
        <v>0</v>
      </c>
      <c r="N584" s="148">
        <v>0</v>
      </c>
      <c r="O584" s="110">
        <v>5141565</v>
      </c>
      <c r="P584" s="111">
        <f>K584/H583</f>
        <v>2350</v>
      </c>
      <c r="Q584" s="119">
        <v>9673</v>
      </c>
      <c r="R584" s="121" t="s">
        <v>69</v>
      </c>
      <c r="S584" s="168"/>
    </row>
    <row r="585" spans="1:21" s="21" customFormat="1" ht="23.1" customHeight="1" x14ac:dyDescent="0.25">
      <c r="A585" s="94" t="s">
        <v>1262</v>
      </c>
      <c r="B585" s="118" t="s">
        <v>457</v>
      </c>
      <c r="C585" s="108">
        <v>1917</v>
      </c>
      <c r="D585" s="108" t="s">
        <v>26</v>
      </c>
      <c r="E585" s="108" t="s">
        <v>25</v>
      </c>
      <c r="F585" s="129">
        <v>3</v>
      </c>
      <c r="G585" s="129">
        <v>1</v>
      </c>
      <c r="H585" s="110">
        <v>537.6</v>
      </c>
      <c r="I585" s="110">
        <v>129.1</v>
      </c>
      <c r="J585" s="110">
        <v>262.38</v>
      </c>
      <c r="K585" s="119">
        <f t="shared" si="88"/>
        <v>1194560</v>
      </c>
      <c r="L585" s="148">
        <v>0</v>
      </c>
      <c r="M585" s="148">
        <v>0</v>
      </c>
      <c r="N585" s="148">
        <v>0</v>
      </c>
      <c r="O585" s="110">
        <v>1194560</v>
      </c>
      <c r="P585" s="111">
        <f t="shared" si="87"/>
        <v>2222.0238095238096</v>
      </c>
      <c r="Q585" s="119">
        <v>9673</v>
      </c>
      <c r="R585" s="98" t="s">
        <v>68</v>
      </c>
      <c r="S585" s="168"/>
    </row>
    <row r="586" spans="1:21" s="21" customFormat="1" ht="23.1" customHeight="1" x14ac:dyDescent="0.25">
      <c r="A586" s="94" t="s">
        <v>1263</v>
      </c>
      <c r="B586" s="118" t="s">
        <v>458</v>
      </c>
      <c r="C586" s="151">
        <v>1917</v>
      </c>
      <c r="D586" s="108" t="s">
        <v>26</v>
      </c>
      <c r="E586" s="108" t="s">
        <v>25</v>
      </c>
      <c r="F586" s="129">
        <v>3</v>
      </c>
      <c r="G586" s="129">
        <v>2</v>
      </c>
      <c r="H586" s="110">
        <v>980</v>
      </c>
      <c r="I586" s="111">
        <v>403.4</v>
      </c>
      <c r="J586" s="110">
        <v>576.6</v>
      </c>
      <c r="K586" s="119">
        <f t="shared" si="88"/>
        <v>2013000</v>
      </c>
      <c r="L586" s="148">
        <v>0</v>
      </c>
      <c r="M586" s="148">
        <v>0</v>
      </c>
      <c r="N586" s="148">
        <v>0</v>
      </c>
      <c r="O586" s="110">
        <v>2013000</v>
      </c>
      <c r="P586" s="111">
        <f t="shared" si="87"/>
        <v>2054.0816326530612</v>
      </c>
      <c r="Q586" s="119">
        <v>9673</v>
      </c>
      <c r="R586" s="98" t="s">
        <v>68</v>
      </c>
      <c r="S586" s="168"/>
    </row>
    <row r="587" spans="1:21" s="21" customFormat="1" ht="23.1" customHeight="1" x14ac:dyDescent="0.25">
      <c r="A587" s="94" t="s">
        <v>1264</v>
      </c>
      <c r="B587" s="167" t="s">
        <v>459</v>
      </c>
      <c r="C587" s="94">
        <v>1953</v>
      </c>
      <c r="D587" s="108" t="s">
        <v>26</v>
      </c>
      <c r="E587" s="108" t="s">
        <v>25</v>
      </c>
      <c r="F587" s="94">
        <v>4</v>
      </c>
      <c r="G587" s="94">
        <v>5</v>
      </c>
      <c r="H587" s="111">
        <v>7494</v>
      </c>
      <c r="I587" s="111">
        <v>1233.3</v>
      </c>
      <c r="J587" s="111">
        <v>3498.41</v>
      </c>
      <c r="K587" s="119">
        <f t="shared" si="88"/>
        <v>17810900</v>
      </c>
      <c r="L587" s="148">
        <v>0</v>
      </c>
      <c r="M587" s="148">
        <v>0</v>
      </c>
      <c r="N587" s="148">
        <v>0</v>
      </c>
      <c r="O587" s="148">
        <v>17810900</v>
      </c>
      <c r="P587" s="111">
        <f t="shared" si="87"/>
        <v>2376.6880170803311</v>
      </c>
      <c r="Q587" s="119">
        <v>9673</v>
      </c>
      <c r="R587" s="121" t="s">
        <v>68</v>
      </c>
      <c r="S587" s="168"/>
    </row>
    <row r="588" spans="1:21" s="21" customFormat="1" ht="23.1" customHeight="1" x14ac:dyDescent="0.25">
      <c r="A588" s="94" t="s">
        <v>1265</v>
      </c>
      <c r="B588" s="118" t="s">
        <v>460</v>
      </c>
      <c r="C588" s="108">
        <v>1949</v>
      </c>
      <c r="D588" s="108" t="s">
        <v>26</v>
      </c>
      <c r="E588" s="108" t="s">
        <v>25</v>
      </c>
      <c r="F588" s="129">
        <v>3</v>
      </c>
      <c r="G588" s="129">
        <v>3</v>
      </c>
      <c r="H588" s="119">
        <v>2997.9</v>
      </c>
      <c r="I588" s="119">
        <v>294.10000000000002</v>
      </c>
      <c r="J588" s="119">
        <v>1566.03</v>
      </c>
      <c r="K588" s="119">
        <f t="shared" si="88"/>
        <v>7245065</v>
      </c>
      <c r="L588" s="148">
        <v>0</v>
      </c>
      <c r="M588" s="148">
        <v>0</v>
      </c>
      <c r="N588" s="148">
        <v>0</v>
      </c>
      <c r="O588" s="119">
        <v>7245065</v>
      </c>
      <c r="P588" s="111">
        <f t="shared" si="87"/>
        <v>2416.7133660228828</v>
      </c>
      <c r="Q588" s="119">
        <v>9673</v>
      </c>
      <c r="R588" s="121" t="s">
        <v>68</v>
      </c>
      <c r="S588" s="168"/>
    </row>
    <row r="589" spans="1:21" s="21" customFormat="1" ht="23.1" customHeight="1" x14ac:dyDescent="0.25">
      <c r="A589" s="94" t="s">
        <v>1266</v>
      </c>
      <c r="B589" s="118" t="s">
        <v>463</v>
      </c>
      <c r="C589" s="108">
        <v>1961</v>
      </c>
      <c r="D589" s="108" t="s">
        <v>26</v>
      </c>
      <c r="E589" s="108" t="s">
        <v>25</v>
      </c>
      <c r="F589" s="129">
        <v>2</v>
      </c>
      <c r="G589" s="129">
        <v>2</v>
      </c>
      <c r="H589" s="110">
        <v>561.4</v>
      </c>
      <c r="I589" s="110">
        <v>0</v>
      </c>
      <c r="J589" s="110">
        <v>561.4</v>
      </c>
      <c r="K589" s="119">
        <f t="shared" si="88"/>
        <v>3131500</v>
      </c>
      <c r="L589" s="148">
        <v>0</v>
      </c>
      <c r="M589" s="148">
        <v>0</v>
      </c>
      <c r="N589" s="148">
        <v>0</v>
      </c>
      <c r="O589" s="110">
        <v>3131500</v>
      </c>
      <c r="P589" s="111">
        <f t="shared" si="87"/>
        <v>5578.0192376202358</v>
      </c>
      <c r="Q589" s="119">
        <v>9673</v>
      </c>
      <c r="R589" s="98" t="s">
        <v>70</v>
      </c>
      <c r="S589" s="168"/>
    </row>
    <row r="590" spans="1:21" s="21" customFormat="1" ht="23.1" customHeight="1" x14ac:dyDescent="0.25">
      <c r="A590" s="94" t="s">
        <v>1267</v>
      </c>
      <c r="B590" s="118" t="s">
        <v>464</v>
      </c>
      <c r="C590" s="108">
        <v>1960</v>
      </c>
      <c r="D590" s="108" t="s">
        <v>26</v>
      </c>
      <c r="E590" s="108" t="s">
        <v>25</v>
      </c>
      <c r="F590" s="129">
        <v>2</v>
      </c>
      <c r="G590" s="129">
        <v>1</v>
      </c>
      <c r="H590" s="110">
        <v>274.10000000000002</v>
      </c>
      <c r="I590" s="110">
        <v>0</v>
      </c>
      <c r="J590" s="110">
        <v>274.10000000000002</v>
      </c>
      <c r="K590" s="119">
        <f t="shared" si="88"/>
        <v>1558500</v>
      </c>
      <c r="L590" s="148">
        <v>0</v>
      </c>
      <c r="M590" s="148">
        <v>0</v>
      </c>
      <c r="N590" s="148">
        <v>0</v>
      </c>
      <c r="O590" s="110">
        <v>1558500</v>
      </c>
      <c r="P590" s="111">
        <f t="shared" si="87"/>
        <v>5685.881065304633</v>
      </c>
      <c r="Q590" s="119">
        <v>9673</v>
      </c>
      <c r="R590" s="123" t="s">
        <v>70</v>
      </c>
      <c r="S590" s="168"/>
    </row>
    <row r="591" spans="1:21" s="21" customFormat="1" ht="23.1" customHeight="1" x14ac:dyDescent="0.25">
      <c r="A591" s="94" t="s">
        <v>1268</v>
      </c>
      <c r="B591" s="118" t="s">
        <v>465</v>
      </c>
      <c r="C591" s="108">
        <v>1960</v>
      </c>
      <c r="D591" s="108" t="s">
        <v>26</v>
      </c>
      <c r="E591" s="108" t="s">
        <v>25</v>
      </c>
      <c r="F591" s="129">
        <v>2</v>
      </c>
      <c r="G591" s="129">
        <v>2</v>
      </c>
      <c r="H591" s="110">
        <v>542</v>
      </c>
      <c r="I591" s="110">
        <v>0</v>
      </c>
      <c r="J591" s="110">
        <v>542</v>
      </c>
      <c r="K591" s="119">
        <f t="shared" si="88"/>
        <v>2955500</v>
      </c>
      <c r="L591" s="148">
        <v>0</v>
      </c>
      <c r="M591" s="148">
        <v>0</v>
      </c>
      <c r="N591" s="148">
        <v>0</v>
      </c>
      <c r="O591" s="110">
        <v>2955500</v>
      </c>
      <c r="P591" s="111">
        <f t="shared" si="87"/>
        <v>5452.9520295202956</v>
      </c>
      <c r="Q591" s="119">
        <v>9673</v>
      </c>
      <c r="R591" s="123" t="s">
        <v>70</v>
      </c>
      <c r="S591" s="169"/>
      <c r="T591" s="37"/>
    </row>
    <row r="592" spans="1:21" s="21" customFormat="1" ht="23.1" customHeight="1" x14ac:dyDescent="0.25">
      <c r="A592" s="94" t="s">
        <v>1269</v>
      </c>
      <c r="B592" s="118" t="s">
        <v>466</v>
      </c>
      <c r="C592" s="108">
        <v>1960</v>
      </c>
      <c r="D592" s="108" t="s">
        <v>26</v>
      </c>
      <c r="E592" s="108" t="s">
        <v>25</v>
      </c>
      <c r="F592" s="129">
        <v>2</v>
      </c>
      <c r="G592" s="129">
        <v>2</v>
      </c>
      <c r="H592" s="110">
        <v>565.4</v>
      </c>
      <c r="I592" s="110">
        <v>0</v>
      </c>
      <c r="J592" s="110">
        <v>565.4</v>
      </c>
      <c r="K592" s="119">
        <f t="shared" si="88"/>
        <v>2348300</v>
      </c>
      <c r="L592" s="148">
        <v>0</v>
      </c>
      <c r="M592" s="148">
        <v>0</v>
      </c>
      <c r="N592" s="148">
        <v>0</v>
      </c>
      <c r="O592" s="110">
        <v>2348300</v>
      </c>
      <c r="P592" s="111">
        <f t="shared" si="87"/>
        <v>4153.3427661832329</v>
      </c>
      <c r="Q592" s="119">
        <v>9673</v>
      </c>
      <c r="R592" s="123" t="s">
        <v>70</v>
      </c>
      <c r="S592" s="168"/>
    </row>
    <row r="593" spans="1:21" s="21" customFormat="1" ht="23.1" customHeight="1" x14ac:dyDescent="0.25">
      <c r="A593" s="183" t="s">
        <v>1890</v>
      </c>
      <c r="B593" s="236" t="s">
        <v>1863</v>
      </c>
      <c r="C593" s="181">
        <v>1988</v>
      </c>
      <c r="D593" s="181" t="s">
        <v>26</v>
      </c>
      <c r="E593" s="181" t="s">
        <v>25</v>
      </c>
      <c r="F593" s="248">
        <v>9</v>
      </c>
      <c r="G593" s="248">
        <v>4</v>
      </c>
      <c r="H593" s="238">
        <v>7533.4</v>
      </c>
      <c r="I593" s="238">
        <v>300</v>
      </c>
      <c r="J593" s="238">
        <v>4542.8</v>
      </c>
      <c r="K593" s="119">
        <f t="shared" si="88"/>
        <v>200000</v>
      </c>
      <c r="L593" s="148">
        <v>0</v>
      </c>
      <c r="M593" s="148">
        <v>0</v>
      </c>
      <c r="N593" s="148">
        <v>0</v>
      </c>
      <c r="O593" s="110">
        <v>200000</v>
      </c>
      <c r="P593" s="111">
        <f t="shared" si="87"/>
        <v>26.548437624445803</v>
      </c>
      <c r="Q593" s="119">
        <v>9673</v>
      </c>
      <c r="R593" s="98" t="s">
        <v>69</v>
      </c>
      <c r="S593" s="168"/>
    </row>
    <row r="594" spans="1:21" s="21" customFormat="1" ht="23.1" customHeight="1" x14ac:dyDescent="0.25">
      <c r="A594" s="184"/>
      <c r="B594" s="237"/>
      <c r="C594" s="182"/>
      <c r="D594" s="182"/>
      <c r="E594" s="182"/>
      <c r="F594" s="249"/>
      <c r="G594" s="249"/>
      <c r="H594" s="239"/>
      <c r="I594" s="239"/>
      <c r="J594" s="239"/>
      <c r="K594" s="119">
        <f t="shared" si="88"/>
        <v>10500000</v>
      </c>
      <c r="L594" s="148">
        <v>0</v>
      </c>
      <c r="M594" s="148">
        <v>0</v>
      </c>
      <c r="N594" s="148">
        <v>0</v>
      </c>
      <c r="O594" s="110">
        <v>10500000</v>
      </c>
      <c r="P594" s="111">
        <f>K594/H593</f>
        <v>1393.7929752834045</v>
      </c>
      <c r="Q594" s="119">
        <v>9673</v>
      </c>
      <c r="R594" s="98" t="s">
        <v>70</v>
      </c>
      <c r="S594" s="168"/>
    </row>
    <row r="595" spans="1:21" s="21" customFormat="1" ht="23.1" customHeight="1" x14ac:dyDescent="0.25">
      <c r="A595" s="94" t="s">
        <v>1270</v>
      </c>
      <c r="B595" s="118" t="s">
        <v>467</v>
      </c>
      <c r="C595" s="108">
        <v>1959</v>
      </c>
      <c r="D595" s="108" t="s">
        <v>26</v>
      </c>
      <c r="E595" s="108" t="s">
        <v>25</v>
      </c>
      <c r="F595" s="129">
        <v>2</v>
      </c>
      <c r="G595" s="129">
        <v>1</v>
      </c>
      <c r="H595" s="110">
        <v>689.82</v>
      </c>
      <c r="I595" s="110">
        <v>0</v>
      </c>
      <c r="J595" s="110">
        <v>689.82</v>
      </c>
      <c r="K595" s="119">
        <f t="shared" si="88"/>
        <v>1668500</v>
      </c>
      <c r="L595" s="148">
        <v>0</v>
      </c>
      <c r="M595" s="148">
        <v>0</v>
      </c>
      <c r="N595" s="148">
        <v>0</v>
      </c>
      <c r="O595" s="110">
        <f>'[1]Прод. прилож'!$C$555</f>
        <v>1668500</v>
      </c>
      <c r="P595" s="111">
        <f t="shared" si="87"/>
        <v>2418.7469194862424</v>
      </c>
      <c r="Q595" s="119">
        <v>9673</v>
      </c>
      <c r="R595" s="121" t="s">
        <v>69</v>
      </c>
      <c r="S595" s="168"/>
    </row>
    <row r="596" spans="1:21" s="21" customFormat="1" ht="23.1" customHeight="1" x14ac:dyDescent="0.25">
      <c r="A596" s="94" t="s">
        <v>1271</v>
      </c>
      <c r="B596" s="118" t="s">
        <v>468</v>
      </c>
      <c r="C596" s="108">
        <v>1960</v>
      </c>
      <c r="D596" s="108" t="s">
        <v>26</v>
      </c>
      <c r="E596" s="108" t="s">
        <v>25</v>
      </c>
      <c r="F596" s="129">
        <v>2</v>
      </c>
      <c r="G596" s="129">
        <v>2</v>
      </c>
      <c r="H596" s="110">
        <v>555.23</v>
      </c>
      <c r="I596" s="110">
        <v>0</v>
      </c>
      <c r="J596" s="110">
        <v>555.23</v>
      </c>
      <c r="K596" s="119">
        <f t="shared" si="88"/>
        <v>3063300</v>
      </c>
      <c r="L596" s="148">
        <v>0</v>
      </c>
      <c r="M596" s="148">
        <v>0</v>
      </c>
      <c r="N596" s="148">
        <v>0</v>
      </c>
      <c r="O596" s="110">
        <v>3063300</v>
      </c>
      <c r="P596" s="111">
        <f t="shared" si="87"/>
        <v>5517.1730634151609</v>
      </c>
      <c r="Q596" s="119">
        <v>9673</v>
      </c>
      <c r="R596" s="123" t="s">
        <v>70</v>
      </c>
      <c r="S596" s="168"/>
    </row>
    <row r="597" spans="1:21" s="21" customFormat="1" ht="23.1" customHeight="1" x14ac:dyDescent="0.25">
      <c r="A597" s="94" t="s">
        <v>1891</v>
      </c>
      <c r="B597" s="118" t="s">
        <v>469</v>
      </c>
      <c r="C597" s="108">
        <v>1959</v>
      </c>
      <c r="D597" s="108" t="s">
        <v>26</v>
      </c>
      <c r="E597" s="108" t="s">
        <v>25</v>
      </c>
      <c r="F597" s="129">
        <v>2</v>
      </c>
      <c r="G597" s="129">
        <v>1</v>
      </c>
      <c r="H597" s="110">
        <v>307.11</v>
      </c>
      <c r="I597" s="110">
        <v>0</v>
      </c>
      <c r="J597" s="110">
        <v>307.11</v>
      </c>
      <c r="K597" s="119">
        <f t="shared" si="88"/>
        <v>2357650</v>
      </c>
      <c r="L597" s="148">
        <v>0</v>
      </c>
      <c r="M597" s="148">
        <v>0</v>
      </c>
      <c r="N597" s="148">
        <v>0</v>
      </c>
      <c r="O597" s="110">
        <f>'[1]Прод. прилож'!$C$556</f>
        <v>2357650</v>
      </c>
      <c r="P597" s="111">
        <f t="shared" si="87"/>
        <v>7676.8910162482498</v>
      </c>
      <c r="Q597" s="119">
        <v>9673</v>
      </c>
      <c r="R597" s="121" t="s">
        <v>69</v>
      </c>
      <c r="S597" s="168"/>
    </row>
    <row r="598" spans="1:21" s="21" customFormat="1" ht="23.1" customHeight="1" x14ac:dyDescent="0.25">
      <c r="A598" s="94" t="s">
        <v>1272</v>
      </c>
      <c r="B598" s="118" t="s">
        <v>470</v>
      </c>
      <c r="C598" s="108">
        <v>1960</v>
      </c>
      <c r="D598" s="108" t="s">
        <v>26</v>
      </c>
      <c r="E598" s="108" t="s">
        <v>25</v>
      </c>
      <c r="F598" s="108">
        <v>2</v>
      </c>
      <c r="G598" s="108">
        <v>1</v>
      </c>
      <c r="H598" s="110">
        <v>278.89999999999998</v>
      </c>
      <c r="I598" s="110">
        <v>0</v>
      </c>
      <c r="J598" s="110">
        <v>278.89999999999998</v>
      </c>
      <c r="K598" s="119">
        <f t="shared" si="88"/>
        <v>1811500</v>
      </c>
      <c r="L598" s="148">
        <v>0</v>
      </c>
      <c r="M598" s="148">
        <v>0</v>
      </c>
      <c r="N598" s="148">
        <v>0</v>
      </c>
      <c r="O598" s="133">
        <v>1811500</v>
      </c>
      <c r="P598" s="111">
        <f t="shared" si="87"/>
        <v>6495.1595553961997</v>
      </c>
      <c r="Q598" s="119">
        <v>9673</v>
      </c>
      <c r="R598" s="123" t="s">
        <v>70</v>
      </c>
      <c r="S598" s="168"/>
    </row>
    <row r="599" spans="1:21" s="21" customFormat="1" ht="23.1" customHeight="1" x14ac:dyDescent="0.25">
      <c r="A599" s="94" t="s">
        <v>1273</v>
      </c>
      <c r="B599" s="167" t="s">
        <v>487</v>
      </c>
      <c r="C599" s="108">
        <v>1958</v>
      </c>
      <c r="D599" s="108" t="s">
        <v>26</v>
      </c>
      <c r="E599" s="108" t="s">
        <v>25</v>
      </c>
      <c r="F599" s="95">
        <v>2</v>
      </c>
      <c r="G599" s="95">
        <v>2</v>
      </c>
      <c r="H599" s="111">
        <v>860.37</v>
      </c>
      <c r="I599" s="111">
        <v>298.2</v>
      </c>
      <c r="J599" s="111">
        <v>562.16999999999996</v>
      </c>
      <c r="K599" s="119">
        <f>SUM(L599:O599)</f>
        <v>2630500</v>
      </c>
      <c r="L599" s="148">
        <v>0</v>
      </c>
      <c r="M599" s="148">
        <v>0</v>
      </c>
      <c r="N599" s="148">
        <v>0</v>
      </c>
      <c r="O599" s="110">
        <f>'[1]Прод. прилож'!$C$572</f>
        <v>2630500</v>
      </c>
      <c r="P599" s="111">
        <f>K599/H599</f>
        <v>3057.405534828039</v>
      </c>
      <c r="Q599" s="119">
        <v>9673</v>
      </c>
      <c r="R599" s="98" t="s">
        <v>69</v>
      </c>
      <c r="S599" s="168"/>
    </row>
    <row r="600" spans="1:21" s="21" customFormat="1" ht="39.75" customHeight="1" x14ac:dyDescent="0.25">
      <c r="A600" s="94" t="s">
        <v>1864</v>
      </c>
      <c r="B600" s="167" t="s">
        <v>471</v>
      </c>
      <c r="C600" s="108">
        <v>1962</v>
      </c>
      <c r="D600" s="108" t="s">
        <v>26</v>
      </c>
      <c r="E600" s="108" t="s">
        <v>119</v>
      </c>
      <c r="F600" s="129">
        <v>2</v>
      </c>
      <c r="G600" s="129">
        <v>2</v>
      </c>
      <c r="H600" s="119">
        <v>547.25</v>
      </c>
      <c r="I600" s="119">
        <v>0</v>
      </c>
      <c r="J600" s="119">
        <v>547.25</v>
      </c>
      <c r="K600" s="119">
        <f t="shared" si="88"/>
        <v>5821450</v>
      </c>
      <c r="L600" s="148">
        <v>0</v>
      </c>
      <c r="M600" s="148">
        <v>0</v>
      </c>
      <c r="N600" s="148">
        <v>0</v>
      </c>
      <c r="O600" s="119">
        <v>5821450</v>
      </c>
      <c r="P600" s="111">
        <f t="shared" si="87"/>
        <v>10637.642759250799</v>
      </c>
      <c r="Q600" s="119">
        <v>9673</v>
      </c>
      <c r="R600" s="98" t="s">
        <v>70</v>
      </c>
      <c r="S600" s="168"/>
    </row>
    <row r="601" spans="1:21" s="21" customFormat="1" ht="23.1" customHeight="1" x14ac:dyDescent="0.25">
      <c r="A601" s="94" t="s">
        <v>1274</v>
      </c>
      <c r="B601" s="167" t="s">
        <v>472</v>
      </c>
      <c r="C601" s="108">
        <v>1958</v>
      </c>
      <c r="D601" s="108" t="s">
        <v>26</v>
      </c>
      <c r="E601" s="108" t="s">
        <v>25</v>
      </c>
      <c r="F601" s="95">
        <v>2</v>
      </c>
      <c r="G601" s="95">
        <v>2</v>
      </c>
      <c r="H601" s="111">
        <v>424.44</v>
      </c>
      <c r="I601" s="111">
        <v>0</v>
      </c>
      <c r="J601" s="111">
        <v>424.44</v>
      </c>
      <c r="K601" s="119">
        <f t="shared" si="88"/>
        <v>2390650</v>
      </c>
      <c r="L601" s="148">
        <v>0</v>
      </c>
      <c r="M601" s="148">
        <v>0</v>
      </c>
      <c r="N601" s="148">
        <v>0</v>
      </c>
      <c r="O601" s="110">
        <f>'[1]Прод. прилож'!$C$557</f>
        <v>2390650</v>
      </c>
      <c r="P601" s="111">
        <f t="shared" si="87"/>
        <v>5632.4804448214118</v>
      </c>
      <c r="Q601" s="119">
        <v>9673</v>
      </c>
      <c r="R601" s="98" t="s">
        <v>69</v>
      </c>
      <c r="S601" s="169"/>
      <c r="T601" s="37"/>
    </row>
    <row r="602" spans="1:21" s="21" customFormat="1" ht="23.1" customHeight="1" x14ac:dyDescent="0.25">
      <c r="A602" s="94" t="s">
        <v>1275</v>
      </c>
      <c r="B602" s="167" t="s">
        <v>473</v>
      </c>
      <c r="C602" s="94">
        <v>1958</v>
      </c>
      <c r="D602" s="108" t="s">
        <v>26</v>
      </c>
      <c r="E602" s="108" t="s">
        <v>25</v>
      </c>
      <c r="F602" s="94">
        <v>2</v>
      </c>
      <c r="G602" s="94">
        <v>2</v>
      </c>
      <c r="H602" s="111">
        <v>430.3</v>
      </c>
      <c r="I602" s="111">
        <v>0</v>
      </c>
      <c r="J602" s="111">
        <v>430.3</v>
      </c>
      <c r="K602" s="119">
        <f t="shared" si="88"/>
        <v>2376900</v>
      </c>
      <c r="L602" s="148">
        <v>0</v>
      </c>
      <c r="M602" s="148">
        <v>0</v>
      </c>
      <c r="N602" s="148">
        <v>0</v>
      </c>
      <c r="O602" s="148">
        <f>'[1]Прод. прилож'!$C$558</f>
        <v>2376900</v>
      </c>
      <c r="P602" s="111">
        <f t="shared" si="87"/>
        <v>5523.8205902858472</v>
      </c>
      <c r="Q602" s="119">
        <v>9673</v>
      </c>
      <c r="R602" s="98" t="s">
        <v>69</v>
      </c>
      <c r="S602" s="168"/>
    </row>
    <row r="603" spans="1:21" s="21" customFormat="1" ht="23.1" customHeight="1" x14ac:dyDescent="0.25">
      <c r="A603" s="94" t="s">
        <v>1276</v>
      </c>
      <c r="B603" s="167" t="s">
        <v>474</v>
      </c>
      <c r="C603" s="108">
        <v>1958</v>
      </c>
      <c r="D603" s="108" t="s">
        <v>26</v>
      </c>
      <c r="E603" s="108" t="s">
        <v>25</v>
      </c>
      <c r="F603" s="129">
        <v>2</v>
      </c>
      <c r="G603" s="129">
        <v>2</v>
      </c>
      <c r="H603" s="119">
        <v>437.3</v>
      </c>
      <c r="I603" s="119">
        <v>0</v>
      </c>
      <c r="J603" s="119">
        <v>437.3</v>
      </c>
      <c r="K603" s="119">
        <f t="shared" si="88"/>
        <v>2379650</v>
      </c>
      <c r="L603" s="148">
        <v>0</v>
      </c>
      <c r="M603" s="148">
        <v>0</v>
      </c>
      <c r="N603" s="148">
        <v>0</v>
      </c>
      <c r="O603" s="119">
        <f>'[1]Прод. прилож'!$C$559</f>
        <v>2379650</v>
      </c>
      <c r="P603" s="111">
        <f t="shared" si="87"/>
        <v>5441.6876286302304</v>
      </c>
      <c r="Q603" s="119">
        <v>9673</v>
      </c>
      <c r="R603" s="98" t="s">
        <v>69</v>
      </c>
      <c r="S603" s="168"/>
    </row>
    <row r="604" spans="1:21" s="21" customFormat="1" ht="23.1" customHeight="1" x14ac:dyDescent="0.25">
      <c r="A604" s="94" t="s">
        <v>1277</v>
      </c>
      <c r="B604" s="167" t="s">
        <v>475</v>
      </c>
      <c r="C604" s="108">
        <v>1958</v>
      </c>
      <c r="D604" s="108" t="s">
        <v>26</v>
      </c>
      <c r="E604" s="108" t="s">
        <v>25</v>
      </c>
      <c r="F604" s="129">
        <v>2</v>
      </c>
      <c r="G604" s="129">
        <v>2</v>
      </c>
      <c r="H604" s="110">
        <v>422</v>
      </c>
      <c r="I604" s="110">
        <v>0</v>
      </c>
      <c r="J604" s="110">
        <v>422</v>
      </c>
      <c r="K604" s="119">
        <f t="shared" si="88"/>
        <v>2406050</v>
      </c>
      <c r="L604" s="148">
        <v>0</v>
      </c>
      <c r="M604" s="148">
        <v>0</v>
      </c>
      <c r="N604" s="148">
        <v>0</v>
      </c>
      <c r="O604" s="110">
        <f>'[1]Прод. прилож'!$C$560</f>
        <v>2406050</v>
      </c>
      <c r="P604" s="111">
        <f t="shared" si="87"/>
        <v>5701.5402843601896</v>
      </c>
      <c r="Q604" s="119">
        <v>9673</v>
      </c>
      <c r="R604" s="98" t="s">
        <v>69</v>
      </c>
      <c r="S604" s="169"/>
      <c r="T604" s="37"/>
    </row>
    <row r="605" spans="1:21" s="21" customFormat="1" ht="23.1" customHeight="1" x14ac:dyDescent="0.25">
      <c r="A605" s="94" t="s">
        <v>1900</v>
      </c>
      <c r="B605" s="167" t="s">
        <v>476</v>
      </c>
      <c r="C605" s="108">
        <v>1958</v>
      </c>
      <c r="D605" s="108" t="s">
        <v>26</v>
      </c>
      <c r="E605" s="108" t="s">
        <v>25</v>
      </c>
      <c r="F605" s="129">
        <v>2</v>
      </c>
      <c r="G605" s="129">
        <v>2</v>
      </c>
      <c r="H605" s="110">
        <v>435.86</v>
      </c>
      <c r="I605" s="110">
        <v>0</v>
      </c>
      <c r="J605" s="110">
        <v>435.86</v>
      </c>
      <c r="K605" s="119">
        <f t="shared" si="88"/>
        <v>2438500</v>
      </c>
      <c r="L605" s="148">
        <v>0</v>
      </c>
      <c r="M605" s="148">
        <v>0</v>
      </c>
      <c r="N605" s="148">
        <v>0</v>
      </c>
      <c r="O605" s="133">
        <f>'[1]Прод. прилож'!$C$561</f>
        <v>2438500</v>
      </c>
      <c r="P605" s="111">
        <f t="shared" si="87"/>
        <v>5594.6863671821229</v>
      </c>
      <c r="Q605" s="119">
        <v>9673</v>
      </c>
      <c r="R605" s="98" t="s">
        <v>69</v>
      </c>
      <c r="S605" s="168"/>
    </row>
    <row r="606" spans="1:21" s="21" customFormat="1" ht="23.1" customHeight="1" x14ac:dyDescent="0.25">
      <c r="A606" s="94" t="s">
        <v>1278</v>
      </c>
      <c r="B606" s="167" t="s">
        <v>477</v>
      </c>
      <c r="C606" s="108">
        <v>1958</v>
      </c>
      <c r="D606" s="108" t="s">
        <v>26</v>
      </c>
      <c r="E606" s="108" t="s">
        <v>25</v>
      </c>
      <c r="F606" s="129">
        <v>2</v>
      </c>
      <c r="G606" s="129">
        <v>2</v>
      </c>
      <c r="H606" s="119">
        <v>439.65</v>
      </c>
      <c r="I606" s="119">
        <v>0</v>
      </c>
      <c r="J606" s="119">
        <v>439.65</v>
      </c>
      <c r="K606" s="119">
        <f t="shared" si="88"/>
        <v>2423650</v>
      </c>
      <c r="L606" s="148">
        <v>0</v>
      </c>
      <c r="M606" s="148">
        <v>0</v>
      </c>
      <c r="N606" s="148">
        <v>0</v>
      </c>
      <c r="O606" s="119">
        <f>'[1]Прод. прилож'!$C$562</f>
        <v>2423650</v>
      </c>
      <c r="P606" s="111">
        <f t="shared" si="87"/>
        <v>5512.6805413397024</v>
      </c>
      <c r="Q606" s="119">
        <v>9673</v>
      </c>
      <c r="R606" s="98" t="s">
        <v>69</v>
      </c>
      <c r="S606" s="168"/>
    </row>
    <row r="607" spans="1:21" s="21" customFormat="1" ht="23.1" customHeight="1" x14ac:dyDescent="0.25">
      <c r="A607" s="94" t="s">
        <v>1279</v>
      </c>
      <c r="B607" s="167" t="s">
        <v>478</v>
      </c>
      <c r="C607" s="108">
        <v>1958</v>
      </c>
      <c r="D607" s="108" t="s">
        <v>26</v>
      </c>
      <c r="E607" s="108" t="s">
        <v>25</v>
      </c>
      <c r="F607" s="129">
        <v>2</v>
      </c>
      <c r="G607" s="129">
        <v>2</v>
      </c>
      <c r="H607" s="110">
        <v>372.35</v>
      </c>
      <c r="I607" s="110">
        <v>0</v>
      </c>
      <c r="J607" s="110">
        <v>372.35</v>
      </c>
      <c r="K607" s="119">
        <f t="shared" si="88"/>
        <v>2420900</v>
      </c>
      <c r="L607" s="148">
        <v>0</v>
      </c>
      <c r="M607" s="148">
        <v>0</v>
      </c>
      <c r="N607" s="148">
        <v>0</v>
      </c>
      <c r="O607" s="110">
        <f>'[1]Прод. прилож'!$C$563</f>
        <v>2420900</v>
      </c>
      <c r="P607" s="111">
        <f t="shared" si="87"/>
        <v>6501.6785282664159</v>
      </c>
      <c r="Q607" s="119">
        <v>9673</v>
      </c>
      <c r="R607" s="98" t="s">
        <v>69</v>
      </c>
      <c r="S607" s="168"/>
      <c r="U607" s="37"/>
    </row>
    <row r="608" spans="1:21" s="21" customFormat="1" ht="23.1" customHeight="1" x14ac:dyDescent="0.25">
      <c r="A608" s="94" t="s">
        <v>1892</v>
      </c>
      <c r="B608" s="167" t="s">
        <v>479</v>
      </c>
      <c r="C608" s="94">
        <v>1958</v>
      </c>
      <c r="D608" s="108" t="s">
        <v>26</v>
      </c>
      <c r="E608" s="108" t="s">
        <v>25</v>
      </c>
      <c r="F608" s="129">
        <v>2</v>
      </c>
      <c r="G608" s="129">
        <v>2</v>
      </c>
      <c r="H608" s="111">
        <v>438.71</v>
      </c>
      <c r="I608" s="111">
        <v>0</v>
      </c>
      <c r="J608" s="111">
        <v>438.71</v>
      </c>
      <c r="K608" s="119">
        <f t="shared" si="88"/>
        <v>2420900</v>
      </c>
      <c r="L608" s="148">
        <v>0</v>
      </c>
      <c r="M608" s="148">
        <v>0</v>
      </c>
      <c r="N608" s="148">
        <v>0</v>
      </c>
      <c r="O608" s="148">
        <f>'[1]Прод. прилож'!$C$564</f>
        <v>2420900</v>
      </c>
      <c r="P608" s="111">
        <f t="shared" si="87"/>
        <v>5518.2238836589095</v>
      </c>
      <c r="Q608" s="119">
        <v>9673</v>
      </c>
      <c r="R608" s="98" t="s">
        <v>69</v>
      </c>
      <c r="S608" s="168"/>
    </row>
    <row r="609" spans="1:20" s="21" customFormat="1" ht="23.1" customHeight="1" x14ac:dyDescent="0.25">
      <c r="A609" s="94" t="s">
        <v>1901</v>
      </c>
      <c r="B609" s="167" t="s">
        <v>480</v>
      </c>
      <c r="C609" s="108">
        <v>1958</v>
      </c>
      <c r="D609" s="108" t="s">
        <v>26</v>
      </c>
      <c r="E609" s="108" t="s">
        <v>25</v>
      </c>
      <c r="F609" s="129">
        <v>2</v>
      </c>
      <c r="G609" s="129">
        <v>2</v>
      </c>
      <c r="H609" s="119">
        <v>437.82</v>
      </c>
      <c r="I609" s="119">
        <v>0</v>
      </c>
      <c r="J609" s="119">
        <v>437.82</v>
      </c>
      <c r="K609" s="119">
        <f t="shared" si="88"/>
        <v>2437400</v>
      </c>
      <c r="L609" s="148">
        <v>0</v>
      </c>
      <c r="M609" s="148">
        <v>0</v>
      </c>
      <c r="N609" s="148">
        <v>0</v>
      </c>
      <c r="O609" s="119">
        <f>'[1]Прод. прилож'!$C$565</f>
        <v>2437400</v>
      </c>
      <c r="P609" s="111">
        <f t="shared" si="87"/>
        <v>5567.1280434881919</v>
      </c>
      <c r="Q609" s="119">
        <v>9673</v>
      </c>
      <c r="R609" s="98" t="s">
        <v>69</v>
      </c>
      <c r="S609" s="168"/>
    </row>
    <row r="610" spans="1:20" s="21" customFormat="1" ht="23.1" customHeight="1" x14ac:dyDescent="0.25">
      <c r="A610" s="94" t="s">
        <v>1280</v>
      </c>
      <c r="B610" s="167" t="s">
        <v>481</v>
      </c>
      <c r="C610" s="108">
        <v>1959</v>
      </c>
      <c r="D610" s="108" t="s">
        <v>26</v>
      </c>
      <c r="E610" s="108" t="s">
        <v>25</v>
      </c>
      <c r="F610" s="129">
        <v>2</v>
      </c>
      <c r="G610" s="129">
        <v>2</v>
      </c>
      <c r="H610" s="111">
        <v>439.95</v>
      </c>
      <c r="I610" s="111">
        <v>0</v>
      </c>
      <c r="J610" s="111">
        <v>439.95</v>
      </c>
      <c r="K610" s="119">
        <f t="shared" si="88"/>
        <v>2349950</v>
      </c>
      <c r="L610" s="148">
        <v>0</v>
      </c>
      <c r="M610" s="148">
        <v>0</v>
      </c>
      <c r="N610" s="148">
        <v>0</v>
      </c>
      <c r="O610" s="110">
        <f>'[1]Прод. прилож'!$C$566</f>
        <v>2349950</v>
      </c>
      <c r="P610" s="111">
        <f t="shared" si="87"/>
        <v>5341.4024320945564</v>
      </c>
      <c r="Q610" s="119">
        <v>9673</v>
      </c>
      <c r="R610" s="121" t="s">
        <v>69</v>
      </c>
      <c r="S610" s="169"/>
      <c r="T610" s="37"/>
    </row>
    <row r="611" spans="1:20" s="21" customFormat="1" ht="23.1" customHeight="1" x14ac:dyDescent="0.25">
      <c r="A611" s="94" t="s">
        <v>1658</v>
      </c>
      <c r="B611" s="167" t="s">
        <v>482</v>
      </c>
      <c r="C611" s="108">
        <v>1959</v>
      </c>
      <c r="D611" s="108" t="s">
        <v>26</v>
      </c>
      <c r="E611" s="108" t="s">
        <v>25</v>
      </c>
      <c r="F611" s="129">
        <v>2</v>
      </c>
      <c r="G611" s="129">
        <v>2</v>
      </c>
      <c r="H611" s="111">
        <v>435.51</v>
      </c>
      <c r="I611" s="111">
        <v>0</v>
      </c>
      <c r="J611" s="111">
        <v>435.51</v>
      </c>
      <c r="K611" s="119">
        <f t="shared" si="88"/>
        <v>2442900</v>
      </c>
      <c r="L611" s="148">
        <v>0</v>
      </c>
      <c r="M611" s="148">
        <v>0</v>
      </c>
      <c r="N611" s="148">
        <v>0</v>
      </c>
      <c r="O611" s="110">
        <f>'[1]Прод. прилож'!$C$567</f>
        <v>2442900</v>
      </c>
      <c r="P611" s="111">
        <f t="shared" si="87"/>
        <v>5609.2856650823178</v>
      </c>
      <c r="Q611" s="119">
        <v>9673</v>
      </c>
      <c r="R611" s="121" t="s">
        <v>69</v>
      </c>
      <c r="S611" s="168"/>
    </row>
    <row r="612" spans="1:20" s="21" customFormat="1" ht="23.1" customHeight="1" x14ac:dyDescent="0.25">
      <c r="A612" s="94" t="s">
        <v>1281</v>
      </c>
      <c r="B612" s="167" t="s">
        <v>483</v>
      </c>
      <c r="C612" s="108">
        <v>1959</v>
      </c>
      <c r="D612" s="108" t="s">
        <v>26</v>
      </c>
      <c r="E612" s="108" t="s">
        <v>25</v>
      </c>
      <c r="F612" s="129">
        <v>2</v>
      </c>
      <c r="G612" s="129">
        <v>2</v>
      </c>
      <c r="H612" s="111">
        <v>436.83</v>
      </c>
      <c r="I612" s="111">
        <v>0</v>
      </c>
      <c r="J612" s="111">
        <v>436.83</v>
      </c>
      <c r="K612" s="119">
        <f t="shared" si="88"/>
        <v>2455000</v>
      </c>
      <c r="L612" s="148">
        <v>0</v>
      </c>
      <c r="M612" s="148">
        <v>0</v>
      </c>
      <c r="N612" s="148">
        <v>0</v>
      </c>
      <c r="O612" s="110">
        <f>'[1]Прод. прилож'!$C$568</f>
        <v>2455000</v>
      </c>
      <c r="P612" s="111">
        <f t="shared" si="87"/>
        <v>5620.0352539889664</v>
      </c>
      <c r="Q612" s="119">
        <v>9673</v>
      </c>
      <c r="R612" s="121" t="s">
        <v>69</v>
      </c>
      <c r="S612" s="168"/>
    </row>
    <row r="613" spans="1:20" s="21" customFormat="1" ht="23.1" customHeight="1" x14ac:dyDescent="0.25">
      <c r="A613" s="94" t="s">
        <v>1282</v>
      </c>
      <c r="B613" s="167" t="s">
        <v>484</v>
      </c>
      <c r="C613" s="108">
        <v>1959</v>
      </c>
      <c r="D613" s="108" t="s">
        <v>26</v>
      </c>
      <c r="E613" s="108" t="s">
        <v>25</v>
      </c>
      <c r="F613" s="129">
        <v>2</v>
      </c>
      <c r="G613" s="129">
        <v>2</v>
      </c>
      <c r="H613" s="111">
        <v>444.76</v>
      </c>
      <c r="I613" s="111">
        <v>0</v>
      </c>
      <c r="J613" s="111">
        <v>444.76</v>
      </c>
      <c r="K613" s="119">
        <f t="shared" si="88"/>
        <v>2427500</v>
      </c>
      <c r="L613" s="148">
        <v>0</v>
      </c>
      <c r="M613" s="148">
        <v>0</v>
      </c>
      <c r="N613" s="148">
        <v>0</v>
      </c>
      <c r="O613" s="110">
        <f>'[1]Прод. прилож'!$C$569</f>
        <v>2427500</v>
      </c>
      <c r="P613" s="111">
        <f t="shared" si="87"/>
        <v>5457.9998201277094</v>
      </c>
      <c r="Q613" s="119">
        <v>9673</v>
      </c>
      <c r="R613" s="121" t="s">
        <v>69</v>
      </c>
      <c r="S613" s="168"/>
    </row>
    <row r="614" spans="1:20" s="21" customFormat="1" ht="23.1" customHeight="1" x14ac:dyDescent="0.25">
      <c r="A614" s="94" t="s">
        <v>1283</v>
      </c>
      <c r="B614" s="118" t="s">
        <v>485</v>
      </c>
      <c r="C614" s="108">
        <v>1959</v>
      </c>
      <c r="D614" s="108" t="s">
        <v>26</v>
      </c>
      <c r="E614" s="108" t="s">
        <v>25</v>
      </c>
      <c r="F614" s="129">
        <v>2</v>
      </c>
      <c r="G614" s="129">
        <v>2</v>
      </c>
      <c r="H614" s="111">
        <v>434.17</v>
      </c>
      <c r="I614" s="111">
        <v>0</v>
      </c>
      <c r="J614" s="111">
        <v>434.17</v>
      </c>
      <c r="K614" s="119">
        <f t="shared" si="88"/>
        <v>5996025</v>
      </c>
      <c r="L614" s="148">
        <v>0</v>
      </c>
      <c r="M614" s="148">
        <v>0</v>
      </c>
      <c r="N614" s="148">
        <v>0</v>
      </c>
      <c r="O614" s="110">
        <f>'[1]Прод. прилож'!$C$570</f>
        <v>5996025</v>
      </c>
      <c r="P614" s="111">
        <f t="shared" si="87"/>
        <v>13810.316235575927</v>
      </c>
      <c r="Q614" s="119">
        <v>9673</v>
      </c>
      <c r="R614" s="121" t="s">
        <v>69</v>
      </c>
      <c r="S614" s="168"/>
    </row>
    <row r="615" spans="1:20" s="21" customFormat="1" ht="23.1" customHeight="1" x14ac:dyDescent="0.25">
      <c r="A615" s="94" t="s">
        <v>1284</v>
      </c>
      <c r="B615" s="167" t="s">
        <v>486</v>
      </c>
      <c r="C615" s="108">
        <v>1961</v>
      </c>
      <c r="D615" s="108" t="s">
        <v>26</v>
      </c>
      <c r="E615" s="108" t="s">
        <v>25</v>
      </c>
      <c r="F615" s="129">
        <v>2</v>
      </c>
      <c r="G615" s="129">
        <v>2</v>
      </c>
      <c r="H615" s="111">
        <v>646.76</v>
      </c>
      <c r="I615" s="111">
        <v>0</v>
      </c>
      <c r="J615" s="111">
        <v>646.76</v>
      </c>
      <c r="K615" s="119">
        <f t="shared" si="88"/>
        <v>3627050</v>
      </c>
      <c r="L615" s="148">
        <v>0</v>
      </c>
      <c r="M615" s="148">
        <v>0</v>
      </c>
      <c r="N615" s="148">
        <v>0</v>
      </c>
      <c r="O615" s="110">
        <f>'[1]Прод. прилож'!$C$571</f>
        <v>3627050</v>
      </c>
      <c r="P615" s="111">
        <f t="shared" si="87"/>
        <v>5608.0307996783968</v>
      </c>
      <c r="Q615" s="119">
        <v>9673</v>
      </c>
      <c r="R615" s="98" t="s">
        <v>69</v>
      </c>
      <c r="S615" s="168"/>
    </row>
    <row r="616" spans="1:20" s="21" customFormat="1" ht="23.1" customHeight="1" x14ac:dyDescent="0.25">
      <c r="A616" s="94" t="s">
        <v>1744</v>
      </c>
      <c r="B616" s="118" t="s">
        <v>488</v>
      </c>
      <c r="C616" s="108">
        <v>1959</v>
      </c>
      <c r="D616" s="108" t="s">
        <v>26</v>
      </c>
      <c r="E616" s="108" t="s">
        <v>25</v>
      </c>
      <c r="F616" s="95">
        <v>2</v>
      </c>
      <c r="G616" s="95">
        <v>1</v>
      </c>
      <c r="H616" s="111">
        <v>282.5</v>
      </c>
      <c r="I616" s="111">
        <v>0</v>
      </c>
      <c r="J616" s="111">
        <v>282.5</v>
      </c>
      <c r="K616" s="119">
        <f t="shared" si="88"/>
        <v>2941200</v>
      </c>
      <c r="L616" s="148">
        <v>0</v>
      </c>
      <c r="M616" s="148">
        <v>0</v>
      </c>
      <c r="N616" s="148">
        <v>0</v>
      </c>
      <c r="O616" s="110">
        <f>'[1]Прод. прилож'!$C$573</f>
        <v>2941200</v>
      </c>
      <c r="P616" s="111">
        <f t="shared" si="87"/>
        <v>10411.327433628319</v>
      </c>
      <c r="Q616" s="119">
        <v>9673</v>
      </c>
      <c r="R616" s="121" t="s">
        <v>69</v>
      </c>
      <c r="S616" s="168"/>
    </row>
    <row r="617" spans="1:20" s="21" customFormat="1" ht="23.1" customHeight="1" x14ac:dyDescent="0.25">
      <c r="A617" s="94" t="s">
        <v>1745</v>
      </c>
      <c r="B617" s="118" t="s">
        <v>489</v>
      </c>
      <c r="C617" s="108">
        <v>1961</v>
      </c>
      <c r="D617" s="108" t="s">
        <v>26</v>
      </c>
      <c r="E617" s="108" t="s">
        <v>25</v>
      </c>
      <c r="F617" s="95">
        <v>2</v>
      </c>
      <c r="G617" s="95">
        <v>1</v>
      </c>
      <c r="H617" s="111">
        <v>307.01</v>
      </c>
      <c r="I617" s="111">
        <v>0</v>
      </c>
      <c r="J617" s="111">
        <v>307.01</v>
      </c>
      <c r="K617" s="119">
        <f t="shared" si="88"/>
        <v>1877500</v>
      </c>
      <c r="L617" s="148">
        <v>0</v>
      </c>
      <c r="M617" s="148">
        <v>0</v>
      </c>
      <c r="N617" s="148">
        <v>0</v>
      </c>
      <c r="O617" s="110">
        <v>1877500</v>
      </c>
      <c r="P617" s="111">
        <f t="shared" si="87"/>
        <v>6115.4359792840623</v>
      </c>
      <c r="Q617" s="119">
        <v>9673</v>
      </c>
      <c r="R617" s="98" t="s">
        <v>70</v>
      </c>
      <c r="S617" s="168"/>
    </row>
    <row r="618" spans="1:20" s="21" customFormat="1" ht="23.1" customHeight="1" x14ac:dyDescent="0.25">
      <c r="A618" s="94" t="s">
        <v>1285</v>
      </c>
      <c r="B618" s="118" t="s">
        <v>490</v>
      </c>
      <c r="C618" s="108">
        <v>1958</v>
      </c>
      <c r="D618" s="108" t="s">
        <v>26</v>
      </c>
      <c r="E618" s="108" t="s">
        <v>25</v>
      </c>
      <c r="F618" s="95">
        <v>2</v>
      </c>
      <c r="G618" s="95">
        <v>2</v>
      </c>
      <c r="H618" s="111">
        <v>610.20000000000005</v>
      </c>
      <c r="I618" s="111">
        <v>0</v>
      </c>
      <c r="J618" s="111">
        <v>610.20000000000005</v>
      </c>
      <c r="K618" s="119">
        <f t="shared" si="88"/>
        <v>3929000</v>
      </c>
      <c r="L618" s="148">
        <v>0</v>
      </c>
      <c r="M618" s="148">
        <v>0</v>
      </c>
      <c r="N618" s="148">
        <v>0</v>
      </c>
      <c r="O618" s="110">
        <f>'[1]Прод. прилож'!$C$574</f>
        <v>3929000</v>
      </c>
      <c r="P618" s="111">
        <f t="shared" si="87"/>
        <v>6438.8725008194033</v>
      </c>
      <c r="Q618" s="119">
        <v>9673</v>
      </c>
      <c r="R618" s="98" t="s">
        <v>69</v>
      </c>
      <c r="S618" s="168"/>
    </row>
    <row r="619" spans="1:20" s="21" customFormat="1" ht="23.1" customHeight="1" x14ac:dyDescent="0.25">
      <c r="A619" s="94" t="s">
        <v>1286</v>
      </c>
      <c r="B619" s="118" t="s">
        <v>491</v>
      </c>
      <c r="C619" s="108">
        <v>1961</v>
      </c>
      <c r="D619" s="108" t="s">
        <v>26</v>
      </c>
      <c r="E619" s="108" t="s">
        <v>25</v>
      </c>
      <c r="F619" s="95">
        <v>2</v>
      </c>
      <c r="G619" s="95">
        <v>1</v>
      </c>
      <c r="H619" s="111">
        <v>285.8</v>
      </c>
      <c r="I619" s="111">
        <v>0</v>
      </c>
      <c r="J619" s="111">
        <v>285.8</v>
      </c>
      <c r="K619" s="119">
        <f t="shared" si="88"/>
        <v>1615700</v>
      </c>
      <c r="L619" s="148">
        <v>0</v>
      </c>
      <c r="M619" s="148">
        <v>0</v>
      </c>
      <c r="N619" s="148">
        <v>0</v>
      </c>
      <c r="O619" s="110">
        <v>1615700</v>
      </c>
      <c r="P619" s="111">
        <f t="shared" si="87"/>
        <v>5653.2540237928615</v>
      </c>
      <c r="Q619" s="119">
        <v>9673</v>
      </c>
      <c r="R619" s="98" t="s">
        <v>70</v>
      </c>
      <c r="S619" s="168"/>
    </row>
    <row r="620" spans="1:20" s="21" customFormat="1" ht="23.1" customHeight="1" x14ac:dyDescent="0.25">
      <c r="A620" s="94" t="s">
        <v>1287</v>
      </c>
      <c r="B620" s="118" t="s">
        <v>492</v>
      </c>
      <c r="C620" s="108">
        <v>1958</v>
      </c>
      <c r="D620" s="108" t="s">
        <v>26</v>
      </c>
      <c r="E620" s="108" t="s">
        <v>25</v>
      </c>
      <c r="F620" s="95">
        <v>2</v>
      </c>
      <c r="G620" s="95">
        <v>2</v>
      </c>
      <c r="H620" s="111">
        <v>783.44</v>
      </c>
      <c r="I620" s="111">
        <v>352.8</v>
      </c>
      <c r="J620" s="111">
        <v>430.64</v>
      </c>
      <c r="K620" s="119">
        <f t="shared" si="88"/>
        <v>2944500</v>
      </c>
      <c r="L620" s="148">
        <v>0</v>
      </c>
      <c r="M620" s="148">
        <v>0</v>
      </c>
      <c r="N620" s="148">
        <v>0</v>
      </c>
      <c r="O620" s="110">
        <f>'[1]Прод. прилож'!$C$575</f>
        <v>2944500</v>
      </c>
      <c r="P620" s="111">
        <f t="shared" si="87"/>
        <v>3758.4243847646276</v>
      </c>
      <c r="Q620" s="119">
        <v>9673</v>
      </c>
      <c r="R620" s="98" t="s">
        <v>69</v>
      </c>
      <c r="S620" s="168"/>
    </row>
    <row r="621" spans="1:20" s="21" customFormat="1" ht="23.1" customHeight="1" x14ac:dyDescent="0.25">
      <c r="A621" s="94" t="s">
        <v>1288</v>
      </c>
      <c r="B621" s="118" t="s">
        <v>493</v>
      </c>
      <c r="C621" s="108">
        <v>1957</v>
      </c>
      <c r="D621" s="108" t="s">
        <v>26</v>
      </c>
      <c r="E621" s="108" t="s">
        <v>25</v>
      </c>
      <c r="F621" s="95">
        <v>2</v>
      </c>
      <c r="G621" s="95">
        <v>2</v>
      </c>
      <c r="H621" s="111">
        <v>844.43</v>
      </c>
      <c r="I621" s="111">
        <v>327.2</v>
      </c>
      <c r="J621" s="111">
        <v>517.23</v>
      </c>
      <c r="K621" s="119">
        <f t="shared" si="88"/>
        <v>4026600</v>
      </c>
      <c r="L621" s="148">
        <v>0</v>
      </c>
      <c r="M621" s="148">
        <v>0</v>
      </c>
      <c r="N621" s="148">
        <v>0</v>
      </c>
      <c r="O621" s="110">
        <v>4026600</v>
      </c>
      <c r="P621" s="111">
        <f t="shared" si="87"/>
        <v>4768.423670404889</v>
      </c>
      <c r="Q621" s="119">
        <v>9673</v>
      </c>
      <c r="R621" s="121" t="s">
        <v>68</v>
      </c>
      <c r="S621" s="168"/>
    </row>
    <row r="622" spans="1:20" s="21" customFormat="1" ht="23.1" customHeight="1" x14ac:dyDescent="0.25">
      <c r="A622" s="94" t="s">
        <v>1822</v>
      </c>
      <c r="B622" s="118" t="s">
        <v>494</v>
      </c>
      <c r="C622" s="108">
        <v>1961</v>
      </c>
      <c r="D622" s="108" t="s">
        <v>26</v>
      </c>
      <c r="E622" s="108" t="s">
        <v>28</v>
      </c>
      <c r="F622" s="95">
        <v>9</v>
      </c>
      <c r="G622" s="95">
        <v>4</v>
      </c>
      <c r="H622" s="111">
        <v>7753.4</v>
      </c>
      <c r="I622" s="111">
        <v>0</v>
      </c>
      <c r="J622" s="111">
        <v>7753.4</v>
      </c>
      <c r="K622" s="119">
        <f t="shared" si="88"/>
        <v>22249160</v>
      </c>
      <c r="L622" s="148">
        <v>0</v>
      </c>
      <c r="M622" s="148">
        <v>0</v>
      </c>
      <c r="N622" s="148">
        <v>0</v>
      </c>
      <c r="O622" s="110">
        <v>22249160</v>
      </c>
      <c r="P622" s="111">
        <f t="shared" si="87"/>
        <v>2869.6004333582687</v>
      </c>
      <c r="Q622" s="119">
        <v>9673</v>
      </c>
      <c r="R622" s="98" t="s">
        <v>70</v>
      </c>
      <c r="S622" s="168"/>
    </row>
    <row r="623" spans="1:20" s="21" customFormat="1" ht="23.1" customHeight="1" x14ac:dyDescent="0.25">
      <c r="A623" s="94" t="s">
        <v>1289</v>
      </c>
      <c r="B623" s="118" t="s">
        <v>501</v>
      </c>
      <c r="C623" s="108">
        <v>1958</v>
      </c>
      <c r="D623" s="108" t="s">
        <v>26</v>
      </c>
      <c r="E623" s="108" t="s">
        <v>896</v>
      </c>
      <c r="F623" s="95">
        <v>2</v>
      </c>
      <c r="G623" s="95">
        <v>2</v>
      </c>
      <c r="H623" s="111">
        <v>455.8</v>
      </c>
      <c r="I623" s="111">
        <v>0</v>
      </c>
      <c r="J623" s="111">
        <v>455.8</v>
      </c>
      <c r="K623" s="119">
        <f>SUM(L623:O623)</f>
        <v>3375149.9999999995</v>
      </c>
      <c r="L623" s="148">
        <v>0</v>
      </c>
      <c r="M623" s="148">
        <v>0</v>
      </c>
      <c r="N623" s="148">
        <v>0</v>
      </c>
      <c r="O623" s="110">
        <f>'[1]Прод. прилож'!$C$580</f>
        <v>3375149.9999999995</v>
      </c>
      <c r="P623" s="111">
        <f>K623/H623</f>
        <v>7404.8924967090816</v>
      </c>
      <c r="Q623" s="119">
        <v>9673</v>
      </c>
      <c r="R623" s="98" t="s">
        <v>69</v>
      </c>
      <c r="S623" s="168"/>
    </row>
    <row r="624" spans="1:20" s="21" customFormat="1" ht="23.1" customHeight="1" x14ac:dyDescent="0.25">
      <c r="A624" s="94" t="s">
        <v>1290</v>
      </c>
      <c r="B624" s="118" t="s">
        <v>502</v>
      </c>
      <c r="C624" s="108">
        <v>1958</v>
      </c>
      <c r="D624" s="108" t="s">
        <v>26</v>
      </c>
      <c r="E624" s="108" t="s">
        <v>896</v>
      </c>
      <c r="F624" s="95">
        <v>2</v>
      </c>
      <c r="G624" s="95">
        <v>2</v>
      </c>
      <c r="H624" s="111">
        <v>454.5</v>
      </c>
      <c r="I624" s="111">
        <v>0</v>
      </c>
      <c r="J624" s="111">
        <v>454.5</v>
      </c>
      <c r="K624" s="119">
        <f>SUM(L624:O624)</f>
        <v>3375149.9999999995</v>
      </c>
      <c r="L624" s="148">
        <v>0</v>
      </c>
      <c r="M624" s="148">
        <v>0</v>
      </c>
      <c r="N624" s="148">
        <v>0</v>
      </c>
      <c r="O624" s="110">
        <f>'[1]Прод. прилож'!$C$581</f>
        <v>3375149.9999999995</v>
      </c>
      <c r="P624" s="111">
        <f>K624/H624</f>
        <v>7426.0726072607249</v>
      </c>
      <c r="Q624" s="119">
        <v>9673</v>
      </c>
      <c r="R624" s="98" t="s">
        <v>69</v>
      </c>
      <c r="S624" s="168"/>
    </row>
    <row r="625" spans="1:23" s="21" customFormat="1" ht="23.1" customHeight="1" x14ac:dyDescent="0.25">
      <c r="A625" s="94" t="s">
        <v>1291</v>
      </c>
      <c r="B625" s="118" t="s">
        <v>503</v>
      </c>
      <c r="C625" s="94">
        <v>1959</v>
      </c>
      <c r="D625" s="108" t="s">
        <v>26</v>
      </c>
      <c r="E625" s="108" t="s">
        <v>896</v>
      </c>
      <c r="F625" s="94">
        <v>2</v>
      </c>
      <c r="G625" s="94">
        <v>2</v>
      </c>
      <c r="H625" s="111">
        <v>467.4</v>
      </c>
      <c r="I625" s="111">
        <v>0</v>
      </c>
      <c r="J625" s="111">
        <v>467.4</v>
      </c>
      <c r="K625" s="119">
        <f>SUM(L625:O625)</f>
        <v>1915000</v>
      </c>
      <c r="L625" s="148">
        <v>0</v>
      </c>
      <c r="M625" s="148">
        <v>0</v>
      </c>
      <c r="N625" s="148">
        <v>0</v>
      </c>
      <c r="O625" s="148">
        <f>'[1]Прод. прилож'!$C$582</f>
        <v>1915000</v>
      </c>
      <c r="P625" s="111">
        <f>K625/H625</f>
        <v>4097.1330765939238</v>
      </c>
      <c r="Q625" s="119">
        <v>9673</v>
      </c>
      <c r="R625" s="121" t="s">
        <v>69</v>
      </c>
      <c r="S625" s="168"/>
    </row>
    <row r="626" spans="1:23" s="21" customFormat="1" ht="23.1" customHeight="1" x14ac:dyDescent="0.25">
      <c r="A626" s="94" t="s">
        <v>1292</v>
      </c>
      <c r="B626" s="118" t="s">
        <v>495</v>
      </c>
      <c r="C626" s="108">
        <v>1958</v>
      </c>
      <c r="D626" s="108" t="s">
        <v>26</v>
      </c>
      <c r="E626" s="108" t="s">
        <v>896</v>
      </c>
      <c r="F626" s="95">
        <v>2</v>
      </c>
      <c r="G626" s="95">
        <v>2</v>
      </c>
      <c r="H626" s="111">
        <v>456</v>
      </c>
      <c r="I626" s="111">
        <v>0</v>
      </c>
      <c r="J626" s="111">
        <v>456</v>
      </c>
      <c r="K626" s="119">
        <f t="shared" si="88"/>
        <v>2797100</v>
      </c>
      <c r="L626" s="148">
        <v>0</v>
      </c>
      <c r="M626" s="148">
        <v>0</v>
      </c>
      <c r="N626" s="148">
        <v>0</v>
      </c>
      <c r="O626" s="110">
        <f>'[1]Прод. прилож'!$C$576</f>
        <v>2797100</v>
      </c>
      <c r="P626" s="111">
        <f t="shared" si="87"/>
        <v>6133.9912280701756</v>
      </c>
      <c r="Q626" s="119">
        <v>9673</v>
      </c>
      <c r="R626" s="98" t="s">
        <v>69</v>
      </c>
      <c r="S626" s="168"/>
    </row>
    <row r="627" spans="1:23" s="21" customFormat="1" ht="23.1" customHeight="1" x14ac:dyDescent="0.25">
      <c r="A627" s="94" t="s">
        <v>1293</v>
      </c>
      <c r="B627" s="118" t="s">
        <v>496</v>
      </c>
      <c r="C627" s="108">
        <v>1958</v>
      </c>
      <c r="D627" s="108" t="s">
        <v>26</v>
      </c>
      <c r="E627" s="108" t="s">
        <v>896</v>
      </c>
      <c r="F627" s="95">
        <v>2</v>
      </c>
      <c r="G627" s="95">
        <v>2</v>
      </c>
      <c r="H627" s="111">
        <v>455.6</v>
      </c>
      <c r="I627" s="111">
        <v>0</v>
      </c>
      <c r="J627" s="111">
        <v>455.6</v>
      </c>
      <c r="K627" s="119">
        <f t="shared" si="88"/>
        <v>2697100</v>
      </c>
      <c r="L627" s="148">
        <v>0</v>
      </c>
      <c r="M627" s="148">
        <v>0</v>
      </c>
      <c r="N627" s="148">
        <v>0</v>
      </c>
      <c r="O627" s="110">
        <f>'[1]Прод. прилож'!$C$577</f>
        <v>2697100</v>
      </c>
      <c r="P627" s="111">
        <f t="shared" si="87"/>
        <v>5919.8858647936786</v>
      </c>
      <c r="Q627" s="119">
        <v>9673</v>
      </c>
      <c r="R627" s="98" t="s">
        <v>69</v>
      </c>
      <c r="S627" s="168"/>
    </row>
    <row r="628" spans="1:23" s="79" customFormat="1" ht="23.1" customHeight="1" x14ac:dyDescent="0.25">
      <c r="A628" s="198" t="s">
        <v>1823</v>
      </c>
      <c r="B628" s="199" t="s">
        <v>497</v>
      </c>
      <c r="C628" s="180">
        <v>1956</v>
      </c>
      <c r="D628" s="180" t="s">
        <v>26</v>
      </c>
      <c r="E628" s="180" t="s">
        <v>896</v>
      </c>
      <c r="F628" s="189">
        <v>2</v>
      </c>
      <c r="G628" s="189">
        <v>2</v>
      </c>
      <c r="H628" s="229">
        <v>455.2</v>
      </c>
      <c r="I628" s="229">
        <v>0</v>
      </c>
      <c r="J628" s="229">
        <v>455.2</v>
      </c>
      <c r="K628" s="119">
        <f t="shared" si="88"/>
        <v>62674.98</v>
      </c>
      <c r="L628" s="148">
        <v>0</v>
      </c>
      <c r="M628" s="148">
        <v>0</v>
      </c>
      <c r="N628" s="148">
        <v>0</v>
      </c>
      <c r="O628" s="110">
        <v>62674.98</v>
      </c>
      <c r="P628" s="111">
        <f t="shared" si="87"/>
        <v>137.68668717047453</v>
      </c>
      <c r="Q628" s="119">
        <v>9673</v>
      </c>
      <c r="R628" s="121" t="s">
        <v>68</v>
      </c>
      <c r="S628" s="168"/>
    </row>
    <row r="629" spans="1:23" s="21" customFormat="1" ht="23.1" customHeight="1" x14ac:dyDescent="0.25">
      <c r="A629" s="198"/>
      <c r="B629" s="199"/>
      <c r="C629" s="180"/>
      <c r="D629" s="180"/>
      <c r="E629" s="180"/>
      <c r="F629" s="189"/>
      <c r="G629" s="189"/>
      <c r="H629" s="229"/>
      <c r="I629" s="229"/>
      <c r="J629" s="229"/>
      <c r="K629" s="119">
        <f>SUM(L629:O629)</f>
        <v>2697100</v>
      </c>
      <c r="L629" s="148">
        <v>0</v>
      </c>
      <c r="M629" s="148">
        <v>0</v>
      </c>
      <c r="N629" s="148">
        <v>0</v>
      </c>
      <c r="O629" s="110">
        <f>'[1]Прод. прилож'!$C$578</f>
        <v>2697100</v>
      </c>
      <c r="P629" s="111">
        <f>K629/H628</f>
        <v>5925.0878734622147</v>
      </c>
      <c r="Q629" s="119">
        <v>9673</v>
      </c>
      <c r="R629" s="121" t="s">
        <v>69</v>
      </c>
      <c r="S629" s="168"/>
    </row>
    <row r="630" spans="1:23" s="79" customFormat="1" ht="23.1" customHeight="1" x14ac:dyDescent="0.25">
      <c r="A630" s="198" t="s">
        <v>1294</v>
      </c>
      <c r="B630" s="199" t="s">
        <v>498</v>
      </c>
      <c r="C630" s="180">
        <v>1956</v>
      </c>
      <c r="D630" s="180" t="s">
        <v>26</v>
      </c>
      <c r="E630" s="180" t="s">
        <v>896</v>
      </c>
      <c r="F630" s="189">
        <v>2</v>
      </c>
      <c r="G630" s="189">
        <v>2</v>
      </c>
      <c r="H630" s="229">
        <v>463</v>
      </c>
      <c r="I630" s="229">
        <v>0</v>
      </c>
      <c r="J630" s="229">
        <v>463</v>
      </c>
      <c r="K630" s="119">
        <f t="shared" si="88"/>
        <v>63754.32</v>
      </c>
      <c r="L630" s="148">
        <v>0</v>
      </c>
      <c r="M630" s="148">
        <v>0</v>
      </c>
      <c r="N630" s="148">
        <v>0</v>
      </c>
      <c r="O630" s="110">
        <v>63754.32</v>
      </c>
      <c r="P630" s="111">
        <f t="shared" si="87"/>
        <v>137.69831533477321</v>
      </c>
      <c r="Q630" s="119">
        <v>9673</v>
      </c>
      <c r="R630" s="121" t="s">
        <v>68</v>
      </c>
      <c r="S630" s="168"/>
    </row>
    <row r="631" spans="1:23" s="21" customFormat="1" ht="23.1" customHeight="1" x14ac:dyDescent="0.25">
      <c r="A631" s="198"/>
      <c r="B631" s="199"/>
      <c r="C631" s="180"/>
      <c r="D631" s="180"/>
      <c r="E631" s="180"/>
      <c r="F631" s="189"/>
      <c r="G631" s="189"/>
      <c r="H631" s="229"/>
      <c r="I631" s="229"/>
      <c r="J631" s="229"/>
      <c r="K631" s="119">
        <f>SUM(L631:O631)</f>
        <v>3375149.9999999995</v>
      </c>
      <c r="L631" s="148">
        <v>0</v>
      </c>
      <c r="M631" s="148">
        <v>0</v>
      </c>
      <c r="N631" s="148">
        <v>0</v>
      </c>
      <c r="O631" s="110">
        <f>'[1]Прод. прилож'!$C$579</f>
        <v>3375149.9999999995</v>
      </c>
      <c r="P631" s="111">
        <f>K631/H630</f>
        <v>7289.7408207343406</v>
      </c>
      <c r="Q631" s="119">
        <v>9673</v>
      </c>
      <c r="R631" s="121" t="s">
        <v>69</v>
      </c>
      <c r="S631" s="168"/>
    </row>
    <row r="632" spans="1:23" s="21" customFormat="1" ht="23.1" customHeight="1" x14ac:dyDescent="0.25">
      <c r="A632" s="94" t="s">
        <v>1295</v>
      </c>
      <c r="B632" s="118" t="s">
        <v>499</v>
      </c>
      <c r="C632" s="108">
        <v>1960</v>
      </c>
      <c r="D632" s="108" t="s">
        <v>26</v>
      </c>
      <c r="E632" s="108" t="s">
        <v>896</v>
      </c>
      <c r="F632" s="95">
        <v>2</v>
      </c>
      <c r="G632" s="95">
        <v>1</v>
      </c>
      <c r="H632" s="111">
        <v>281.7</v>
      </c>
      <c r="I632" s="111">
        <v>0</v>
      </c>
      <c r="J632" s="111">
        <v>281.7</v>
      </c>
      <c r="K632" s="119">
        <f t="shared" si="88"/>
        <v>1618450</v>
      </c>
      <c r="L632" s="148">
        <v>0</v>
      </c>
      <c r="M632" s="148">
        <v>0</v>
      </c>
      <c r="N632" s="148">
        <v>0</v>
      </c>
      <c r="O632" s="110">
        <v>1618450</v>
      </c>
      <c r="P632" s="111">
        <f t="shared" si="87"/>
        <v>5745.2964146254881</v>
      </c>
      <c r="Q632" s="119">
        <v>9673</v>
      </c>
      <c r="R632" s="123" t="s">
        <v>70</v>
      </c>
      <c r="S632" s="168"/>
    </row>
    <row r="633" spans="1:23" s="21" customFormat="1" ht="23.1" customHeight="1" x14ac:dyDescent="0.25">
      <c r="A633" s="94" t="s">
        <v>1296</v>
      </c>
      <c r="B633" s="118" t="s">
        <v>500</v>
      </c>
      <c r="C633" s="108">
        <v>1960</v>
      </c>
      <c r="D633" s="108" t="s">
        <v>26</v>
      </c>
      <c r="E633" s="108" t="s">
        <v>896</v>
      </c>
      <c r="F633" s="95">
        <v>2</v>
      </c>
      <c r="G633" s="95">
        <v>1</v>
      </c>
      <c r="H633" s="111">
        <v>279.39999999999998</v>
      </c>
      <c r="I633" s="111">
        <v>0</v>
      </c>
      <c r="J633" s="111">
        <v>279.39999999999998</v>
      </c>
      <c r="K633" s="119">
        <f t="shared" si="88"/>
        <v>1608000</v>
      </c>
      <c r="L633" s="148">
        <v>0</v>
      </c>
      <c r="M633" s="148">
        <v>0</v>
      </c>
      <c r="N633" s="148">
        <v>0</v>
      </c>
      <c r="O633" s="110">
        <v>1608000</v>
      </c>
      <c r="P633" s="111">
        <f t="shared" si="87"/>
        <v>5755.1896921975667</v>
      </c>
      <c r="Q633" s="119">
        <v>9673</v>
      </c>
      <c r="R633" s="123" t="s">
        <v>70</v>
      </c>
      <c r="S633" s="168"/>
    </row>
    <row r="634" spans="1:23" s="34" customFormat="1" ht="23.1" customHeight="1" x14ac:dyDescent="0.25">
      <c r="A634" s="94" t="s">
        <v>1297</v>
      </c>
      <c r="B634" s="145" t="s">
        <v>505</v>
      </c>
      <c r="C634" s="94">
        <v>1954</v>
      </c>
      <c r="D634" s="94" t="s">
        <v>26</v>
      </c>
      <c r="E634" s="94" t="s">
        <v>25</v>
      </c>
      <c r="F634" s="95">
        <v>2</v>
      </c>
      <c r="G634" s="95">
        <v>2</v>
      </c>
      <c r="H634" s="163">
        <v>1256.9000000000001</v>
      </c>
      <c r="I634" s="163">
        <v>646</v>
      </c>
      <c r="J634" s="163">
        <v>321.05</v>
      </c>
      <c r="K634" s="111">
        <f>SUM(L634:O634)</f>
        <v>4721522.6399999997</v>
      </c>
      <c r="L634" s="111">
        <v>0</v>
      </c>
      <c r="M634" s="111">
        <v>0</v>
      </c>
      <c r="N634" s="111">
        <v>0</v>
      </c>
      <c r="O634" s="110">
        <v>4721522.6399999997</v>
      </c>
      <c r="P634" s="111">
        <f t="shared" si="87"/>
        <v>3756.4823295409333</v>
      </c>
      <c r="Q634" s="111">
        <v>9673</v>
      </c>
      <c r="R634" s="98" t="s">
        <v>68</v>
      </c>
      <c r="S634" s="157"/>
    </row>
    <row r="635" spans="1:23" s="34" customFormat="1" ht="23.1" customHeight="1" x14ac:dyDescent="0.25">
      <c r="A635" s="198" t="s">
        <v>1298</v>
      </c>
      <c r="B635" s="199" t="s">
        <v>506</v>
      </c>
      <c r="C635" s="198">
        <v>1950</v>
      </c>
      <c r="D635" s="180" t="s">
        <v>26</v>
      </c>
      <c r="E635" s="180" t="s">
        <v>119</v>
      </c>
      <c r="F635" s="189">
        <v>2</v>
      </c>
      <c r="G635" s="189">
        <v>2</v>
      </c>
      <c r="H635" s="229">
        <v>378.1</v>
      </c>
      <c r="I635" s="229">
        <v>0</v>
      </c>
      <c r="J635" s="229">
        <v>378.1</v>
      </c>
      <c r="K635" s="111">
        <f>SUM(L635:O635)</f>
        <v>300000</v>
      </c>
      <c r="L635" s="111">
        <v>0</v>
      </c>
      <c r="M635" s="111">
        <v>0</v>
      </c>
      <c r="N635" s="111">
        <v>0</v>
      </c>
      <c r="O635" s="110">
        <v>300000</v>
      </c>
      <c r="P635" s="111">
        <f t="shared" si="87"/>
        <v>793.44088865379524</v>
      </c>
      <c r="Q635" s="111">
        <v>9673</v>
      </c>
      <c r="R635" s="98" t="s">
        <v>68</v>
      </c>
      <c r="S635" s="157"/>
    </row>
    <row r="636" spans="1:23" s="21" customFormat="1" ht="23.1" customHeight="1" x14ac:dyDescent="0.25">
      <c r="A636" s="198"/>
      <c r="B636" s="199"/>
      <c r="C636" s="198"/>
      <c r="D636" s="180"/>
      <c r="E636" s="180"/>
      <c r="F636" s="189"/>
      <c r="G636" s="189"/>
      <c r="H636" s="229"/>
      <c r="I636" s="229"/>
      <c r="J636" s="229"/>
      <c r="K636" s="119">
        <f t="shared" si="88"/>
        <v>2943950</v>
      </c>
      <c r="L636" s="148">
        <v>0</v>
      </c>
      <c r="M636" s="148">
        <v>0</v>
      </c>
      <c r="N636" s="148">
        <v>0</v>
      </c>
      <c r="O636" s="148">
        <f>'[1]Прод. прилож'!$C$583</f>
        <v>2943950</v>
      </c>
      <c r="P636" s="111">
        <f>K636/H635</f>
        <v>7786.1676805078014</v>
      </c>
      <c r="Q636" s="119">
        <v>9673</v>
      </c>
      <c r="R636" s="121" t="s">
        <v>69</v>
      </c>
      <c r="S636" s="168"/>
    </row>
    <row r="637" spans="1:23" s="21" customFormat="1" ht="23.1" customHeight="1" x14ac:dyDescent="0.25">
      <c r="A637" s="94" t="s">
        <v>1299</v>
      </c>
      <c r="B637" s="167" t="s">
        <v>504</v>
      </c>
      <c r="C637" s="94">
        <v>1961</v>
      </c>
      <c r="D637" s="108" t="s">
        <v>26</v>
      </c>
      <c r="E637" s="108" t="s">
        <v>25</v>
      </c>
      <c r="F637" s="95">
        <v>4</v>
      </c>
      <c r="G637" s="95">
        <v>2</v>
      </c>
      <c r="H637" s="111">
        <v>1292.53</v>
      </c>
      <c r="I637" s="111">
        <v>0</v>
      </c>
      <c r="J637" s="111">
        <v>1292.53</v>
      </c>
      <c r="K637" s="119">
        <f>SUM(L637:O637)</f>
        <v>2895000</v>
      </c>
      <c r="L637" s="148">
        <v>0</v>
      </c>
      <c r="M637" s="148">
        <v>0</v>
      </c>
      <c r="N637" s="148">
        <v>0</v>
      </c>
      <c r="O637" s="111">
        <v>2895000</v>
      </c>
      <c r="P637" s="111">
        <f>K637/H637</f>
        <v>2239.793273657091</v>
      </c>
      <c r="Q637" s="119">
        <v>9673</v>
      </c>
      <c r="R637" s="98" t="s">
        <v>70</v>
      </c>
      <c r="S637" s="168"/>
    </row>
    <row r="638" spans="1:23" s="21" customFormat="1" ht="23.1" customHeight="1" x14ac:dyDescent="0.25">
      <c r="A638" s="94" t="s">
        <v>1300</v>
      </c>
      <c r="B638" s="118" t="s">
        <v>507</v>
      </c>
      <c r="C638" s="94">
        <v>1960</v>
      </c>
      <c r="D638" s="108" t="s">
        <v>26</v>
      </c>
      <c r="E638" s="108" t="s">
        <v>25</v>
      </c>
      <c r="F638" s="94">
        <v>5</v>
      </c>
      <c r="G638" s="94">
        <v>2</v>
      </c>
      <c r="H638" s="111">
        <v>1444.6</v>
      </c>
      <c r="I638" s="111">
        <v>169.9</v>
      </c>
      <c r="J638" s="111">
        <v>1274.7</v>
      </c>
      <c r="K638" s="119">
        <f t="shared" si="88"/>
        <v>3081450</v>
      </c>
      <c r="L638" s="148">
        <v>0</v>
      </c>
      <c r="M638" s="148">
        <v>0</v>
      </c>
      <c r="N638" s="148">
        <v>0</v>
      </c>
      <c r="O638" s="148">
        <v>3081450</v>
      </c>
      <c r="P638" s="111">
        <f t="shared" si="87"/>
        <v>2133.0818219576354</v>
      </c>
      <c r="Q638" s="119">
        <v>9673</v>
      </c>
      <c r="R638" s="123" t="s">
        <v>70</v>
      </c>
      <c r="S638" s="168"/>
    </row>
    <row r="639" spans="1:23" s="21" customFormat="1" ht="23.1" customHeight="1" x14ac:dyDescent="0.25">
      <c r="A639" s="94" t="s">
        <v>1301</v>
      </c>
      <c r="B639" s="118" t="s">
        <v>508</v>
      </c>
      <c r="C639" s="94">
        <v>1961</v>
      </c>
      <c r="D639" s="108" t="s">
        <v>26</v>
      </c>
      <c r="E639" s="108" t="s">
        <v>25</v>
      </c>
      <c r="F639" s="95">
        <v>4</v>
      </c>
      <c r="G639" s="95">
        <v>2</v>
      </c>
      <c r="H639" s="111">
        <v>1292</v>
      </c>
      <c r="I639" s="111">
        <v>0</v>
      </c>
      <c r="J639" s="111">
        <v>1292</v>
      </c>
      <c r="K639" s="119">
        <f t="shared" si="88"/>
        <v>3340500</v>
      </c>
      <c r="L639" s="148">
        <v>0</v>
      </c>
      <c r="M639" s="148">
        <v>0</v>
      </c>
      <c r="N639" s="148">
        <v>0</v>
      </c>
      <c r="O639" s="111">
        <v>3340500</v>
      </c>
      <c r="P639" s="111">
        <f t="shared" ref="P639:P711" si="89">K639/H639</f>
        <v>2585.5263157894738</v>
      </c>
      <c r="Q639" s="119">
        <v>9673</v>
      </c>
      <c r="R639" s="98" t="s">
        <v>70</v>
      </c>
      <c r="S639" s="168"/>
    </row>
    <row r="640" spans="1:23" s="23" customFormat="1" ht="23.1" customHeight="1" x14ac:dyDescent="0.25">
      <c r="A640" s="94" t="s">
        <v>1893</v>
      </c>
      <c r="B640" s="118" t="s">
        <v>509</v>
      </c>
      <c r="C640" s="94">
        <v>1960</v>
      </c>
      <c r="D640" s="108" t="s">
        <v>26</v>
      </c>
      <c r="E640" s="108" t="s">
        <v>25</v>
      </c>
      <c r="F640" s="95">
        <v>2</v>
      </c>
      <c r="G640" s="95">
        <v>2</v>
      </c>
      <c r="H640" s="111">
        <v>565.1</v>
      </c>
      <c r="I640" s="111">
        <v>0</v>
      </c>
      <c r="J640" s="111">
        <v>565.1</v>
      </c>
      <c r="K640" s="119">
        <f t="shared" ref="K640:K713" si="90">SUM(L640:O640)</f>
        <v>2943950</v>
      </c>
      <c r="L640" s="148">
        <v>0</v>
      </c>
      <c r="M640" s="148">
        <v>0</v>
      </c>
      <c r="N640" s="148">
        <v>0</v>
      </c>
      <c r="O640" s="111">
        <v>2943950</v>
      </c>
      <c r="P640" s="111">
        <f t="shared" si="89"/>
        <v>5209.6089187754378</v>
      </c>
      <c r="Q640" s="119">
        <v>9673</v>
      </c>
      <c r="R640" s="123" t="s">
        <v>70</v>
      </c>
      <c r="S640" s="141"/>
      <c r="T640" s="28"/>
      <c r="U640" s="27"/>
      <c r="W640" s="36"/>
    </row>
    <row r="641" spans="1:21" s="21" customFormat="1" ht="23.1" customHeight="1" x14ac:dyDescent="0.25">
      <c r="A641" s="94" t="s">
        <v>1894</v>
      </c>
      <c r="B641" s="118" t="s">
        <v>510</v>
      </c>
      <c r="C641" s="94">
        <v>1960</v>
      </c>
      <c r="D641" s="108" t="s">
        <v>26</v>
      </c>
      <c r="E641" s="108" t="s">
        <v>25</v>
      </c>
      <c r="F641" s="95">
        <v>2</v>
      </c>
      <c r="G641" s="95">
        <v>2</v>
      </c>
      <c r="H641" s="111">
        <v>556.9</v>
      </c>
      <c r="I641" s="111">
        <v>0</v>
      </c>
      <c r="J641" s="111">
        <v>556.9</v>
      </c>
      <c r="K641" s="119">
        <f t="shared" si="90"/>
        <v>2943950</v>
      </c>
      <c r="L641" s="148">
        <v>0</v>
      </c>
      <c r="M641" s="148">
        <v>0</v>
      </c>
      <c r="N641" s="148">
        <v>0</v>
      </c>
      <c r="O641" s="110">
        <v>2943950</v>
      </c>
      <c r="P641" s="111">
        <f t="shared" si="89"/>
        <v>5286.3171125875388</v>
      </c>
      <c r="Q641" s="119">
        <v>9673</v>
      </c>
      <c r="R641" s="123" t="s">
        <v>70</v>
      </c>
      <c r="S641" s="168"/>
      <c r="U641" s="37"/>
    </row>
    <row r="642" spans="1:21" s="21" customFormat="1" ht="23.1" customHeight="1" x14ac:dyDescent="0.25">
      <c r="A642" s="94" t="s">
        <v>1895</v>
      </c>
      <c r="B642" s="118" t="s">
        <v>511</v>
      </c>
      <c r="C642" s="94">
        <v>1958</v>
      </c>
      <c r="D642" s="108" t="s">
        <v>26</v>
      </c>
      <c r="E642" s="108" t="s">
        <v>25</v>
      </c>
      <c r="F642" s="95">
        <v>2</v>
      </c>
      <c r="G642" s="95">
        <v>2</v>
      </c>
      <c r="H642" s="111">
        <v>560.79999999999995</v>
      </c>
      <c r="I642" s="111">
        <v>0</v>
      </c>
      <c r="J642" s="111">
        <v>560.79999999999995</v>
      </c>
      <c r="K642" s="119">
        <f t="shared" si="90"/>
        <v>2500626.5</v>
      </c>
      <c r="L642" s="148">
        <v>0</v>
      </c>
      <c r="M642" s="148">
        <v>0</v>
      </c>
      <c r="N642" s="148">
        <v>0</v>
      </c>
      <c r="O642" s="110">
        <f>'[1]Прод. прилож'!$C$584</f>
        <v>2500626.5</v>
      </c>
      <c r="P642" s="111">
        <f t="shared" si="89"/>
        <v>4459.0344151212557</v>
      </c>
      <c r="Q642" s="119">
        <v>9673</v>
      </c>
      <c r="R642" s="98" t="s">
        <v>69</v>
      </c>
      <c r="S642" s="168"/>
    </row>
    <row r="643" spans="1:21" s="21" customFormat="1" ht="23.1" customHeight="1" x14ac:dyDescent="0.25">
      <c r="A643" s="94" t="s">
        <v>1896</v>
      </c>
      <c r="B643" s="118" t="s">
        <v>515</v>
      </c>
      <c r="C643" s="94">
        <v>1961</v>
      </c>
      <c r="D643" s="108" t="s">
        <v>26</v>
      </c>
      <c r="E643" s="108" t="s">
        <v>25</v>
      </c>
      <c r="F643" s="95">
        <v>5</v>
      </c>
      <c r="G643" s="95">
        <v>2</v>
      </c>
      <c r="H643" s="111">
        <v>1532.88</v>
      </c>
      <c r="I643" s="111">
        <v>158.69999999999999</v>
      </c>
      <c r="J643" s="111">
        <v>1374.18</v>
      </c>
      <c r="K643" s="119">
        <f>SUM(L643:O643)</f>
        <v>5920000</v>
      </c>
      <c r="L643" s="148">
        <v>0</v>
      </c>
      <c r="M643" s="148">
        <v>0</v>
      </c>
      <c r="N643" s="148">
        <v>0</v>
      </c>
      <c r="O643" s="110">
        <v>5920000</v>
      </c>
      <c r="P643" s="111">
        <f>K643/H643</f>
        <v>3862.01137727676</v>
      </c>
      <c r="Q643" s="119">
        <v>9673</v>
      </c>
      <c r="R643" s="98" t="s">
        <v>70</v>
      </c>
      <c r="S643" s="168"/>
    </row>
    <row r="644" spans="1:21" s="21" customFormat="1" ht="23.1" customHeight="1" x14ac:dyDescent="0.25">
      <c r="A644" s="94" t="s">
        <v>1302</v>
      </c>
      <c r="B644" s="118" t="s">
        <v>512</v>
      </c>
      <c r="C644" s="94">
        <v>1957</v>
      </c>
      <c r="D644" s="108" t="s">
        <v>26</v>
      </c>
      <c r="E644" s="108" t="s">
        <v>25</v>
      </c>
      <c r="F644" s="95">
        <v>3</v>
      </c>
      <c r="G644" s="95">
        <v>3</v>
      </c>
      <c r="H644" s="111">
        <v>2507.6999999999998</v>
      </c>
      <c r="I644" s="111">
        <v>970.9</v>
      </c>
      <c r="J644" s="111">
        <v>636.70000000000005</v>
      </c>
      <c r="K644" s="119">
        <f t="shared" si="90"/>
        <v>6093095</v>
      </c>
      <c r="L644" s="148">
        <v>0</v>
      </c>
      <c r="M644" s="148">
        <v>0</v>
      </c>
      <c r="N644" s="148">
        <v>0</v>
      </c>
      <c r="O644" s="110">
        <v>6093095</v>
      </c>
      <c r="P644" s="111">
        <f t="shared" si="89"/>
        <v>2429.7543565817286</v>
      </c>
      <c r="Q644" s="119">
        <v>9673</v>
      </c>
      <c r="R644" s="121" t="s">
        <v>68</v>
      </c>
      <c r="S644" s="168"/>
    </row>
    <row r="645" spans="1:21" s="21" customFormat="1" ht="23.1" customHeight="1" x14ac:dyDescent="0.25">
      <c r="A645" s="94" t="s">
        <v>1303</v>
      </c>
      <c r="B645" s="118" t="s">
        <v>513</v>
      </c>
      <c r="C645" s="94">
        <v>1959</v>
      </c>
      <c r="D645" s="108" t="s">
        <v>26</v>
      </c>
      <c r="E645" s="108" t="s">
        <v>25</v>
      </c>
      <c r="F645" s="95">
        <v>4</v>
      </c>
      <c r="G645" s="95">
        <v>2</v>
      </c>
      <c r="H645" s="111">
        <v>1032.5</v>
      </c>
      <c r="I645" s="111">
        <v>36.6</v>
      </c>
      <c r="J645" s="111">
        <v>995.9</v>
      </c>
      <c r="K645" s="119">
        <f t="shared" si="90"/>
        <v>4754000</v>
      </c>
      <c r="L645" s="148">
        <v>0</v>
      </c>
      <c r="M645" s="148">
        <v>0</v>
      </c>
      <c r="N645" s="148">
        <v>0</v>
      </c>
      <c r="O645" s="110">
        <f>'[1]Прод. прилож'!$C$585</f>
        <v>4754000</v>
      </c>
      <c r="P645" s="111">
        <f t="shared" si="89"/>
        <v>4604.3583535108955</v>
      </c>
      <c r="Q645" s="119">
        <v>9673</v>
      </c>
      <c r="R645" s="121" t="s">
        <v>69</v>
      </c>
      <c r="S645" s="168"/>
    </row>
    <row r="646" spans="1:21" s="21" customFormat="1" ht="23.1" customHeight="1" x14ac:dyDescent="0.25">
      <c r="A646" s="94" t="s">
        <v>1304</v>
      </c>
      <c r="B646" s="118" t="s">
        <v>514</v>
      </c>
      <c r="C646" s="94">
        <v>1958</v>
      </c>
      <c r="D646" s="108" t="s">
        <v>26</v>
      </c>
      <c r="E646" s="108" t="s">
        <v>25</v>
      </c>
      <c r="F646" s="95">
        <v>2</v>
      </c>
      <c r="G646" s="95">
        <v>3</v>
      </c>
      <c r="H646" s="111">
        <v>978.99</v>
      </c>
      <c r="I646" s="111">
        <v>0</v>
      </c>
      <c r="J646" s="111">
        <v>978.99</v>
      </c>
      <c r="K646" s="119">
        <f t="shared" si="90"/>
        <v>1696000</v>
      </c>
      <c r="L646" s="148">
        <v>0</v>
      </c>
      <c r="M646" s="148">
        <v>0</v>
      </c>
      <c r="N646" s="148">
        <v>0</v>
      </c>
      <c r="O646" s="110">
        <f>'[1]Прод. прилож'!$C$586</f>
        <v>1696000</v>
      </c>
      <c r="P646" s="111">
        <f t="shared" si="89"/>
        <v>1732.3976751550067</v>
      </c>
      <c r="Q646" s="119">
        <v>9673</v>
      </c>
      <c r="R646" s="98" t="s">
        <v>69</v>
      </c>
      <c r="S646" s="168"/>
    </row>
    <row r="647" spans="1:21" s="21" customFormat="1" ht="23.1" customHeight="1" x14ac:dyDescent="0.25">
      <c r="A647" s="94" t="s">
        <v>1305</v>
      </c>
      <c r="B647" s="118" t="s">
        <v>518</v>
      </c>
      <c r="C647" s="94">
        <v>1954</v>
      </c>
      <c r="D647" s="94">
        <v>2017</v>
      </c>
      <c r="E647" s="108" t="s">
        <v>25</v>
      </c>
      <c r="F647" s="95">
        <v>3</v>
      </c>
      <c r="G647" s="95">
        <v>3</v>
      </c>
      <c r="H647" s="111">
        <v>2660.3</v>
      </c>
      <c r="I647" s="111">
        <v>2396.3000000000002</v>
      </c>
      <c r="J647" s="111">
        <v>1408.73</v>
      </c>
      <c r="K647" s="119">
        <f t="shared" si="90"/>
        <v>6570505</v>
      </c>
      <c r="L647" s="148">
        <v>0</v>
      </c>
      <c r="M647" s="148">
        <v>0</v>
      </c>
      <c r="N647" s="148">
        <v>0</v>
      </c>
      <c r="O647" s="110">
        <v>6570505</v>
      </c>
      <c r="P647" s="111">
        <f t="shared" si="89"/>
        <v>2469.8361087095441</v>
      </c>
      <c r="Q647" s="119">
        <v>9673</v>
      </c>
      <c r="R647" s="121" t="s">
        <v>68</v>
      </c>
      <c r="S647" s="168"/>
    </row>
    <row r="648" spans="1:21" s="21" customFormat="1" ht="23.1" customHeight="1" x14ac:dyDescent="0.25">
      <c r="A648" s="94" t="s">
        <v>1306</v>
      </c>
      <c r="B648" s="167" t="s">
        <v>519</v>
      </c>
      <c r="C648" s="94">
        <v>1961</v>
      </c>
      <c r="D648" s="108" t="s">
        <v>26</v>
      </c>
      <c r="E648" s="108" t="s">
        <v>25</v>
      </c>
      <c r="F648" s="95">
        <v>4</v>
      </c>
      <c r="G648" s="95">
        <v>2</v>
      </c>
      <c r="H648" s="111">
        <v>1358.12</v>
      </c>
      <c r="I648" s="111">
        <v>284.2</v>
      </c>
      <c r="J648" s="111">
        <v>1073.92</v>
      </c>
      <c r="K648" s="119">
        <f t="shared" si="90"/>
        <v>3571500</v>
      </c>
      <c r="L648" s="148">
        <v>0</v>
      </c>
      <c r="M648" s="148">
        <v>0</v>
      </c>
      <c r="N648" s="148">
        <v>0</v>
      </c>
      <c r="O648" s="110">
        <v>3571500</v>
      </c>
      <c r="P648" s="111">
        <f t="shared" si="89"/>
        <v>2629.7381674667927</v>
      </c>
      <c r="Q648" s="119">
        <v>9673</v>
      </c>
      <c r="R648" s="98" t="s">
        <v>70</v>
      </c>
      <c r="S648" s="168"/>
    </row>
    <row r="649" spans="1:21" s="21" customFormat="1" ht="23.1" customHeight="1" x14ac:dyDescent="0.25">
      <c r="A649" s="94" t="s">
        <v>1307</v>
      </c>
      <c r="B649" s="167" t="s">
        <v>520</v>
      </c>
      <c r="C649" s="94">
        <v>1957</v>
      </c>
      <c r="D649" s="108" t="s">
        <v>26</v>
      </c>
      <c r="E649" s="108" t="s">
        <v>25</v>
      </c>
      <c r="F649" s="95">
        <v>4</v>
      </c>
      <c r="G649" s="95">
        <v>3</v>
      </c>
      <c r="H649" s="111">
        <v>2144.6999999999998</v>
      </c>
      <c r="I649" s="111">
        <v>224.8</v>
      </c>
      <c r="J649" s="111">
        <v>1919.9</v>
      </c>
      <c r="K649" s="119">
        <f t="shared" si="90"/>
        <v>6597100</v>
      </c>
      <c r="L649" s="148">
        <v>0</v>
      </c>
      <c r="M649" s="148">
        <v>0</v>
      </c>
      <c r="N649" s="148">
        <v>0</v>
      </c>
      <c r="O649" s="110">
        <v>6597100</v>
      </c>
      <c r="P649" s="111">
        <f t="shared" si="89"/>
        <v>3076.001305543899</v>
      </c>
      <c r="Q649" s="119">
        <v>9673</v>
      </c>
      <c r="R649" s="121" t="s">
        <v>68</v>
      </c>
      <c r="S649" s="168"/>
    </row>
    <row r="650" spans="1:21" s="21" customFormat="1" ht="23.1" customHeight="1" x14ac:dyDescent="0.25">
      <c r="A650" s="94" t="s">
        <v>1308</v>
      </c>
      <c r="B650" s="167" t="s">
        <v>516</v>
      </c>
      <c r="C650" s="94">
        <v>1958</v>
      </c>
      <c r="D650" s="108" t="s">
        <v>26</v>
      </c>
      <c r="E650" s="108" t="s">
        <v>25</v>
      </c>
      <c r="F650" s="95">
        <v>2</v>
      </c>
      <c r="G650" s="95">
        <v>1</v>
      </c>
      <c r="H650" s="111">
        <v>276.47000000000003</v>
      </c>
      <c r="I650" s="111">
        <v>0</v>
      </c>
      <c r="J650" s="111">
        <v>276.47000000000003</v>
      </c>
      <c r="K650" s="119">
        <f t="shared" ref="K650:K655" si="91">SUM(L650:O650)</f>
        <v>2667300</v>
      </c>
      <c r="L650" s="148">
        <v>0</v>
      </c>
      <c r="M650" s="148">
        <v>0</v>
      </c>
      <c r="N650" s="148">
        <v>0</v>
      </c>
      <c r="O650" s="110">
        <f>'[1]Прод. прилож'!$C$587</f>
        <v>2667300</v>
      </c>
      <c r="P650" s="111">
        <f>K650/H650</f>
        <v>9647.701378088037</v>
      </c>
      <c r="Q650" s="119">
        <v>9673</v>
      </c>
      <c r="R650" s="98" t="s">
        <v>69</v>
      </c>
      <c r="S650" s="168"/>
    </row>
    <row r="651" spans="1:21" s="21" customFormat="1" ht="23.1" customHeight="1" x14ac:dyDescent="0.25">
      <c r="A651" s="94" t="s">
        <v>1309</v>
      </c>
      <c r="B651" s="167" t="s">
        <v>517</v>
      </c>
      <c r="C651" s="94">
        <v>1961</v>
      </c>
      <c r="D651" s="108" t="s">
        <v>26</v>
      </c>
      <c r="E651" s="108" t="s">
        <v>25</v>
      </c>
      <c r="F651" s="95">
        <v>3</v>
      </c>
      <c r="G651" s="95">
        <v>2</v>
      </c>
      <c r="H651" s="111">
        <v>1118.46</v>
      </c>
      <c r="I651" s="111">
        <v>152.78</v>
      </c>
      <c r="J651" s="111">
        <v>965.68</v>
      </c>
      <c r="K651" s="119">
        <f t="shared" si="91"/>
        <v>3802500</v>
      </c>
      <c r="L651" s="148">
        <v>0</v>
      </c>
      <c r="M651" s="148">
        <v>0</v>
      </c>
      <c r="N651" s="148">
        <v>0</v>
      </c>
      <c r="O651" s="110">
        <v>3802500</v>
      </c>
      <c r="P651" s="111">
        <f>K651/H651</f>
        <v>3399.763961160882</v>
      </c>
      <c r="Q651" s="119">
        <v>9673</v>
      </c>
      <c r="R651" s="98" t="s">
        <v>70</v>
      </c>
      <c r="S651" s="168"/>
    </row>
    <row r="652" spans="1:21" s="34" customFormat="1" ht="23.1" customHeight="1" x14ac:dyDescent="0.25">
      <c r="A652" s="94" t="s">
        <v>1310</v>
      </c>
      <c r="B652" s="145" t="s">
        <v>1679</v>
      </c>
      <c r="C652" s="94">
        <v>1952</v>
      </c>
      <c r="D652" s="94" t="s">
        <v>26</v>
      </c>
      <c r="E652" s="94" t="s">
        <v>25</v>
      </c>
      <c r="F652" s="95">
        <v>3</v>
      </c>
      <c r="G652" s="95">
        <v>3</v>
      </c>
      <c r="H652" s="163">
        <v>3711</v>
      </c>
      <c r="I652" s="163">
        <v>2131.4</v>
      </c>
      <c r="J652" s="163">
        <v>1370.5</v>
      </c>
      <c r="K652" s="111">
        <f t="shared" si="91"/>
        <v>6865350</v>
      </c>
      <c r="L652" s="111">
        <v>0</v>
      </c>
      <c r="M652" s="111">
        <v>0</v>
      </c>
      <c r="N652" s="111">
        <v>0</v>
      </c>
      <c r="O652" s="110">
        <v>6865350</v>
      </c>
      <c r="P652" s="111">
        <f t="shared" si="89"/>
        <v>1850</v>
      </c>
      <c r="Q652" s="111">
        <v>9673</v>
      </c>
      <c r="R652" s="121" t="s">
        <v>68</v>
      </c>
      <c r="S652" s="157"/>
    </row>
    <row r="653" spans="1:21" s="34" customFormat="1" ht="23.1" customHeight="1" x14ac:dyDescent="0.25">
      <c r="A653" s="94" t="s">
        <v>1311</v>
      </c>
      <c r="B653" s="145" t="s">
        <v>1599</v>
      </c>
      <c r="C653" s="94" t="s">
        <v>1600</v>
      </c>
      <c r="D653" s="94" t="s">
        <v>26</v>
      </c>
      <c r="E653" s="94" t="s">
        <v>25</v>
      </c>
      <c r="F653" s="95">
        <v>5</v>
      </c>
      <c r="G653" s="95">
        <v>2</v>
      </c>
      <c r="H653" s="163">
        <v>4298.2</v>
      </c>
      <c r="I653" s="163">
        <v>2675.3</v>
      </c>
      <c r="J653" s="163">
        <v>2246.02</v>
      </c>
      <c r="K653" s="111">
        <f t="shared" si="91"/>
        <v>9362100</v>
      </c>
      <c r="L653" s="111">
        <v>0</v>
      </c>
      <c r="M653" s="111">
        <v>0</v>
      </c>
      <c r="N653" s="111">
        <v>0</v>
      </c>
      <c r="O653" s="110">
        <v>9362100</v>
      </c>
      <c r="P653" s="111">
        <f t="shared" si="89"/>
        <v>2178.1443394909497</v>
      </c>
      <c r="Q653" s="111">
        <v>9673</v>
      </c>
      <c r="R653" s="121" t="s">
        <v>70</v>
      </c>
      <c r="S653" s="157"/>
    </row>
    <row r="654" spans="1:21" s="34" customFormat="1" ht="23.1" customHeight="1" x14ac:dyDescent="0.25">
      <c r="A654" s="94" t="s">
        <v>1312</v>
      </c>
      <c r="B654" s="145" t="s">
        <v>1659</v>
      </c>
      <c r="C654" s="94">
        <v>1941</v>
      </c>
      <c r="D654" s="94" t="s">
        <v>26</v>
      </c>
      <c r="E654" s="94" t="s">
        <v>25</v>
      </c>
      <c r="F654" s="95">
        <v>4</v>
      </c>
      <c r="G654" s="95">
        <v>1</v>
      </c>
      <c r="H654" s="163">
        <v>1796.3</v>
      </c>
      <c r="I654" s="163">
        <v>1175.5</v>
      </c>
      <c r="J654" s="163">
        <v>615.1</v>
      </c>
      <c r="K654" s="111">
        <f t="shared" si="91"/>
        <v>7192881.2000000002</v>
      </c>
      <c r="L654" s="111">
        <v>0</v>
      </c>
      <c r="M654" s="111">
        <v>0</v>
      </c>
      <c r="N654" s="111">
        <v>0</v>
      </c>
      <c r="O654" s="110">
        <v>7192881.2000000002</v>
      </c>
      <c r="P654" s="111">
        <f>K654/H654</f>
        <v>4004.2761231420145</v>
      </c>
      <c r="Q654" s="111">
        <v>9673</v>
      </c>
      <c r="R654" s="121" t="s">
        <v>68</v>
      </c>
      <c r="S654" s="157"/>
    </row>
    <row r="655" spans="1:21" s="34" customFormat="1" ht="23.1" customHeight="1" x14ac:dyDescent="0.25">
      <c r="A655" s="198" t="s">
        <v>1313</v>
      </c>
      <c r="B655" s="194" t="s">
        <v>521</v>
      </c>
      <c r="C655" s="198">
        <v>1944</v>
      </c>
      <c r="D655" s="180" t="s">
        <v>26</v>
      </c>
      <c r="E655" s="180" t="s">
        <v>261</v>
      </c>
      <c r="F655" s="189">
        <v>3</v>
      </c>
      <c r="G655" s="189">
        <v>2</v>
      </c>
      <c r="H655" s="229">
        <v>550.5</v>
      </c>
      <c r="I655" s="229">
        <v>0</v>
      </c>
      <c r="J655" s="229">
        <v>550.5</v>
      </c>
      <c r="K655" s="111">
        <f t="shared" si="91"/>
        <v>300000</v>
      </c>
      <c r="L655" s="111">
        <v>0</v>
      </c>
      <c r="M655" s="111">
        <v>0</v>
      </c>
      <c r="N655" s="111">
        <v>0</v>
      </c>
      <c r="O655" s="110">
        <v>300000</v>
      </c>
      <c r="P655" s="111">
        <f>K655/H655</f>
        <v>544.95912806539513</v>
      </c>
      <c r="Q655" s="111">
        <v>9673</v>
      </c>
      <c r="R655" s="121" t="s">
        <v>68</v>
      </c>
      <c r="S655" s="157"/>
    </row>
    <row r="656" spans="1:21" s="21" customFormat="1" ht="23.1" customHeight="1" x14ac:dyDescent="0.25">
      <c r="A656" s="198"/>
      <c r="B656" s="194"/>
      <c r="C656" s="198"/>
      <c r="D656" s="180"/>
      <c r="E656" s="180"/>
      <c r="F656" s="189"/>
      <c r="G656" s="189"/>
      <c r="H656" s="229"/>
      <c r="I656" s="229"/>
      <c r="J656" s="229"/>
      <c r="K656" s="119">
        <f t="shared" si="90"/>
        <v>2088150</v>
      </c>
      <c r="L656" s="148">
        <v>0</v>
      </c>
      <c r="M656" s="148">
        <v>0</v>
      </c>
      <c r="N656" s="148">
        <v>0</v>
      </c>
      <c r="O656" s="110">
        <f>'[1]Прод. прилож'!$C$588</f>
        <v>2088150</v>
      </c>
      <c r="P656" s="111">
        <f>K656/H655</f>
        <v>3793.1880108991827</v>
      </c>
      <c r="Q656" s="119">
        <v>9673</v>
      </c>
      <c r="R656" s="121" t="s">
        <v>69</v>
      </c>
      <c r="S656" s="168"/>
    </row>
    <row r="657" spans="1:20" s="21" customFormat="1" ht="23.1" customHeight="1" x14ac:dyDescent="0.25">
      <c r="A657" s="198" t="s">
        <v>1314</v>
      </c>
      <c r="B657" s="199" t="s">
        <v>522</v>
      </c>
      <c r="C657" s="198">
        <v>1938</v>
      </c>
      <c r="D657" s="180" t="s">
        <v>26</v>
      </c>
      <c r="E657" s="180" t="s">
        <v>261</v>
      </c>
      <c r="F657" s="189">
        <v>2</v>
      </c>
      <c r="G657" s="189">
        <v>1</v>
      </c>
      <c r="H657" s="229">
        <v>338.2</v>
      </c>
      <c r="I657" s="229">
        <v>0</v>
      </c>
      <c r="J657" s="229">
        <v>338.2</v>
      </c>
      <c r="K657" s="119">
        <f>SUM(L657:O657)</f>
        <v>300000</v>
      </c>
      <c r="L657" s="148">
        <v>0</v>
      </c>
      <c r="M657" s="148">
        <v>0</v>
      </c>
      <c r="N657" s="148">
        <v>0</v>
      </c>
      <c r="O657" s="110">
        <v>300000</v>
      </c>
      <c r="P657" s="111">
        <f>K657/H657</f>
        <v>887.04908338261384</v>
      </c>
      <c r="Q657" s="119">
        <v>9673</v>
      </c>
      <c r="R657" s="121" t="s">
        <v>68</v>
      </c>
      <c r="S657" s="168"/>
    </row>
    <row r="658" spans="1:20" s="21" customFormat="1" ht="21.75" customHeight="1" x14ac:dyDescent="0.25">
      <c r="A658" s="198"/>
      <c r="B658" s="199"/>
      <c r="C658" s="198"/>
      <c r="D658" s="180"/>
      <c r="E658" s="180"/>
      <c r="F658" s="189"/>
      <c r="G658" s="189"/>
      <c r="H658" s="229"/>
      <c r="I658" s="229"/>
      <c r="J658" s="229"/>
      <c r="K658" s="119">
        <f t="shared" si="90"/>
        <v>3711145</v>
      </c>
      <c r="L658" s="148">
        <v>0</v>
      </c>
      <c r="M658" s="148">
        <v>0</v>
      </c>
      <c r="N658" s="148">
        <v>0</v>
      </c>
      <c r="O658" s="110">
        <f>'[1]Прод. прилож'!$C$589</f>
        <v>3711145</v>
      </c>
      <c r="P658" s="111">
        <f>K658/H657</f>
        <v>10973.225901833235</v>
      </c>
      <c r="Q658" s="119">
        <v>9673</v>
      </c>
      <c r="R658" s="121" t="s">
        <v>69</v>
      </c>
      <c r="S658" s="168"/>
    </row>
    <row r="659" spans="1:20" s="21" customFormat="1" ht="19.5" customHeight="1" x14ac:dyDescent="0.25">
      <c r="A659" s="94" t="s">
        <v>1315</v>
      </c>
      <c r="B659" s="118" t="s">
        <v>523</v>
      </c>
      <c r="C659" s="94">
        <v>1958</v>
      </c>
      <c r="D659" s="108" t="s">
        <v>26</v>
      </c>
      <c r="E659" s="108" t="s">
        <v>25</v>
      </c>
      <c r="F659" s="95">
        <v>2</v>
      </c>
      <c r="G659" s="95">
        <v>1</v>
      </c>
      <c r="H659" s="111">
        <v>932.1</v>
      </c>
      <c r="I659" s="111">
        <v>0</v>
      </c>
      <c r="J659" s="111">
        <v>520.70000000000005</v>
      </c>
      <c r="K659" s="119">
        <f t="shared" si="90"/>
        <v>1795000</v>
      </c>
      <c r="L659" s="148">
        <v>0</v>
      </c>
      <c r="M659" s="148">
        <v>0</v>
      </c>
      <c r="N659" s="148">
        <v>0</v>
      </c>
      <c r="O659" s="110">
        <f>'[1]Прод. прилож'!$C$590</f>
        <v>1795000</v>
      </c>
      <c r="P659" s="111">
        <f t="shared" si="89"/>
        <v>1925.75903872975</v>
      </c>
      <c r="Q659" s="119">
        <v>9673</v>
      </c>
      <c r="R659" s="98" t="s">
        <v>69</v>
      </c>
      <c r="S659" s="169"/>
      <c r="T659" s="37"/>
    </row>
    <row r="660" spans="1:20" s="21" customFormat="1" ht="23.1" customHeight="1" x14ac:dyDescent="0.25">
      <c r="A660" s="94" t="s">
        <v>1316</v>
      </c>
      <c r="B660" s="118" t="s">
        <v>524</v>
      </c>
      <c r="C660" s="94">
        <v>1958</v>
      </c>
      <c r="D660" s="108" t="s">
        <v>26</v>
      </c>
      <c r="E660" s="108" t="s">
        <v>891</v>
      </c>
      <c r="F660" s="95">
        <v>2</v>
      </c>
      <c r="G660" s="95">
        <v>1</v>
      </c>
      <c r="H660" s="111">
        <v>293.7</v>
      </c>
      <c r="I660" s="111">
        <v>90.1</v>
      </c>
      <c r="J660" s="111">
        <v>203.6</v>
      </c>
      <c r="K660" s="119">
        <f t="shared" si="90"/>
        <v>2405500</v>
      </c>
      <c r="L660" s="148">
        <v>0</v>
      </c>
      <c r="M660" s="148">
        <v>0</v>
      </c>
      <c r="N660" s="148">
        <v>0</v>
      </c>
      <c r="O660" s="110">
        <f>'[1]Прод. прилож'!$C$591</f>
        <v>2405500</v>
      </c>
      <c r="P660" s="111">
        <f t="shared" si="89"/>
        <v>8190.3302689819548</v>
      </c>
      <c r="Q660" s="119">
        <v>9673</v>
      </c>
      <c r="R660" s="98" t="s">
        <v>69</v>
      </c>
      <c r="S660" s="168"/>
    </row>
    <row r="661" spans="1:20" s="21" customFormat="1" ht="23.1" customHeight="1" x14ac:dyDescent="0.25">
      <c r="A661" s="94" t="s">
        <v>1317</v>
      </c>
      <c r="B661" s="118" t="s">
        <v>525</v>
      </c>
      <c r="C661" s="94">
        <v>1960</v>
      </c>
      <c r="D661" s="108" t="s">
        <v>26</v>
      </c>
      <c r="E661" s="108" t="s">
        <v>25</v>
      </c>
      <c r="F661" s="95">
        <v>2</v>
      </c>
      <c r="G661" s="95">
        <v>1</v>
      </c>
      <c r="H661" s="111">
        <v>281.2</v>
      </c>
      <c r="I661" s="111">
        <v>112.5</v>
      </c>
      <c r="J661" s="111">
        <v>168.7</v>
      </c>
      <c r="K661" s="119">
        <f t="shared" si="90"/>
        <v>1745500</v>
      </c>
      <c r="L661" s="148">
        <v>0</v>
      </c>
      <c r="M661" s="148">
        <v>0</v>
      </c>
      <c r="N661" s="148">
        <v>0</v>
      </c>
      <c r="O661" s="110">
        <v>1745500</v>
      </c>
      <c r="P661" s="111">
        <f t="shared" si="89"/>
        <v>6207.3257467994308</v>
      </c>
      <c r="Q661" s="119">
        <v>9673</v>
      </c>
      <c r="R661" s="123" t="s">
        <v>70</v>
      </c>
      <c r="S661" s="168"/>
    </row>
    <row r="662" spans="1:20" s="34" customFormat="1" ht="23.1" customHeight="1" x14ac:dyDescent="0.25">
      <c r="A662" s="94" t="s">
        <v>1318</v>
      </c>
      <c r="B662" s="145" t="s">
        <v>1667</v>
      </c>
      <c r="C662" s="94">
        <v>1952</v>
      </c>
      <c r="D662" s="94" t="s">
        <v>26</v>
      </c>
      <c r="E662" s="94" t="s">
        <v>25</v>
      </c>
      <c r="F662" s="95">
        <v>4</v>
      </c>
      <c r="G662" s="95">
        <v>1</v>
      </c>
      <c r="H662" s="163">
        <v>1328.1</v>
      </c>
      <c r="I662" s="163">
        <v>35.299999999999997</v>
      </c>
      <c r="J662" s="163">
        <v>1124.5999999999999</v>
      </c>
      <c r="K662" s="111">
        <f>SUM(L662:O662)</f>
        <v>3436200</v>
      </c>
      <c r="L662" s="111">
        <v>0</v>
      </c>
      <c r="M662" s="111">
        <v>0</v>
      </c>
      <c r="N662" s="111">
        <v>0</v>
      </c>
      <c r="O662" s="110">
        <v>3436200</v>
      </c>
      <c r="P662" s="111">
        <f>K662/H662</f>
        <v>2587.3051728032528</v>
      </c>
      <c r="Q662" s="111">
        <v>9673</v>
      </c>
      <c r="R662" s="121" t="s">
        <v>68</v>
      </c>
      <c r="S662" s="157"/>
    </row>
    <row r="663" spans="1:20" s="21" customFormat="1" ht="23.1" customHeight="1" x14ac:dyDescent="0.25">
      <c r="A663" s="94" t="s">
        <v>1319</v>
      </c>
      <c r="B663" s="118" t="s">
        <v>526</v>
      </c>
      <c r="C663" s="94">
        <v>1947</v>
      </c>
      <c r="D663" s="108" t="s">
        <v>26</v>
      </c>
      <c r="E663" s="108" t="s">
        <v>25</v>
      </c>
      <c r="F663" s="95">
        <v>2</v>
      </c>
      <c r="G663" s="95">
        <v>1</v>
      </c>
      <c r="H663" s="111">
        <v>746.4</v>
      </c>
      <c r="I663" s="111">
        <v>0</v>
      </c>
      <c r="J663" s="111">
        <v>468</v>
      </c>
      <c r="K663" s="119">
        <f>SUM(L663:O663)</f>
        <v>1954040</v>
      </c>
      <c r="L663" s="148">
        <v>0</v>
      </c>
      <c r="M663" s="148">
        <v>0</v>
      </c>
      <c r="N663" s="148">
        <v>0</v>
      </c>
      <c r="O663" s="110">
        <v>1954040</v>
      </c>
      <c r="P663" s="111">
        <f>K663/H663</f>
        <v>2617.9528403001073</v>
      </c>
      <c r="Q663" s="119">
        <v>9673</v>
      </c>
      <c r="R663" s="121" t="s">
        <v>68</v>
      </c>
      <c r="S663" s="168"/>
    </row>
    <row r="664" spans="1:20" s="21" customFormat="1" ht="23.1" customHeight="1" x14ac:dyDescent="0.25">
      <c r="A664" s="94" t="s">
        <v>1320</v>
      </c>
      <c r="B664" s="167" t="s">
        <v>527</v>
      </c>
      <c r="C664" s="94">
        <v>1960</v>
      </c>
      <c r="D664" s="108" t="s">
        <v>26</v>
      </c>
      <c r="E664" s="108" t="s">
        <v>25</v>
      </c>
      <c r="F664" s="95">
        <v>5</v>
      </c>
      <c r="G664" s="95">
        <v>4</v>
      </c>
      <c r="H664" s="111">
        <v>3042.69</v>
      </c>
      <c r="I664" s="111">
        <v>186.22</v>
      </c>
      <c r="J664" s="111">
        <v>2856.47</v>
      </c>
      <c r="K664" s="119">
        <f t="shared" si="90"/>
        <v>6154300</v>
      </c>
      <c r="L664" s="148">
        <v>0</v>
      </c>
      <c r="M664" s="148">
        <v>0</v>
      </c>
      <c r="N664" s="148">
        <v>0</v>
      </c>
      <c r="O664" s="110">
        <v>6154300</v>
      </c>
      <c r="P664" s="111">
        <f t="shared" si="89"/>
        <v>2022.6510094685952</v>
      </c>
      <c r="Q664" s="119">
        <v>9673</v>
      </c>
      <c r="R664" s="123" t="s">
        <v>70</v>
      </c>
      <c r="S664" s="168"/>
    </row>
    <row r="665" spans="1:20" s="21" customFormat="1" ht="23.1" customHeight="1" x14ac:dyDescent="0.25">
      <c r="A665" s="94" t="s">
        <v>1321</v>
      </c>
      <c r="B665" s="118" t="s">
        <v>528</v>
      </c>
      <c r="C665" s="94">
        <v>1961</v>
      </c>
      <c r="D665" s="108" t="s">
        <v>26</v>
      </c>
      <c r="E665" s="108" t="s">
        <v>25</v>
      </c>
      <c r="F665" s="95">
        <v>5</v>
      </c>
      <c r="G665" s="95">
        <v>4</v>
      </c>
      <c r="H665" s="111">
        <v>3143.61</v>
      </c>
      <c r="I665" s="111">
        <v>522.4</v>
      </c>
      <c r="J665" s="111">
        <v>2621.21</v>
      </c>
      <c r="K665" s="119">
        <f t="shared" si="90"/>
        <v>6153200</v>
      </c>
      <c r="L665" s="148">
        <v>0</v>
      </c>
      <c r="M665" s="148">
        <v>0</v>
      </c>
      <c r="N665" s="148">
        <v>0</v>
      </c>
      <c r="O665" s="110">
        <v>6153200</v>
      </c>
      <c r="P665" s="111">
        <f t="shared" si="89"/>
        <v>1957.3674851524202</v>
      </c>
      <c r="Q665" s="119">
        <v>9673</v>
      </c>
      <c r="R665" s="98" t="s">
        <v>70</v>
      </c>
      <c r="S665" s="168"/>
    </row>
    <row r="666" spans="1:20" s="21" customFormat="1" ht="23.1" customHeight="1" x14ac:dyDescent="0.25">
      <c r="A666" s="94" t="s">
        <v>1322</v>
      </c>
      <c r="B666" s="118" t="s">
        <v>529</v>
      </c>
      <c r="C666" s="94">
        <v>1961</v>
      </c>
      <c r="D666" s="108" t="s">
        <v>26</v>
      </c>
      <c r="E666" s="108" t="s">
        <v>25</v>
      </c>
      <c r="F666" s="95">
        <v>4</v>
      </c>
      <c r="G666" s="95">
        <v>3</v>
      </c>
      <c r="H666" s="111">
        <v>2692</v>
      </c>
      <c r="I666" s="111">
        <v>467.9</v>
      </c>
      <c r="J666" s="111">
        <v>1092.18</v>
      </c>
      <c r="K666" s="119">
        <f t="shared" si="90"/>
        <v>16732700</v>
      </c>
      <c r="L666" s="148">
        <v>0</v>
      </c>
      <c r="M666" s="148">
        <v>0</v>
      </c>
      <c r="N666" s="148">
        <v>0</v>
      </c>
      <c r="O666" s="110">
        <v>16732700</v>
      </c>
      <c r="P666" s="111">
        <f t="shared" si="89"/>
        <v>6215.7132243684991</v>
      </c>
      <c r="Q666" s="119">
        <v>9673</v>
      </c>
      <c r="R666" s="98" t="s">
        <v>68</v>
      </c>
      <c r="S666" s="168"/>
    </row>
    <row r="667" spans="1:20" s="21" customFormat="1" ht="23.1" customHeight="1" x14ac:dyDescent="0.25">
      <c r="A667" s="94" t="s">
        <v>1323</v>
      </c>
      <c r="B667" s="118" t="s">
        <v>530</v>
      </c>
      <c r="C667" s="94">
        <v>1961</v>
      </c>
      <c r="D667" s="108" t="s">
        <v>26</v>
      </c>
      <c r="E667" s="108" t="s">
        <v>25</v>
      </c>
      <c r="F667" s="95">
        <v>5</v>
      </c>
      <c r="G667" s="95">
        <v>2</v>
      </c>
      <c r="H667" s="111">
        <v>1524.25</v>
      </c>
      <c r="I667" s="111">
        <v>509</v>
      </c>
      <c r="J667" s="111">
        <v>1015.25</v>
      </c>
      <c r="K667" s="119">
        <f t="shared" si="90"/>
        <v>2840000</v>
      </c>
      <c r="L667" s="148">
        <v>0</v>
      </c>
      <c r="M667" s="148">
        <v>0</v>
      </c>
      <c r="N667" s="148">
        <v>0</v>
      </c>
      <c r="O667" s="110">
        <v>2840000</v>
      </c>
      <c r="P667" s="111">
        <f t="shared" si="89"/>
        <v>1863.2114154502215</v>
      </c>
      <c r="Q667" s="119">
        <v>9673</v>
      </c>
      <c r="R667" s="98" t="s">
        <v>70</v>
      </c>
      <c r="S667" s="168"/>
    </row>
    <row r="668" spans="1:20" s="21" customFormat="1" ht="23.1" customHeight="1" x14ac:dyDescent="0.25">
      <c r="A668" s="94" t="s">
        <v>1324</v>
      </c>
      <c r="B668" s="118" t="s">
        <v>531</v>
      </c>
      <c r="C668" s="94">
        <v>1961</v>
      </c>
      <c r="D668" s="108" t="s">
        <v>26</v>
      </c>
      <c r="E668" s="108" t="s">
        <v>25</v>
      </c>
      <c r="F668" s="95">
        <v>2</v>
      </c>
      <c r="G668" s="95">
        <v>2</v>
      </c>
      <c r="H668" s="111">
        <v>649.67999999999995</v>
      </c>
      <c r="I668" s="111">
        <v>0</v>
      </c>
      <c r="J668" s="111">
        <v>649.67999999999995</v>
      </c>
      <c r="K668" s="119">
        <f t="shared" si="90"/>
        <v>3152950</v>
      </c>
      <c r="L668" s="148">
        <v>0</v>
      </c>
      <c r="M668" s="148">
        <v>0</v>
      </c>
      <c r="N668" s="148">
        <v>0</v>
      </c>
      <c r="O668" s="110">
        <v>3152950</v>
      </c>
      <c r="P668" s="111">
        <f t="shared" si="89"/>
        <v>4853.0815170545502</v>
      </c>
      <c r="Q668" s="119">
        <v>9673</v>
      </c>
      <c r="R668" s="98" t="s">
        <v>70</v>
      </c>
      <c r="S668" s="168"/>
    </row>
    <row r="669" spans="1:20" s="21" customFormat="1" ht="28.5" customHeight="1" x14ac:dyDescent="0.25">
      <c r="A669" s="94" t="s">
        <v>1325</v>
      </c>
      <c r="B669" s="118" t="s">
        <v>532</v>
      </c>
      <c r="C669" s="94">
        <v>1960</v>
      </c>
      <c r="D669" s="108" t="s">
        <v>26</v>
      </c>
      <c r="E669" s="108" t="s">
        <v>25</v>
      </c>
      <c r="F669" s="95">
        <v>5</v>
      </c>
      <c r="G669" s="95">
        <v>2</v>
      </c>
      <c r="H669" s="111">
        <v>1658.15</v>
      </c>
      <c r="I669" s="111">
        <v>40.4</v>
      </c>
      <c r="J669" s="111">
        <v>1617.75</v>
      </c>
      <c r="K669" s="119">
        <f t="shared" si="90"/>
        <v>3245350</v>
      </c>
      <c r="L669" s="148">
        <v>0</v>
      </c>
      <c r="M669" s="148">
        <v>0</v>
      </c>
      <c r="N669" s="148">
        <v>0</v>
      </c>
      <c r="O669" s="110">
        <v>3245350</v>
      </c>
      <c r="P669" s="111">
        <f t="shared" si="89"/>
        <v>1957.2113499984921</v>
      </c>
      <c r="Q669" s="119">
        <v>9673</v>
      </c>
      <c r="R669" s="123" t="s">
        <v>70</v>
      </c>
      <c r="S669" s="168"/>
    </row>
    <row r="670" spans="1:20" s="21" customFormat="1" ht="23.1" customHeight="1" x14ac:dyDescent="0.25">
      <c r="A670" s="94" t="s">
        <v>1326</v>
      </c>
      <c r="B670" s="118" t="s">
        <v>533</v>
      </c>
      <c r="C670" s="94">
        <v>1960</v>
      </c>
      <c r="D670" s="108" t="s">
        <v>26</v>
      </c>
      <c r="E670" s="108" t="s">
        <v>25</v>
      </c>
      <c r="F670" s="95">
        <v>5</v>
      </c>
      <c r="G670" s="95">
        <v>2</v>
      </c>
      <c r="H670" s="111">
        <v>1457.14</v>
      </c>
      <c r="I670" s="111">
        <v>146</v>
      </c>
      <c r="J670" s="111">
        <v>1311.14</v>
      </c>
      <c r="K670" s="119">
        <f t="shared" si="90"/>
        <v>2840000</v>
      </c>
      <c r="L670" s="148">
        <v>0</v>
      </c>
      <c r="M670" s="148">
        <v>0</v>
      </c>
      <c r="N670" s="148">
        <v>0</v>
      </c>
      <c r="O670" s="110">
        <v>2840000</v>
      </c>
      <c r="P670" s="111">
        <f t="shared" si="89"/>
        <v>1949.0234294577047</v>
      </c>
      <c r="Q670" s="119">
        <v>9673</v>
      </c>
      <c r="R670" s="123" t="s">
        <v>70</v>
      </c>
      <c r="S670" s="168"/>
    </row>
    <row r="671" spans="1:20" s="21" customFormat="1" ht="23.1" customHeight="1" x14ac:dyDescent="0.25">
      <c r="A671" s="94" t="s">
        <v>1327</v>
      </c>
      <c r="B671" s="118" t="s">
        <v>534</v>
      </c>
      <c r="C671" s="94">
        <v>1960</v>
      </c>
      <c r="D671" s="108" t="s">
        <v>26</v>
      </c>
      <c r="E671" s="108" t="s">
        <v>25</v>
      </c>
      <c r="F671" s="95">
        <v>5</v>
      </c>
      <c r="G671" s="95">
        <v>3</v>
      </c>
      <c r="H671" s="111">
        <v>2397.1799999999998</v>
      </c>
      <c r="I671" s="111">
        <v>347.6</v>
      </c>
      <c r="J671" s="111">
        <v>2022.58</v>
      </c>
      <c r="K671" s="119">
        <f t="shared" si="90"/>
        <v>4710000</v>
      </c>
      <c r="L671" s="148">
        <v>0</v>
      </c>
      <c r="M671" s="148">
        <v>0</v>
      </c>
      <c r="N671" s="148">
        <v>0</v>
      </c>
      <c r="O671" s="110">
        <v>4710000</v>
      </c>
      <c r="P671" s="111">
        <f t="shared" si="89"/>
        <v>1964.8086501639427</v>
      </c>
      <c r="Q671" s="119">
        <v>9673</v>
      </c>
      <c r="R671" s="123" t="s">
        <v>70</v>
      </c>
      <c r="S671" s="168"/>
    </row>
    <row r="672" spans="1:20" s="21" customFormat="1" ht="23.1" customHeight="1" x14ac:dyDescent="0.25">
      <c r="A672" s="94" t="s">
        <v>1328</v>
      </c>
      <c r="B672" s="118" t="s">
        <v>535</v>
      </c>
      <c r="C672" s="94">
        <v>1960</v>
      </c>
      <c r="D672" s="108" t="s">
        <v>26</v>
      </c>
      <c r="E672" s="108" t="s">
        <v>25</v>
      </c>
      <c r="F672" s="95">
        <v>5</v>
      </c>
      <c r="G672" s="95">
        <v>2</v>
      </c>
      <c r="H672" s="111">
        <v>1599.68</v>
      </c>
      <c r="I672" s="111">
        <v>68.7</v>
      </c>
      <c r="J672" s="111">
        <v>1530.98</v>
      </c>
      <c r="K672" s="119">
        <f t="shared" si="90"/>
        <v>3197500</v>
      </c>
      <c r="L672" s="148">
        <v>0</v>
      </c>
      <c r="M672" s="148">
        <v>0</v>
      </c>
      <c r="N672" s="148">
        <v>0</v>
      </c>
      <c r="O672" s="110">
        <v>3197500</v>
      </c>
      <c r="P672" s="111">
        <f t="shared" si="89"/>
        <v>1998.8372674534905</v>
      </c>
      <c r="Q672" s="119">
        <v>9673</v>
      </c>
      <c r="R672" s="123" t="s">
        <v>70</v>
      </c>
      <c r="S672" s="168"/>
    </row>
    <row r="673" spans="1:19" s="21" customFormat="1" ht="23.1" customHeight="1" x14ac:dyDescent="0.25">
      <c r="A673" s="94" t="s">
        <v>1329</v>
      </c>
      <c r="B673" s="118" t="s">
        <v>536</v>
      </c>
      <c r="C673" s="94">
        <v>1960</v>
      </c>
      <c r="D673" s="108" t="s">
        <v>26</v>
      </c>
      <c r="E673" s="108" t="s">
        <v>25</v>
      </c>
      <c r="F673" s="95">
        <v>5</v>
      </c>
      <c r="G673" s="95">
        <v>2</v>
      </c>
      <c r="H673" s="111">
        <v>1361.3</v>
      </c>
      <c r="I673" s="111">
        <v>31.5</v>
      </c>
      <c r="J673" s="111">
        <v>1329.8</v>
      </c>
      <c r="K673" s="119">
        <f t="shared" si="90"/>
        <v>2592500</v>
      </c>
      <c r="L673" s="148">
        <v>0</v>
      </c>
      <c r="M673" s="148">
        <v>0</v>
      </c>
      <c r="N673" s="148">
        <v>0</v>
      </c>
      <c r="O673" s="110">
        <v>2592500</v>
      </c>
      <c r="P673" s="111">
        <f t="shared" si="89"/>
        <v>1904.4295893631088</v>
      </c>
      <c r="Q673" s="119">
        <v>9673</v>
      </c>
      <c r="R673" s="123" t="s">
        <v>70</v>
      </c>
      <c r="S673" s="168"/>
    </row>
    <row r="674" spans="1:19" s="21" customFormat="1" ht="23.1" customHeight="1" x14ac:dyDescent="0.25">
      <c r="A674" s="94" t="s">
        <v>1330</v>
      </c>
      <c r="B674" s="118" t="s">
        <v>537</v>
      </c>
      <c r="C674" s="94">
        <v>1960</v>
      </c>
      <c r="D674" s="108" t="s">
        <v>26</v>
      </c>
      <c r="E674" s="108" t="s">
        <v>25</v>
      </c>
      <c r="F674" s="95">
        <v>5</v>
      </c>
      <c r="G674" s="95">
        <v>2</v>
      </c>
      <c r="H674" s="111">
        <v>1602.26</v>
      </c>
      <c r="I674" s="111">
        <v>87.3</v>
      </c>
      <c r="J674" s="111">
        <v>1514.96</v>
      </c>
      <c r="K674" s="119">
        <f t="shared" si="90"/>
        <v>3447200</v>
      </c>
      <c r="L674" s="148">
        <v>0</v>
      </c>
      <c r="M674" s="148">
        <v>0</v>
      </c>
      <c r="N674" s="148">
        <v>0</v>
      </c>
      <c r="O674" s="110">
        <v>3447200</v>
      </c>
      <c r="P674" s="111">
        <f t="shared" si="89"/>
        <v>2151.4610612509832</v>
      </c>
      <c r="Q674" s="119">
        <v>9673</v>
      </c>
      <c r="R674" s="123" t="s">
        <v>70</v>
      </c>
      <c r="S674" s="168"/>
    </row>
    <row r="675" spans="1:19" s="21" customFormat="1" ht="23.1" customHeight="1" x14ac:dyDescent="0.25">
      <c r="A675" s="94" t="s">
        <v>1331</v>
      </c>
      <c r="B675" s="118" t="s">
        <v>538</v>
      </c>
      <c r="C675" s="94">
        <v>1960</v>
      </c>
      <c r="D675" s="108" t="s">
        <v>26</v>
      </c>
      <c r="E675" s="108" t="s">
        <v>25</v>
      </c>
      <c r="F675" s="95">
        <v>5</v>
      </c>
      <c r="G675" s="95">
        <v>2</v>
      </c>
      <c r="H675" s="111">
        <v>1572.95</v>
      </c>
      <c r="I675" s="111">
        <v>40.5</v>
      </c>
      <c r="J675" s="111">
        <v>1532.45</v>
      </c>
      <c r="K675" s="119">
        <f t="shared" si="90"/>
        <v>3211250</v>
      </c>
      <c r="L675" s="148">
        <v>0</v>
      </c>
      <c r="M675" s="148">
        <v>0</v>
      </c>
      <c r="N675" s="148">
        <v>0</v>
      </c>
      <c r="O675" s="110">
        <v>3211250</v>
      </c>
      <c r="P675" s="111">
        <f t="shared" si="89"/>
        <v>2041.546139419562</v>
      </c>
      <c r="Q675" s="119">
        <v>9673</v>
      </c>
      <c r="R675" s="123" t="s">
        <v>70</v>
      </c>
      <c r="S675" s="168"/>
    </row>
    <row r="676" spans="1:19" s="21" customFormat="1" ht="23.1" customHeight="1" x14ac:dyDescent="0.25">
      <c r="A676" s="94" t="s">
        <v>1332</v>
      </c>
      <c r="B676" s="118" t="s">
        <v>539</v>
      </c>
      <c r="C676" s="94">
        <v>1961</v>
      </c>
      <c r="D676" s="108" t="s">
        <v>26</v>
      </c>
      <c r="E676" s="108" t="s">
        <v>25</v>
      </c>
      <c r="F676" s="95">
        <v>5</v>
      </c>
      <c r="G676" s="95">
        <v>2</v>
      </c>
      <c r="H676" s="111">
        <v>1590.88</v>
      </c>
      <c r="I676" s="111">
        <v>0</v>
      </c>
      <c r="J676" s="111">
        <v>1590.88</v>
      </c>
      <c r="K676" s="119">
        <f t="shared" si="90"/>
        <v>3434000</v>
      </c>
      <c r="L676" s="148">
        <v>0</v>
      </c>
      <c r="M676" s="148">
        <v>0</v>
      </c>
      <c r="N676" s="148">
        <v>0</v>
      </c>
      <c r="O676" s="110">
        <v>3434000</v>
      </c>
      <c r="P676" s="111">
        <f t="shared" si="89"/>
        <v>2158.5537564115457</v>
      </c>
      <c r="Q676" s="119">
        <v>9673</v>
      </c>
      <c r="R676" s="98" t="s">
        <v>70</v>
      </c>
      <c r="S676" s="168"/>
    </row>
    <row r="677" spans="1:19" s="34" customFormat="1" ht="23.1" customHeight="1" x14ac:dyDescent="0.25">
      <c r="A677" s="94" t="s">
        <v>1333</v>
      </c>
      <c r="B677" s="145" t="s">
        <v>1694</v>
      </c>
      <c r="C677" s="94">
        <v>1953</v>
      </c>
      <c r="D677" s="94" t="s">
        <v>26</v>
      </c>
      <c r="E677" s="94" t="s">
        <v>25</v>
      </c>
      <c r="F677" s="95">
        <v>2</v>
      </c>
      <c r="G677" s="95">
        <v>2</v>
      </c>
      <c r="H677" s="163">
        <v>617.29999999999995</v>
      </c>
      <c r="I677" s="163">
        <v>535.79999999999995</v>
      </c>
      <c r="J677" s="163">
        <v>237.55</v>
      </c>
      <c r="K677" s="111">
        <f>SUM(L677:O677)</f>
        <v>3130492.46</v>
      </c>
      <c r="L677" s="111">
        <v>0</v>
      </c>
      <c r="M677" s="111">
        <v>0</v>
      </c>
      <c r="N677" s="111">
        <v>0</v>
      </c>
      <c r="O677" s="110">
        <v>3130492.46</v>
      </c>
      <c r="P677" s="111">
        <f>K677/H677</f>
        <v>5071.2659322857608</v>
      </c>
      <c r="Q677" s="111">
        <v>9673</v>
      </c>
      <c r="R677" s="121" t="s">
        <v>68</v>
      </c>
      <c r="S677" s="157"/>
    </row>
    <row r="678" spans="1:19" s="78" customFormat="1" ht="23.1" customHeight="1" x14ac:dyDescent="0.25">
      <c r="A678" s="94" t="s">
        <v>1334</v>
      </c>
      <c r="B678" s="145" t="s">
        <v>1677</v>
      </c>
      <c r="C678" s="94">
        <v>1941</v>
      </c>
      <c r="D678" s="94" t="s">
        <v>26</v>
      </c>
      <c r="E678" s="94" t="s">
        <v>25</v>
      </c>
      <c r="F678" s="95">
        <v>4</v>
      </c>
      <c r="G678" s="95">
        <v>3</v>
      </c>
      <c r="H678" s="163">
        <v>3995.7</v>
      </c>
      <c r="I678" s="163">
        <v>3035.9</v>
      </c>
      <c r="J678" s="163">
        <v>2059.64</v>
      </c>
      <c r="K678" s="111">
        <f>SUM(L678:O678)</f>
        <v>367317.96</v>
      </c>
      <c r="L678" s="111">
        <v>0</v>
      </c>
      <c r="M678" s="111">
        <v>0</v>
      </c>
      <c r="N678" s="111">
        <v>0</v>
      </c>
      <c r="O678" s="110">
        <v>367317.96</v>
      </c>
      <c r="P678" s="111">
        <f t="shared" si="89"/>
        <v>91.928312936406641</v>
      </c>
      <c r="Q678" s="111">
        <v>9673</v>
      </c>
      <c r="R678" s="121" t="s">
        <v>68</v>
      </c>
      <c r="S678" s="157"/>
    </row>
    <row r="679" spans="1:19" s="34" customFormat="1" ht="20.100000000000001" customHeight="1" x14ac:dyDescent="0.25">
      <c r="A679" s="94" t="s">
        <v>1335</v>
      </c>
      <c r="B679" s="145" t="s">
        <v>1703</v>
      </c>
      <c r="C679" s="94">
        <v>1946</v>
      </c>
      <c r="D679" s="94" t="s">
        <v>26</v>
      </c>
      <c r="E679" s="94" t="s">
        <v>25</v>
      </c>
      <c r="F679" s="95">
        <v>4</v>
      </c>
      <c r="G679" s="95">
        <v>6</v>
      </c>
      <c r="H679" s="163">
        <v>5733.3</v>
      </c>
      <c r="I679" s="163">
        <v>4736</v>
      </c>
      <c r="J679" s="163">
        <v>3520.64</v>
      </c>
      <c r="K679" s="111">
        <f>SUM(L679:O679)</f>
        <v>13962265.6</v>
      </c>
      <c r="L679" s="111">
        <v>0</v>
      </c>
      <c r="M679" s="111">
        <v>0</v>
      </c>
      <c r="N679" s="111">
        <v>0</v>
      </c>
      <c r="O679" s="148">
        <v>13962265.6</v>
      </c>
      <c r="P679" s="111">
        <f t="shared" si="89"/>
        <v>2435.2930424014094</v>
      </c>
      <c r="Q679" s="111">
        <v>9673</v>
      </c>
      <c r="R679" s="121" t="s">
        <v>68</v>
      </c>
      <c r="S679" s="157"/>
    </row>
    <row r="680" spans="1:19" s="21" customFormat="1" ht="23.1" customHeight="1" x14ac:dyDescent="0.25">
      <c r="A680" s="94" t="s">
        <v>1336</v>
      </c>
      <c r="B680" s="118" t="s">
        <v>540</v>
      </c>
      <c r="C680" s="94">
        <v>1946</v>
      </c>
      <c r="D680" s="108" t="s">
        <v>26</v>
      </c>
      <c r="E680" s="108" t="s">
        <v>25</v>
      </c>
      <c r="F680" s="95">
        <v>3</v>
      </c>
      <c r="G680" s="95">
        <v>4</v>
      </c>
      <c r="H680" s="111">
        <v>2965.2</v>
      </c>
      <c r="I680" s="111">
        <v>226.3</v>
      </c>
      <c r="J680" s="111">
        <v>1579.88</v>
      </c>
      <c r="K680" s="119">
        <f t="shared" si="90"/>
        <v>5685620</v>
      </c>
      <c r="L680" s="148">
        <v>0</v>
      </c>
      <c r="M680" s="148">
        <v>0</v>
      </c>
      <c r="N680" s="148">
        <v>0</v>
      </c>
      <c r="O680" s="110">
        <v>5685620</v>
      </c>
      <c r="P680" s="111">
        <f t="shared" si="89"/>
        <v>1917.4490759476596</v>
      </c>
      <c r="Q680" s="119">
        <v>9673</v>
      </c>
      <c r="R680" s="121" t="s">
        <v>68</v>
      </c>
      <c r="S680" s="168"/>
    </row>
    <row r="681" spans="1:19" s="21" customFormat="1" ht="23.1" customHeight="1" x14ac:dyDescent="0.25">
      <c r="A681" s="94" t="s">
        <v>1337</v>
      </c>
      <c r="B681" s="118" t="s">
        <v>541</v>
      </c>
      <c r="C681" s="94">
        <v>1941</v>
      </c>
      <c r="D681" s="108" t="s">
        <v>26</v>
      </c>
      <c r="E681" s="108" t="s">
        <v>25</v>
      </c>
      <c r="F681" s="95">
        <v>3</v>
      </c>
      <c r="G681" s="95">
        <v>2</v>
      </c>
      <c r="H681" s="111">
        <v>1461</v>
      </c>
      <c r="I681" s="111">
        <v>545</v>
      </c>
      <c r="J681" s="111">
        <v>659.05</v>
      </c>
      <c r="K681" s="119">
        <f t="shared" si="90"/>
        <v>3633350</v>
      </c>
      <c r="L681" s="148">
        <v>0</v>
      </c>
      <c r="M681" s="148">
        <v>0</v>
      </c>
      <c r="N681" s="148">
        <v>0</v>
      </c>
      <c r="O681" s="110">
        <v>3633350</v>
      </c>
      <c r="P681" s="111">
        <f t="shared" si="89"/>
        <v>2486.8925393566051</v>
      </c>
      <c r="Q681" s="119">
        <v>9673</v>
      </c>
      <c r="R681" s="121" t="s">
        <v>68</v>
      </c>
      <c r="S681" s="168"/>
    </row>
    <row r="682" spans="1:19" s="21" customFormat="1" ht="23.1" customHeight="1" x14ac:dyDescent="0.25">
      <c r="A682" s="94" t="s">
        <v>1338</v>
      </c>
      <c r="B682" s="118" t="s">
        <v>542</v>
      </c>
      <c r="C682" s="94">
        <v>1960</v>
      </c>
      <c r="D682" s="108" t="s">
        <v>26</v>
      </c>
      <c r="E682" s="108" t="s">
        <v>25</v>
      </c>
      <c r="F682" s="95">
        <v>5</v>
      </c>
      <c r="G682" s="95">
        <v>9</v>
      </c>
      <c r="H682" s="111">
        <v>10097.799999999999</v>
      </c>
      <c r="I682" s="111">
        <v>1803.7</v>
      </c>
      <c r="J682" s="111">
        <v>7275.2</v>
      </c>
      <c r="K682" s="119">
        <f t="shared" si="90"/>
        <v>24434720</v>
      </c>
      <c r="L682" s="148">
        <v>0</v>
      </c>
      <c r="M682" s="148">
        <v>0</v>
      </c>
      <c r="N682" s="148">
        <v>0</v>
      </c>
      <c r="O682" s="110">
        <v>24434720</v>
      </c>
      <c r="P682" s="111">
        <f t="shared" si="89"/>
        <v>2419.8062944403732</v>
      </c>
      <c r="Q682" s="119">
        <v>9673</v>
      </c>
      <c r="R682" s="123" t="s">
        <v>70</v>
      </c>
      <c r="S682" s="168"/>
    </row>
    <row r="683" spans="1:19" s="21" customFormat="1" ht="23.1" customHeight="1" x14ac:dyDescent="0.25">
      <c r="A683" s="94" t="s">
        <v>1339</v>
      </c>
      <c r="B683" s="118" t="s">
        <v>543</v>
      </c>
      <c r="C683" s="94">
        <v>1961</v>
      </c>
      <c r="D683" s="108" t="s">
        <v>26</v>
      </c>
      <c r="E683" s="108" t="s">
        <v>25</v>
      </c>
      <c r="F683" s="95">
        <v>5</v>
      </c>
      <c r="G683" s="95">
        <v>2</v>
      </c>
      <c r="H683" s="111">
        <v>1773.86</v>
      </c>
      <c r="I683" s="111">
        <v>104.6</v>
      </c>
      <c r="J683" s="111">
        <v>1669.26</v>
      </c>
      <c r="K683" s="119">
        <f t="shared" si="90"/>
        <v>4457264</v>
      </c>
      <c r="L683" s="148">
        <v>0</v>
      </c>
      <c r="M683" s="148">
        <v>0</v>
      </c>
      <c r="N683" s="148">
        <v>0</v>
      </c>
      <c r="O683" s="110">
        <v>4457264</v>
      </c>
      <c r="P683" s="111">
        <f t="shared" si="89"/>
        <v>2512.7484694395275</v>
      </c>
      <c r="Q683" s="119">
        <v>9673</v>
      </c>
      <c r="R683" s="98" t="s">
        <v>70</v>
      </c>
      <c r="S683" s="168"/>
    </row>
    <row r="684" spans="1:19" s="21" customFormat="1" ht="23.1" customHeight="1" x14ac:dyDescent="0.25">
      <c r="A684" s="94" t="s">
        <v>1340</v>
      </c>
      <c r="B684" s="118" t="s">
        <v>544</v>
      </c>
      <c r="C684" s="94">
        <v>1960</v>
      </c>
      <c r="D684" s="108" t="s">
        <v>26</v>
      </c>
      <c r="E684" s="108" t="s">
        <v>25</v>
      </c>
      <c r="F684" s="95">
        <v>2</v>
      </c>
      <c r="G684" s="95">
        <v>1</v>
      </c>
      <c r="H684" s="111">
        <v>286.7</v>
      </c>
      <c r="I684" s="111">
        <v>30.2</v>
      </c>
      <c r="J684" s="111">
        <v>256.5</v>
      </c>
      <c r="K684" s="119">
        <f t="shared" si="90"/>
        <v>1564000</v>
      </c>
      <c r="L684" s="148">
        <v>0</v>
      </c>
      <c r="M684" s="148">
        <v>0</v>
      </c>
      <c r="N684" s="148">
        <v>0</v>
      </c>
      <c r="O684" s="110">
        <v>1564000</v>
      </c>
      <c r="P684" s="111">
        <f t="shared" si="89"/>
        <v>5455.1796302755492</v>
      </c>
      <c r="Q684" s="119">
        <v>9673</v>
      </c>
      <c r="R684" s="123" t="s">
        <v>70</v>
      </c>
      <c r="S684" s="168"/>
    </row>
    <row r="685" spans="1:19" s="21" customFormat="1" ht="23.1" customHeight="1" x14ac:dyDescent="0.25">
      <c r="A685" s="94" t="s">
        <v>1341</v>
      </c>
      <c r="B685" s="118" t="s">
        <v>545</v>
      </c>
      <c r="C685" s="94">
        <v>1958</v>
      </c>
      <c r="D685" s="108" t="s">
        <v>26</v>
      </c>
      <c r="E685" s="108" t="s">
        <v>25</v>
      </c>
      <c r="F685" s="95">
        <v>2</v>
      </c>
      <c r="G685" s="95">
        <v>1</v>
      </c>
      <c r="H685" s="111">
        <v>436.77</v>
      </c>
      <c r="I685" s="111">
        <v>0</v>
      </c>
      <c r="J685" s="111">
        <v>436.77</v>
      </c>
      <c r="K685" s="119">
        <f t="shared" si="90"/>
        <v>5133500</v>
      </c>
      <c r="L685" s="148">
        <v>0</v>
      </c>
      <c r="M685" s="148">
        <v>0</v>
      </c>
      <c r="N685" s="148">
        <v>0</v>
      </c>
      <c r="O685" s="110">
        <f>'[1]Прод. прилож'!$C$592</f>
        <v>5133500</v>
      </c>
      <c r="P685" s="111">
        <f t="shared" si="89"/>
        <v>11753.325548915906</v>
      </c>
      <c r="Q685" s="119">
        <v>9673</v>
      </c>
      <c r="R685" s="98" t="s">
        <v>69</v>
      </c>
      <c r="S685" s="168"/>
    </row>
    <row r="686" spans="1:19" s="21" customFormat="1" ht="23.1" customHeight="1" x14ac:dyDescent="0.25">
      <c r="A686" s="94" t="s">
        <v>1342</v>
      </c>
      <c r="B686" s="118" t="s">
        <v>546</v>
      </c>
      <c r="C686" s="94">
        <v>1960</v>
      </c>
      <c r="D686" s="108" t="s">
        <v>26</v>
      </c>
      <c r="E686" s="108" t="s">
        <v>25</v>
      </c>
      <c r="F686" s="95">
        <v>2</v>
      </c>
      <c r="G686" s="95">
        <v>1</v>
      </c>
      <c r="H686" s="111">
        <v>272.89999999999998</v>
      </c>
      <c r="I686" s="111">
        <v>0</v>
      </c>
      <c r="J686" s="111">
        <v>272.89999999999998</v>
      </c>
      <c r="K686" s="119">
        <f t="shared" si="90"/>
        <v>1608000</v>
      </c>
      <c r="L686" s="148">
        <v>0</v>
      </c>
      <c r="M686" s="148">
        <v>0</v>
      </c>
      <c r="N686" s="148">
        <v>0</v>
      </c>
      <c r="O686" s="110">
        <v>1608000</v>
      </c>
      <c r="P686" s="111">
        <f t="shared" si="89"/>
        <v>5892.2682301209243</v>
      </c>
      <c r="Q686" s="119">
        <v>9673</v>
      </c>
      <c r="R686" s="123" t="s">
        <v>70</v>
      </c>
      <c r="S686" s="168"/>
    </row>
    <row r="687" spans="1:19" s="21" customFormat="1" ht="23.1" customHeight="1" x14ac:dyDescent="0.25">
      <c r="A687" s="94" t="s">
        <v>1343</v>
      </c>
      <c r="B687" s="118" t="s">
        <v>547</v>
      </c>
      <c r="C687" s="94">
        <v>1959</v>
      </c>
      <c r="D687" s="108" t="s">
        <v>26</v>
      </c>
      <c r="E687" s="108" t="s">
        <v>25</v>
      </c>
      <c r="F687" s="95">
        <v>3</v>
      </c>
      <c r="G687" s="95">
        <v>3</v>
      </c>
      <c r="H687" s="111">
        <v>1490.77</v>
      </c>
      <c r="I687" s="111">
        <v>0</v>
      </c>
      <c r="J687" s="111">
        <v>1490.77</v>
      </c>
      <c r="K687" s="119">
        <f t="shared" si="90"/>
        <v>1619000</v>
      </c>
      <c r="L687" s="148">
        <v>0</v>
      </c>
      <c r="M687" s="148">
        <v>0</v>
      </c>
      <c r="N687" s="148">
        <v>0</v>
      </c>
      <c r="O687" s="110">
        <f>'[1]Прод. прилож'!$C$593</f>
        <v>1619000</v>
      </c>
      <c r="P687" s="111">
        <f t="shared" si="89"/>
        <v>1086.015951488157</v>
      </c>
      <c r="Q687" s="119">
        <v>9673</v>
      </c>
      <c r="R687" s="121" t="s">
        <v>69</v>
      </c>
      <c r="S687" s="168"/>
    </row>
    <row r="688" spans="1:19" s="21" customFormat="1" ht="23.1" customHeight="1" x14ac:dyDescent="0.25">
      <c r="A688" s="94" t="s">
        <v>1344</v>
      </c>
      <c r="B688" s="118" t="s">
        <v>548</v>
      </c>
      <c r="C688" s="94">
        <v>1959</v>
      </c>
      <c r="D688" s="108" t="s">
        <v>26</v>
      </c>
      <c r="E688" s="108" t="s">
        <v>25</v>
      </c>
      <c r="F688" s="95">
        <v>2</v>
      </c>
      <c r="G688" s="95">
        <v>1</v>
      </c>
      <c r="H688" s="111">
        <v>271.89999999999998</v>
      </c>
      <c r="I688" s="111">
        <v>0</v>
      </c>
      <c r="J688" s="111">
        <v>271.89999999999998</v>
      </c>
      <c r="K688" s="119">
        <f t="shared" si="90"/>
        <v>1592050</v>
      </c>
      <c r="L688" s="148">
        <v>0</v>
      </c>
      <c r="M688" s="148">
        <v>0</v>
      </c>
      <c r="N688" s="148">
        <v>0</v>
      </c>
      <c r="O688" s="110">
        <f>'[1]Прод. прилож'!$C$594</f>
        <v>1592050</v>
      </c>
      <c r="P688" s="111">
        <f t="shared" si="89"/>
        <v>5855.2776756160356</v>
      </c>
      <c r="Q688" s="119">
        <v>9673</v>
      </c>
      <c r="R688" s="121" t="s">
        <v>69</v>
      </c>
      <c r="S688" s="168"/>
    </row>
    <row r="689" spans="1:19" s="21" customFormat="1" ht="23.1" customHeight="1" x14ac:dyDescent="0.25">
      <c r="A689" s="94" t="s">
        <v>1345</v>
      </c>
      <c r="B689" s="118" t="s">
        <v>549</v>
      </c>
      <c r="C689" s="94">
        <v>1960</v>
      </c>
      <c r="D689" s="108" t="s">
        <v>26</v>
      </c>
      <c r="E689" s="108" t="s">
        <v>25</v>
      </c>
      <c r="F689" s="95">
        <v>2</v>
      </c>
      <c r="G689" s="95">
        <v>1</v>
      </c>
      <c r="H689" s="111">
        <v>282.5</v>
      </c>
      <c r="I689" s="111">
        <v>0</v>
      </c>
      <c r="J689" s="111">
        <v>282.5</v>
      </c>
      <c r="K689" s="119">
        <f t="shared" si="90"/>
        <v>1532100</v>
      </c>
      <c r="L689" s="148">
        <v>0</v>
      </c>
      <c r="M689" s="148">
        <v>0</v>
      </c>
      <c r="N689" s="148">
        <v>0</v>
      </c>
      <c r="O689" s="110">
        <v>1532100</v>
      </c>
      <c r="P689" s="111">
        <f t="shared" si="89"/>
        <v>5423.3628318584069</v>
      </c>
      <c r="Q689" s="119">
        <v>9673</v>
      </c>
      <c r="R689" s="123" t="s">
        <v>70</v>
      </c>
      <c r="S689" s="168"/>
    </row>
    <row r="690" spans="1:19" s="21" customFormat="1" ht="23.1" customHeight="1" x14ac:dyDescent="0.25">
      <c r="A690" s="94" t="s">
        <v>1346</v>
      </c>
      <c r="B690" s="118" t="s">
        <v>550</v>
      </c>
      <c r="C690" s="94">
        <v>1958</v>
      </c>
      <c r="D690" s="108" t="s">
        <v>26</v>
      </c>
      <c r="E690" s="108" t="s">
        <v>25</v>
      </c>
      <c r="F690" s="95">
        <v>2</v>
      </c>
      <c r="G690" s="95">
        <v>1</v>
      </c>
      <c r="H690" s="111">
        <v>244.29</v>
      </c>
      <c r="I690" s="111">
        <v>0</v>
      </c>
      <c r="J690" s="111">
        <v>244.29</v>
      </c>
      <c r="K690" s="119">
        <f t="shared" si="90"/>
        <v>1564000</v>
      </c>
      <c r="L690" s="148">
        <v>0</v>
      </c>
      <c r="M690" s="148">
        <v>0</v>
      </c>
      <c r="N690" s="148">
        <v>0</v>
      </c>
      <c r="O690" s="110">
        <f>'[1]Прод. прилож'!$C$595</f>
        <v>1564000</v>
      </c>
      <c r="P690" s="111">
        <f t="shared" si="89"/>
        <v>6402.2268615170497</v>
      </c>
      <c r="Q690" s="119">
        <v>9673</v>
      </c>
      <c r="R690" s="98" t="s">
        <v>69</v>
      </c>
      <c r="S690" s="168"/>
    </row>
    <row r="691" spans="1:19" s="21" customFormat="1" ht="23.1" customHeight="1" x14ac:dyDescent="0.25">
      <c r="A691" s="94" t="s">
        <v>1897</v>
      </c>
      <c r="B691" s="118" t="s">
        <v>551</v>
      </c>
      <c r="C691" s="94">
        <v>1961</v>
      </c>
      <c r="D691" s="108" t="s">
        <v>26</v>
      </c>
      <c r="E691" s="108" t="s">
        <v>25</v>
      </c>
      <c r="F691" s="95">
        <v>2</v>
      </c>
      <c r="G691" s="95">
        <v>1</v>
      </c>
      <c r="H691" s="163">
        <v>284.60000000000002</v>
      </c>
      <c r="I691" s="163">
        <v>0</v>
      </c>
      <c r="J691" s="163">
        <v>284.60000000000002</v>
      </c>
      <c r="K691" s="119">
        <f t="shared" si="90"/>
        <v>1630000</v>
      </c>
      <c r="L691" s="148">
        <v>0</v>
      </c>
      <c r="M691" s="148">
        <v>0</v>
      </c>
      <c r="N691" s="148">
        <v>0</v>
      </c>
      <c r="O691" s="110">
        <v>1630000</v>
      </c>
      <c r="P691" s="111">
        <f t="shared" si="89"/>
        <v>5727.3366127898798</v>
      </c>
      <c r="Q691" s="119">
        <v>9673</v>
      </c>
      <c r="R691" s="98" t="s">
        <v>70</v>
      </c>
      <c r="S691" s="168"/>
    </row>
    <row r="692" spans="1:19" s="21" customFormat="1" ht="23.1" customHeight="1" x14ac:dyDescent="0.25">
      <c r="A692" s="94" t="s">
        <v>1347</v>
      </c>
      <c r="B692" s="118" t="s">
        <v>552</v>
      </c>
      <c r="C692" s="94">
        <v>1958</v>
      </c>
      <c r="D692" s="108" t="s">
        <v>26</v>
      </c>
      <c r="E692" s="108" t="s">
        <v>25</v>
      </c>
      <c r="F692" s="95">
        <v>2</v>
      </c>
      <c r="G692" s="95">
        <v>1</v>
      </c>
      <c r="H692" s="163">
        <v>271.89999999999998</v>
      </c>
      <c r="I692" s="163">
        <v>0</v>
      </c>
      <c r="J692" s="163">
        <v>271.89999999999998</v>
      </c>
      <c r="K692" s="119">
        <f t="shared" si="90"/>
        <v>1564000</v>
      </c>
      <c r="L692" s="148">
        <v>0</v>
      </c>
      <c r="M692" s="148">
        <v>0</v>
      </c>
      <c r="N692" s="148">
        <v>0</v>
      </c>
      <c r="O692" s="110">
        <f>'[1]Прод. прилож'!$C$596</f>
        <v>1564000</v>
      </c>
      <c r="P692" s="111">
        <f t="shared" si="89"/>
        <v>5752.1147480691434</v>
      </c>
      <c r="Q692" s="119">
        <v>9673</v>
      </c>
      <c r="R692" s="98" t="s">
        <v>69</v>
      </c>
      <c r="S692" s="168"/>
    </row>
    <row r="693" spans="1:19" s="21" customFormat="1" ht="23.1" customHeight="1" x14ac:dyDescent="0.25">
      <c r="A693" s="94" t="s">
        <v>1348</v>
      </c>
      <c r="B693" s="118" t="s">
        <v>553</v>
      </c>
      <c r="C693" s="94">
        <v>1958</v>
      </c>
      <c r="D693" s="108" t="s">
        <v>26</v>
      </c>
      <c r="E693" s="108" t="s">
        <v>25</v>
      </c>
      <c r="F693" s="95">
        <v>2</v>
      </c>
      <c r="G693" s="95">
        <v>1</v>
      </c>
      <c r="H693" s="163">
        <v>274.3</v>
      </c>
      <c r="I693" s="163">
        <v>0</v>
      </c>
      <c r="J693" s="163">
        <v>274.3</v>
      </c>
      <c r="K693" s="119">
        <f t="shared" si="90"/>
        <v>4325000</v>
      </c>
      <c r="L693" s="148">
        <v>0</v>
      </c>
      <c r="M693" s="148">
        <v>0</v>
      </c>
      <c r="N693" s="148">
        <v>0</v>
      </c>
      <c r="O693" s="110">
        <f>'[1]Прод. прилож'!$C$597</f>
        <v>4325000</v>
      </c>
      <c r="P693" s="111">
        <f t="shared" si="89"/>
        <v>15767.407947502734</v>
      </c>
      <c r="Q693" s="119">
        <v>9673</v>
      </c>
      <c r="R693" s="98" t="s">
        <v>69</v>
      </c>
      <c r="S693" s="168"/>
    </row>
    <row r="694" spans="1:19" s="21" customFormat="1" ht="23.1" customHeight="1" x14ac:dyDescent="0.25">
      <c r="A694" s="94" t="s">
        <v>1349</v>
      </c>
      <c r="B694" s="167" t="s">
        <v>554</v>
      </c>
      <c r="C694" s="94">
        <v>1959</v>
      </c>
      <c r="D694" s="108" t="s">
        <v>26</v>
      </c>
      <c r="E694" s="108" t="s">
        <v>25</v>
      </c>
      <c r="F694" s="95">
        <v>3</v>
      </c>
      <c r="G694" s="95">
        <v>3</v>
      </c>
      <c r="H694" s="163">
        <v>1458.4</v>
      </c>
      <c r="I694" s="163">
        <v>178.5</v>
      </c>
      <c r="J694" s="163">
        <v>1279.9000000000001</v>
      </c>
      <c r="K694" s="119">
        <f t="shared" si="90"/>
        <v>1421000</v>
      </c>
      <c r="L694" s="148">
        <v>0</v>
      </c>
      <c r="M694" s="148">
        <v>0</v>
      </c>
      <c r="N694" s="148">
        <v>0</v>
      </c>
      <c r="O694" s="110">
        <f>'[1]Прод. прилож'!$C$598</f>
        <v>1421000</v>
      </c>
      <c r="P694" s="111">
        <f t="shared" si="89"/>
        <v>974.35545803620403</v>
      </c>
      <c r="Q694" s="119">
        <v>9673</v>
      </c>
      <c r="R694" s="121" t="s">
        <v>69</v>
      </c>
      <c r="S694" s="168"/>
    </row>
    <row r="695" spans="1:19" s="21" customFormat="1" ht="23.1" customHeight="1" x14ac:dyDescent="0.25">
      <c r="A695" s="94" t="s">
        <v>1350</v>
      </c>
      <c r="B695" s="167" t="s">
        <v>555</v>
      </c>
      <c r="C695" s="94">
        <v>1959</v>
      </c>
      <c r="D695" s="108" t="s">
        <v>26</v>
      </c>
      <c r="E695" s="108" t="s">
        <v>25</v>
      </c>
      <c r="F695" s="95">
        <v>2</v>
      </c>
      <c r="G695" s="95">
        <v>1</v>
      </c>
      <c r="H695" s="163">
        <v>278.3</v>
      </c>
      <c r="I695" s="163">
        <v>0</v>
      </c>
      <c r="J695" s="163">
        <v>278.3</v>
      </c>
      <c r="K695" s="119">
        <f t="shared" si="90"/>
        <v>2141500</v>
      </c>
      <c r="L695" s="148">
        <v>0</v>
      </c>
      <c r="M695" s="148">
        <v>0</v>
      </c>
      <c r="N695" s="148">
        <v>0</v>
      </c>
      <c r="O695" s="110">
        <f>'[1]Прод. прилож'!$C$599</f>
        <v>2141500</v>
      </c>
      <c r="P695" s="111">
        <f t="shared" si="89"/>
        <v>7694.9335249730502</v>
      </c>
      <c r="Q695" s="119">
        <v>9673</v>
      </c>
      <c r="R695" s="121" t="s">
        <v>69</v>
      </c>
      <c r="S695" s="168"/>
    </row>
    <row r="696" spans="1:19" s="21" customFormat="1" ht="23.1" customHeight="1" x14ac:dyDescent="0.25">
      <c r="A696" s="94" t="s">
        <v>1351</v>
      </c>
      <c r="B696" s="167" t="s">
        <v>556</v>
      </c>
      <c r="C696" s="94">
        <v>1959</v>
      </c>
      <c r="D696" s="108" t="s">
        <v>26</v>
      </c>
      <c r="E696" s="108" t="s">
        <v>25</v>
      </c>
      <c r="F696" s="95">
        <v>2</v>
      </c>
      <c r="G696" s="95">
        <v>2</v>
      </c>
      <c r="H696" s="163">
        <v>589.29999999999995</v>
      </c>
      <c r="I696" s="163">
        <v>0</v>
      </c>
      <c r="J696" s="163">
        <v>589.29999999999995</v>
      </c>
      <c r="K696" s="119">
        <f t="shared" si="90"/>
        <v>2195400</v>
      </c>
      <c r="L696" s="148">
        <v>0</v>
      </c>
      <c r="M696" s="148">
        <v>0</v>
      </c>
      <c r="N696" s="148">
        <v>0</v>
      </c>
      <c r="O696" s="110">
        <f>'[1]Прод. прилож'!$C$600</f>
        <v>2195400</v>
      </c>
      <c r="P696" s="111">
        <f t="shared" si="89"/>
        <v>3725.4369591040222</v>
      </c>
      <c r="Q696" s="119">
        <v>9673</v>
      </c>
      <c r="R696" s="121" t="s">
        <v>69</v>
      </c>
      <c r="S696" s="168"/>
    </row>
    <row r="697" spans="1:19" s="21" customFormat="1" ht="23.1" customHeight="1" x14ac:dyDescent="0.25">
      <c r="A697" s="94" t="s">
        <v>1352</v>
      </c>
      <c r="B697" s="118" t="s">
        <v>557</v>
      </c>
      <c r="C697" s="94">
        <v>1958</v>
      </c>
      <c r="D697" s="108" t="s">
        <v>26</v>
      </c>
      <c r="E697" s="108" t="s">
        <v>25</v>
      </c>
      <c r="F697" s="95">
        <v>2</v>
      </c>
      <c r="G697" s="95">
        <v>1</v>
      </c>
      <c r="H697" s="163">
        <v>355.89</v>
      </c>
      <c r="I697" s="163">
        <v>0</v>
      </c>
      <c r="J697" s="163">
        <v>355.89</v>
      </c>
      <c r="K697" s="119">
        <f t="shared" si="90"/>
        <v>1734500</v>
      </c>
      <c r="L697" s="148">
        <v>0</v>
      </c>
      <c r="M697" s="148">
        <v>0</v>
      </c>
      <c r="N697" s="148">
        <v>0</v>
      </c>
      <c r="O697" s="110">
        <f>'[1]Прод. прилож'!$C$601</f>
        <v>1734500</v>
      </c>
      <c r="P697" s="111">
        <f t="shared" si="89"/>
        <v>4873.6969288263226</v>
      </c>
      <c r="Q697" s="119">
        <v>9673</v>
      </c>
      <c r="R697" s="98" t="s">
        <v>69</v>
      </c>
      <c r="S697" s="168"/>
    </row>
    <row r="698" spans="1:19" s="21" customFormat="1" ht="23.1" customHeight="1" x14ac:dyDescent="0.25">
      <c r="A698" s="94" t="s">
        <v>1353</v>
      </c>
      <c r="B698" s="118" t="s">
        <v>558</v>
      </c>
      <c r="C698" s="94">
        <v>1961</v>
      </c>
      <c r="D698" s="108" t="s">
        <v>26</v>
      </c>
      <c r="E698" s="108" t="s">
        <v>25</v>
      </c>
      <c r="F698" s="95">
        <v>3</v>
      </c>
      <c r="G698" s="95">
        <v>3</v>
      </c>
      <c r="H698" s="163">
        <v>1089.8</v>
      </c>
      <c r="I698" s="163">
        <v>181.4</v>
      </c>
      <c r="J698" s="163">
        <v>908.4</v>
      </c>
      <c r="K698" s="119">
        <f t="shared" si="90"/>
        <v>4043950</v>
      </c>
      <c r="L698" s="148">
        <v>0</v>
      </c>
      <c r="M698" s="148">
        <v>0</v>
      </c>
      <c r="N698" s="148">
        <v>0</v>
      </c>
      <c r="O698" s="110">
        <v>4043950</v>
      </c>
      <c r="P698" s="111">
        <f t="shared" si="89"/>
        <v>3710.7267388511655</v>
      </c>
      <c r="Q698" s="119">
        <v>9673</v>
      </c>
      <c r="R698" s="98" t="s">
        <v>70</v>
      </c>
      <c r="S698" s="168"/>
    </row>
    <row r="699" spans="1:19" s="34" customFormat="1" ht="23.1" customHeight="1" x14ac:dyDescent="0.25">
      <c r="A699" s="94" t="s">
        <v>1354</v>
      </c>
      <c r="B699" s="145" t="s">
        <v>1673</v>
      </c>
      <c r="C699" s="94">
        <v>1952</v>
      </c>
      <c r="D699" s="94" t="s">
        <v>26</v>
      </c>
      <c r="E699" s="94" t="s">
        <v>25</v>
      </c>
      <c r="F699" s="95">
        <v>3</v>
      </c>
      <c r="G699" s="95">
        <v>3</v>
      </c>
      <c r="H699" s="163">
        <v>2147.1999999999998</v>
      </c>
      <c r="I699" s="163">
        <v>1695.6</v>
      </c>
      <c r="J699" s="163">
        <v>189.26</v>
      </c>
      <c r="K699" s="111">
        <f>SUM(L699:O699)</f>
        <v>8288852.0800000001</v>
      </c>
      <c r="L699" s="111">
        <v>0</v>
      </c>
      <c r="M699" s="111">
        <v>0</v>
      </c>
      <c r="N699" s="111">
        <v>0</v>
      </c>
      <c r="O699" s="110">
        <v>8288852.0800000001</v>
      </c>
      <c r="P699" s="111">
        <f t="shared" si="89"/>
        <v>3860.3074143070048</v>
      </c>
      <c r="Q699" s="111">
        <v>9673</v>
      </c>
      <c r="R699" s="121" t="s">
        <v>68</v>
      </c>
      <c r="S699" s="157"/>
    </row>
    <row r="700" spans="1:19" s="21" customFormat="1" ht="23.1" customHeight="1" x14ac:dyDescent="0.25">
      <c r="A700" s="94" t="s">
        <v>1355</v>
      </c>
      <c r="B700" s="118" t="s">
        <v>559</v>
      </c>
      <c r="C700" s="94">
        <v>1959</v>
      </c>
      <c r="D700" s="108" t="s">
        <v>26</v>
      </c>
      <c r="E700" s="108" t="s">
        <v>25</v>
      </c>
      <c r="F700" s="95">
        <v>2</v>
      </c>
      <c r="G700" s="95">
        <v>1</v>
      </c>
      <c r="H700" s="163">
        <v>283.2</v>
      </c>
      <c r="I700" s="163">
        <v>0</v>
      </c>
      <c r="J700" s="163">
        <v>283.2</v>
      </c>
      <c r="K700" s="119">
        <f t="shared" si="90"/>
        <v>1729000</v>
      </c>
      <c r="L700" s="148">
        <v>0</v>
      </c>
      <c r="M700" s="148">
        <v>0</v>
      </c>
      <c r="N700" s="148">
        <v>0</v>
      </c>
      <c r="O700" s="110">
        <f>'[1]Прод. прилож'!$C$602</f>
        <v>1729000</v>
      </c>
      <c r="P700" s="111">
        <f t="shared" si="89"/>
        <v>6105.2259887005648</v>
      </c>
      <c r="Q700" s="119">
        <v>9673</v>
      </c>
      <c r="R700" s="121" t="s">
        <v>69</v>
      </c>
      <c r="S700" s="168"/>
    </row>
    <row r="701" spans="1:19" s="21" customFormat="1" ht="23.1" customHeight="1" x14ac:dyDescent="0.25">
      <c r="A701" s="94" t="s">
        <v>1356</v>
      </c>
      <c r="B701" s="118" t="s">
        <v>560</v>
      </c>
      <c r="C701" s="94">
        <v>1958</v>
      </c>
      <c r="D701" s="108" t="s">
        <v>26</v>
      </c>
      <c r="E701" s="108" t="s">
        <v>25</v>
      </c>
      <c r="F701" s="95">
        <v>2</v>
      </c>
      <c r="G701" s="95">
        <v>1</v>
      </c>
      <c r="H701" s="163">
        <v>273.3</v>
      </c>
      <c r="I701" s="163">
        <v>0</v>
      </c>
      <c r="J701" s="163">
        <v>273.3</v>
      </c>
      <c r="K701" s="119">
        <f t="shared" si="90"/>
        <v>4715500</v>
      </c>
      <c r="L701" s="148">
        <v>0</v>
      </c>
      <c r="M701" s="148">
        <v>0</v>
      </c>
      <c r="N701" s="148">
        <v>0</v>
      </c>
      <c r="O701" s="110">
        <f>'[1]Прод. прилож'!$C$603</f>
        <v>4715500</v>
      </c>
      <c r="P701" s="111">
        <f t="shared" si="89"/>
        <v>17253.933406512988</v>
      </c>
      <c r="Q701" s="119">
        <v>9673</v>
      </c>
      <c r="R701" s="98" t="s">
        <v>69</v>
      </c>
      <c r="S701" s="168"/>
    </row>
    <row r="702" spans="1:19" s="21" customFormat="1" ht="23.1" customHeight="1" x14ac:dyDescent="0.25">
      <c r="A702" s="94" t="s">
        <v>1357</v>
      </c>
      <c r="B702" s="118" t="s">
        <v>561</v>
      </c>
      <c r="C702" s="94">
        <v>1959</v>
      </c>
      <c r="D702" s="108" t="s">
        <v>26</v>
      </c>
      <c r="E702" s="108" t="s">
        <v>25</v>
      </c>
      <c r="F702" s="95">
        <v>2</v>
      </c>
      <c r="G702" s="95">
        <v>3</v>
      </c>
      <c r="H702" s="163">
        <v>874.2</v>
      </c>
      <c r="I702" s="163">
        <v>0</v>
      </c>
      <c r="J702" s="163">
        <v>874.2</v>
      </c>
      <c r="K702" s="119">
        <f t="shared" si="90"/>
        <v>4715500</v>
      </c>
      <c r="L702" s="148">
        <v>0</v>
      </c>
      <c r="M702" s="148">
        <v>0</v>
      </c>
      <c r="N702" s="148">
        <v>0</v>
      </c>
      <c r="O702" s="110">
        <v>4715500</v>
      </c>
      <c r="P702" s="111">
        <f t="shared" si="89"/>
        <v>5394.0745824754058</v>
      </c>
      <c r="Q702" s="119">
        <v>9673</v>
      </c>
      <c r="R702" s="121" t="s">
        <v>69</v>
      </c>
      <c r="S702" s="168"/>
    </row>
    <row r="703" spans="1:19" s="21" customFormat="1" ht="23.1" customHeight="1" x14ac:dyDescent="0.25">
      <c r="A703" s="94" t="s">
        <v>1358</v>
      </c>
      <c r="B703" s="118" t="s">
        <v>562</v>
      </c>
      <c r="C703" s="94">
        <v>1962</v>
      </c>
      <c r="D703" s="108" t="s">
        <v>26</v>
      </c>
      <c r="E703" s="108" t="s">
        <v>25</v>
      </c>
      <c r="F703" s="95">
        <v>3</v>
      </c>
      <c r="G703" s="95">
        <v>3</v>
      </c>
      <c r="H703" s="163">
        <v>1514.05</v>
      </c>
      <c r="I703" s="163">
        <v>0</v>
      </c>
      <c r="J703" s="163">
        <v>1514.05</v>
      </c>
      <c r="K703" s="119">
        <f t="shared" si="90"/>
        <v>8674270</v>
      </c>
      <c r="L703" s="148">
        <v>0</v>
      </c>
      <c r="M703" s="148">
        <v>0</v>
      </c>
      <c r="N703" s="148">
        <v>0</v>
      </c>
      <c r="O703" s="110">
        <v>8674270</v>
      </c>
      <c r="P703" s="111">
        <f t="shared" si="89"/>
        <v>5729.183316270929</v>
      </c>
      <c r="Q703" s="119">
        <v>9673</v>
      </c>
      <c r="R703" s="98" t="s">
        <v>70</v>
      </c>
      <c r="S703" s="168"/>
    </row>
    <row r="704" spans="1:19" s="21" customFormat="1" ht="18" customHeight="1" x14ac:dyDescent="0.25">
      <c r="A704" s="94" t="s">
        <v>1359</v>
      </c>
      <c r="B704" s="118" t="s">
        <v>564</v>
      </c>
      <c r="C704" s="94">
        <v>1961</v>
      </c>
      <c r="D704" s="108" t="s">
        <v>26</v>
      </c>
      <c r="E704" s="108" t="s">
        <v>25</v>
      </c>
      <c r="F704" s="95">
        <v>5</v>
      </c>
      <c r="G704" s="95">
        <v>4</v>
      </c>
      <c r="H704" s="163">
        <v>3115.88</v>
      </c>
      <c r="I704" s="163">
        <v>0</v>
      </c>
      <c r="J704" s="163">
        <v>3115.88</v>
      </c>
      <c r="K704" s="119">
        <f>SUM(L704:O704)</f>
        <v>6871500</v>
      </c>
      <c r="L704" s="148">
        <v>0</v>
      </c>
      <c r="M704" s="148">
        <v>0</v>
      </c>
      <c r="N704" s="148">
        <v>0</v>
      </c>
      <c r="O704" s="110">
        <v>6871500</v>
      </c>
      <c r="P704" s="111">
        <f>K704/H704</f>
        <v>2205.3159941974659</v>
      </c>
      <c r="Q704" s="119">
        <v>9673</v>
      </c>
      <c r="R704" s="98" t="s">
        <v>70</v>
      </c>
      <c r="S704" s="168"/>
    </row>
    <row r="705" spans="1:207" s="21" customFormat="1" ht="23.1" customHeight="1" x14ac:dyDescent="0.25">
      <c r="A705" s="94" t="s">
        <v>1360</v>
      </c>
      <c r="B705" s="118" t="s">
        <v>563</v>
      </c>
      <c r="C705" s="94">
        <v>1959</v>
      </c>
      <c r="D705" s="108" t="s">
        <v>26</v>
      </c>
      <c r="E705" s="108" t="s">
        <v>25</v>
      </c>
      <c r="F705" s="95">
        <v>2</v>
      </c>
      <c r="G705" s="95">
        <v>2</v>
      </c>
      <c r="H705" s="163">
        <v>476.2</v>
      </c>
      <c r="I705" s="163">
        <v>0</v>
      </c>
      <c r="J705" s="163">
        <v>476.2</v>
      </c>
      <c r="K705" s="119">
        <f t="shared" si="90"/>
        <v>2878500</v>
      </c>
      <c r="L705" s="148">
        <v>0</v>
      </c>
      <c r="M705" s="148">
        <v>0</v>
      </c>
      <c r="N705" s="148">
        <v>0</v>
      </c>
      <c r="O705" s="110">
        <v>2878500</v>
      </c>
      <c r="P705" s="111">
        <f t="shared" si="89"/>
        <v>6044.7291054178913</v>
      </c>
      <c r="Q705" s="119">
        <v>9673</v>
      </c>
      <c r="R705" s="121" t="s">
        <v>69</v>
      </c>
      <c r="S705" s="168"/>
    </row>
    <row r="706" spans="1:207" s="21" customFormat="1" ht="23.1" customHeight="1" x14ac:dyDescent="0.25">
      <c r="A706" s="94" t="s">
        <v>1361</v>
      </c>
      <c r="B706" s="118" t="s">
        <v>565</v>
      </c>
      <c r="C706" s="94">
        <v>1957</v>
      </c>
      <c r="D706" s="108" t="s">
        <v>26</v>
      </c>
      <c r="E706" s="108" t="s">
        <v>25</v>
      </c>
      <c r="F706" s="95">
        <v>4</v>
      </c>
      <c r="G706" s="95">
        <v>4</v>
      </c>
      <c r="H706" s="163">
        <v>2402.14</v>
      </c>
      <c r="I706" s="163">
        <v>217.7</v>
      </c>
      <c r="J706" s="163">
        <v>2184.44</v>
      </c>
      <c r="K706" s="119">
        <f t="shared" si="90"/>
        <v>7275500</v>
      </c>
      <c r="L706" s="148">
        <v>0</v>
      </c>
      <c r="M706" s="148">
        <v>0</v>
      </c>
      <c r="N706" s="148">
        <v>0</v>
      </c>
      <c r="O706" s="110">
        <v>7275500</v>
      </c>
      <c r="P706" s="111">
        <f t="shared" si="89"/>
        <v>3028.7576910588059</v>
      </c>
      <c r="Q706" s="119">
        <v>9673</v>
      </c>
      <c r="R706" s="121" t="s">
        <v>68</v>
      </c>
      <c r="S706" s="168"/>
    </row>
    <row r="707" spans="1:207" s="21" customFormat="1" ht="23.1" customHeight="1" x14ac:dyDescent="0.25">
      <c r="A707" s="94" t="s">
        <v>1362</v>
      </c>
      <c r="B707" s="118" t="s">
        <v>566</v>
      </c>
      <c r="C707" s="94" t="s">
        <v>903</v>
      </c>
      <c r="D707" s="94"/>
      <c r="E707" s="108" t="s">
        <v>25</v>
      </c>
      <c r="F707" s="95">
        <v>4</v>
      </c>
      <c r="G707" s="95">
        <v>4</v>
      </c>
      <c r="H707" s="163">
        <v>3482.4</v>
      </c>
      <c r="I707" s="163">
        <v>246.7</v>
      </c>
      <c r="J707" s="163">
        <v>2321.61</v>
      </c>
      <c r="K707" s="119">
        <f t="shared" si="90"/>
        <v>11446060</v>
      </c>
      <c r="L707" s="148">
        <v>0</v>
      </c>
      <c r="M707" s="148">
        <v>0</v>
      </c>
      <c r="N707" s="148">
        <v>0</v>
      </c>
      <c r="O707" s="110">
        <v>11446060</v>
      </c>
      <c r="P707" s="111">
        <f t="shared" si="89"/>
        <v>3286.8309212037675</v>
      </c>
      <c r="Q707" s="119">
        <v>9673</v>
      </c>
      <c r="R707" s="121" t="s">
        <v>68</v>
      </c>
      <c r="S707" s="168"/>
    </row>
    <row r="708" spans="1:207" s="41" customFormat="1" ht="23.1" customHeight="1" x14ac:dyDescent="0.25">
      <c r="A708" s="94" t="s">
        <v>1363</v>
      </c>
      <c r="B708" s="118" t="s">
        <v>567</v>
      </c>
      <c r="C708" s="94">
        <v>1959</v>
      </c>
      <c r="D708" s="108" t="s">
        <v>26</v>
      </c>
      <c r="E708" s="108" t="s">
        <v>25</v>
      </c>
      <c r="F708" s="95">
        <v>2</v>
      </c>
      <c r="G708" s="95">
        <v>2</v>
      </c>
      <c r="H708" s="163">
        <v>278.13</v>
      </c>
      <c r="I708" s="163">
        <v>0</v>
      </c>
      <c r="J708" s="163">
        <v>278.13</v>
      </c>
      <c r="K708" s="119">
        <f t="shared" si="90"/>
        <v>1628900</v>
      </c>
      <c r="L708" s="148">
        <v>0</v>
      </c>
      <c r="M708" s="148">
        <v>0</v>
      </c>
      <c r="N708" s="148">
        <v>0</v>
      </c>
      <c r="O708" s="110">
        <v>1628900</v>
      </c>
      <c r="P708" s="111">
        <f t="shared" si="89"/>
        <v>5856.6138136842483</v>
      </c>
      <c r="Q708" s="119">
        <v>9673</v>
      </c>
      <c r="R708" s="121" t="s">
        <v>69</v>
      </c>
      <c r="S708" s="168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1"/>
      <c r="CP708" s="21"/>
      <c r="CQ708" s="21"/>
      <c r="CR708" s="21"/>
      <c r="CS708" s="21"/>
      <c r="CT708" s="21"/>
      <c r="CU708" s="21"/>
      <c r="CV708" s="21"/>
      <c r="CW708" s="21"/>
      <c r="CX708" s="21"/>
      <c r="CY708" s="21"/>
      <c r="CZ708" s="21"/>
      <c r="DA708" s="21"/>
      <c r="DB708" s="21"/>
      <c r="DC708" s="21"/>
      <c r="DD708" s="21"/>
      <c r="DE708" s="21"/>
      <c r="DF708" s="21"/>
      <c r="DG708" s="21"/>
      <c r="DH708" s="21"/>
      <c r="DI708" s="21"/>
      <c r="DJ708" s="21"/>
      <c r="DK708" s="21"/>
      <c r="DL708" s="21"/>
      <c r="DM708" s="21"/>
      <c r="DN708" s="21"/>
      <c r="DO708" s="21"/>
      <c r="DP708" s="21"/>
      <c r="DQ708" s="21"/>
      <c r="DR708" s="21"/>
      <c r="DS708" s="21"/>
      <c r="DT708" s="21"/>
      <c r="DU708" s="21"/>
      <c r="DV708" s="21"/>
      <c r="DW708" s="21"/>
      <c r="DX708" s="21"/>
      <c r="DY708" s="21"/>
      <c r="DZ708" s="21"/>
      <c r="EA708" s="21"/>
      <c r="EB708" s="21"/>
      <c r="EC708" s="21"/>
      <c r="ED708" s="21"/>
      <c r="EE708" s="21"/>
      <c r="EF708" s="21"/>
      <c r="EG708" s="21"/>
      <c r="EH708" s="21"/>
      <c r="EI708" s="21"/>
      <c r="EJ708" s="21"/>
      <c r="EK708" s="21"/>
      <c r="EL708" s="21"/>
      <c r="EM708" s="21"/>
      <c r="EN708" s="21"/>
      <c r="EO708" s="21"/>
      <c r="EP708" s="21"/>
      <c r="EQ708" s="21"/>
      <c r="ER708" s="21"/>
      <c r="ES708" s="21"/>
      <c r="ET708" s="21"/>
      <c r="EU708" s="21"/>
      <c r="EV708" s="21"/>
      <c r="EW708" s="21"/>
      <c r="EX708" s="21"/>
      <c r="EY708" s="21"/>
      <c r="EZ708" s="21"/>
      <c r="FA708" s="21"/>
      <c r="FB708" s="21"/>
      <c r="FC708" s="21"/>
      <c r="FD708" s="21"/>
      <c r="FE708" s="21"/>
      <c r="FF708" s="21"/>
      <c r="FG708" s="21"/>
      <c r="FH708" s="21"/>
      <c r="FI708" s="21"/>
      <c r="FJ708" s="21"/>
      <c r="FK708" s="21"/>
      <c r="FL708" s="21"/>
      <c r="FM708" s="21"/>
      <c r="FN708" s="21"/>
      <c r="FO708" s="21"/>
      <c r="FP708" s="21"/>
      <c r="FQ708" s="21"/>
      <c r="FR708" s="21"/>
      <c r="FS708" s="21"/>
      <c r="FT708" s="21"/>
      <c r="FU708" s="21"/>
      <c r="FV708" s="21"/>
      <c r="FW708" s="21"/>
      <c r="FX708" s="21"/>
      <c r="FY708" s="21"/>
      <c r="FZ708" s="21"/>
      <c r="GA708" s="21"/>
      <c r="GB708" s="21"/>
      <c r="GC708" s="21"/>
      <c r="GD708" s="21"/>
      <c r="GE708" s="21"/>
      <c r="GF708" s="21"/>
      <c r="GG708" s="21"/>
      <c r="GH708" s="21"/>
      <c r="GI708" s="21"/>
      <c r="GJ708" s="21"/>
      <c r="GK708" s="21"/>
      <c r="GL708" s="21"/>
      <c r="GM708" s="21"/>
      <c r="GN708" s="21"/>
      <c r="GO708" s="21"/>
      <c r="GP708" s="21"/>
      <c r="GQ708" s="21"/>
      <c r="GR708" s="21"/>
      <c r="GS708" s="21"/>
      <c r="GT708" s="21"/>
      <c r="GU708" s="21"/>
      <c r="GV708" s="21"/>
      <c r="GW708" s="21"/>
      <c r="GX708" s="21"/>
      <c r="GY708" s="21"/>
    </row>
    <row r="709" spans="1:207" s="41" customFormat="1" ht="23.1" customHeight="1" x14ac:dyDescent="0.25">
      <c r="A709" s="94" t="s">
        <v>1902</v>
      </c>
      <c r="B709" s="118" t="s">
        <v>568</v>
      </c>
      <c r="C709" s="94">
        <v>1960</v>
      </c>
      <c r="D709" s="108" t="s">
        <v>26</v>
      </c>
      <c r="E709" s="108" t="s">
        <v>25</v>
      </c>
      <c r="F709" s="95">
        <v>3</v>
      </c>
      <c r="G709" s="95">
        <v>3</v>
      </c>
      <c r="H709" s="163">
        <v>1601.65</v>
      </c>
      <c r="I709" s="163">
        <v>172.1</v>
      </c>
      <c r="J709" s="163">
        <v>1429.55</v>
      </c>
      <c r="K709" s="119">
        <f t="shared" si="90"/>
        <v>5091150</v>
      </c>
      <c r="L709" s="148">
        <v>0</v>
      </c>
      <c r="M709" s="148">
        <v>0</v>
      </c>
      <c r="N709" s="148">
        <v>0</v>
      </c>
      <c r="O709" s="110">
        <v>5091150</v>
      </c>
      <c r="P709" s="111">
        <f t="shared" si="89"/>
        <v>3178.6907251896482</v>
      </c>
      <c r="Q709" s="119">
        <v>9673</v>
      </c>
      <c r="R709" s="123" t="s">
        <v>70</v>
      </c>
      <c r="S709" s="168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1"/>
      <c r="CP709" s="21"/>
      <c r="CQ709" s="21"/>
      <c r="CR709" s="21"/>
      <c r="CS709" s="21"/>
      <c r="CT709" s="21"/>
      <c r="CU709" s="21"/>
      <c r="CV709" s="21"/>
      <c r="CW709" s="21"/>
      <c r="CX709" s="21"/>
      <c r="CY709" s="21"/>
      <c r="CZ709" s="21"/>
      <c r="DA709" s="21"/>
      <c r="DB709" s="21"/>
      <c r="DC709" s="21"/>
      <c r="DD709" s="21"/>
      <c r="DE709" s="21"/>
      <c r="DF709" s="21"/>
      <c r="DG709" s="21"/>
      <c r="DH709" s="21"/>
      <c r="DI709" s="21"/>
      <c r="DJ709" s="21"/>
      <c r="DK709" s="21"/>
      <c r="DL709" s="21"/>
      <c r="DM709" s="21"/>
      <c r="DN709" s="21"/>
      <c r="DO709" s="21"/>
      <c r="DP709" s="21"/>
      <c r="DQ709" s="21"/>
      <c r="DR709" s="21"/>
      <c r="DS709" s="21"/>
      <c r="DT709" s="21"/>
      <c r="DU709" s="21"/>
      <c r="DV709" s="21"/>
      <c r="DW709" s="21"/>
      <c r="DX709" s="21"/>
      <c r="DY709" s="21"/>
      <c r="DZ709" s="21"/>
      <c r="EA709" s="21"/>
      <c r="EB709" s="21"/>
      <c r="EC709" s="21"/>
      <c r="ED709" s="21"/>
      <c r="EE709" s="21"/>
      <c r="EF709" s="21"/>
      <c r="EG709" s="21"/>
      <c r="EH709" s="21"/>
      <c r="EI709" s="21"/>
      <c r="EJ709" s="21"/>
      <c r="EK709" s="21"/>
      <c r="EL709" s="21"/>
      <c r="EM709" s="21"/>
      <c r="EN709" s="21"/>
      <c r="EO709" s="21"/>
      <c r="EP709" s="21"/>
      <c r="EQ709" s="21"/>
      <c r="ER709" s="21"/>
      <c r="ES709" s="21"/>
      <c r="ET709" s="21"/>
      <c r="EU709" s="21"/>
      <c r="EV709" s="21"/>
      <c r="EW709" s="21"/>
      <c r="EX709" s="21"/>
      <c r="EY709" s="21"/>
      <c r="EZ709" s="21"/>
      <c r="FA709" s="21"/>
      <c r="FB709" s="21"/>
      <c r="FC709" s="21"/>
      <c r="FD709" s="21"/>
      <c r="FE709" s="21"/>
      <c r="FF709" s="21"/>
      <c r="FG709" s="21"/>
      <c r="FH709" s="21"/>
      <c r="FI709" s="21"/>
      <c r="FJ709" s="21"/>
      <c r="FK709" s="21"/>
      <c r="FL709" s="21"/>
      <c r="FM709" s="21"/>
      <c r="FN709" s="21"/>
      <c r="FO709" s="21"/>
      <c r="FP709" s="21"/>
      <c r="FQ709" s="21"/>
      <c r="FR709" s="21"/>
      <c r="FS709" s="21"/>
      <c r="FT709" s="21"/>
      <c r="FU709" s="21"/>
      <c r="FV709" s="21"/>
      <c r="FW709" s="21"/>
      <c r="FX709" s="21"/>
      <c r="FY709" s="21"/>
      <c r="FZ709" s="21"/>
      <c r="GA709" s="21"/>
      <c r="GB709" s="21"/>
      <c r="GC709" s="21"/>
      <c r="GD709" s="21"/>
      <c r="GE709" s="21"/>
      <c r="GF709" s="21"/>
      <c r="GG709" s="21"/>
      <c r="GH709" s="21"/>
      <c r="GI709" s="21"/>
      <c r="GJ709" s="21"/>
      <c r="GK709" s="21"/>
      <c r="GL709" s="21"/>
      <c r="GM709" s="21"/>
      <c r="GN709" s="21"/>
      <c r="GO709" s="21"/>
      <c r="GP709" s="21"/>
      <c r="GQ709" s="21"/>
      <c r="GR709" s="21"/>
      <c r="GS709" s="21"/>
      <c r="GT709" s="21"/>
      <c r="GU709" s="21"/>
      <c r="GV709" s="21"/>
      <c r="GW709" s="21"/>
      <c r="GX709" s="21"/>
      <c r="GY709" s="21"/>
    </row>
    <row r="710" spans="1:207" s="21" customFormat="1" ht="23.1" customHeight="1" x14ac:dyDescent="0.25">
      <c r="A710" s="94" t="s">
        <v>1364</v>
      </c>
      <c r="B710" s="118" t="s">
        <v>569</v>
      </c>
      <c r="C710" s="94">
        <v>1959</v>
      </c>
      <c r="D710" s="108" t="s">
        <v>26</v>
      </c>
      <c r="E710" s="108" t="s">
        <v>25</v>
      </c>
      <c r="F710" s="95">
        <v>2</v>
      </c>
      <c r="G710" s="95">
        <v>2</v>
      </c>
      <c r="H710" s="163">
        <v>431.7</v>
      </c>
      <c r="I710" s="163">
        <v>0</v>
      </c>
      <c r="J710" s="163">
        <v>431.7</v>
      </c>
      <c r="K710" s="119">
        <f t="shared" si="90"/>
        <v>2690950</v>
      </c>
      <c r="L710" s="148">
        <v>0</v>
      </c>
      <c r="M710" s="148">
        <v>0</v>
      </c>
      <c r="N710" s="148">
        <v>0</v>
      </c>
      <c r="O710" s="110">
        <v>2690950</v>
      </c>
      <c r="P710" s="111">
        <f t="shared" si="89"/>
        <v>6233.3796618021779</v>
      </c>
      <c r="Q710" s="119">
        <v>9673</v>
      </c>
      <c r="R710" s="121" t="s">
        <v>69</v>
      </c>
      <c r="S710" s="168"/>
    </row>
    <row r="711" spans="1:207" s="21" customFormat="1" ht="23.1" customHeight="1" x14ac:dyDescent="0.25">
      <c r="A711" s="198" t="s">
        <v>1365</v>
      </c>
      <c r="B711" s="199" t="s">
        <v>570</v>
      </c>
      <c r="C711" s="198">
        <v>1956</v>
      </c>
      <c r="D711" s="180" t="s">
        <v>26</v>
      </c>
      <c r="E711" s="180" t="s">
        <v>25</v>
      </c>
      <c r="F711" s="189">
        <v>2</v>
      </c>
      <c r="G711" s="189">
        <v>1</v>
      </c>
      <c r="H711" s="240">
        <v>712.2</v>
      </c>
      <c r="I711" s="240">
        <v>0</v>
      </c>
      <c r="J711" s="240">
        <v>712.2</v>
      </c>
      <c r="K711" s="119">
        <f>SUM(L711:O711)</f>
        <v>300000</v>
      </c>
      <c r="L711" s="148">
        <v>0</v>
      </c>
      <c r="M711" s="148">
        <v>0</v>
      </c>
      <c r="N711" s="148">
        <v>0</v>
      </c>
      <c r="O711" s="110">
        <v>300000</v>
      </c>
      <c r="P711" s="111">
        <f t="shared" si="89"/>
        <v>421.22999157540016</v>
      </c>
      <c r="Q711" s="119">
        <v>9673</v>
      </c>
      <c r="R711" s="121" t="s">
        <v>68</v>
      </c>
      <c r="S711" s="168"/>
    </row>
    <row r="712" spans="1:207" s="21" customFormat="1" ht="23.1" customHeight="1" x14ac:dyDescent="0.25">
      <c r="A712" s="198"/>
      <c r="B712" s="199"/>
      <c r="C712" s="198"/>
      <c r="D712" s="180"/>
      <c r="E712" s="180"/>
      <c r="F712" s="189"/>
      <c r="G712" s="189"/>
      <c r="H712" s="240"/>
      <c r="I712" s="240"/>
      <c r="J712" s="240"/>
      <c r="K712" s="119">
        <f t="shared" si="90"/>
        <v>3795900</v>
      </c>
      <c r="L712" s="148">
        <v>0</v>
      </c>
      <c r="M712" s="148">
        <v>0</v>
      </c>
      <c r="N712" s="148">
        <v>0</v>
      </c>
      <c r="O712" s="148">
        <v>3795900</v>
      </c>
      <c r="P712" s="111">
        <f>K712/H711</f>
        <v>5329.8230834035376</v>
      </c>
      <c r="Q712" s="119">
        <v>9673</v>
      </c>
      <c r="R712" s="121" t="s">
        <v>69</v>
      </c>
      <c r="S712" s="113"/>
      <c r="T712" s="40"/>
      <c r="U712" s="40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  <c r="BJ712" s="41"/>
      <c r="BK712" s="41"/>
      <c r="BL712" s="41"/>
      <c r="BM712" s="41"/>
      <c r="BN712" s="41"/>
      <c r="BO712" s="41"/>
      <c r="BP712" s="41"/>
      <c r="BQ712" s="41"/>
      <c r="BR712" s="41"/>
      <c r="BS712" s="41"/>
      <c r="BT712" s="41"/>
      <c r="BU712" s="41"/>
      <c r="BV712" s="41"/>
      <c r="BW712" s="41"/>
      <c r="BX712" s="41"/>
      <c r="BY712" s="41"/>
      <c r="BZ712" s="41"/>
      <c r="CA712" s="41"/>
      <c r="CB712" s="41"/>
      <c r="CC712" s="41"/>
      <c r="CD712" s="41"/>
      <c r="CE712" s="41"/>
      <c r="CF712" s="41"/>
      <c r="CG712" s="41"/>
      <c r="CH712" s="41"/>
      <c r="CI712" s="41"/>
      <c r="CJ712" s="41"/>
      <c r="CK712" s="41"/>
      <c r="CL712" s="41"/>
      <c r="CM712" s="41"/>
      <c r="CN712" s="41"/>
      <c r="CO712" s="41"/>
      <c r="CP712" s="41"/>
      <c r="CQ712" s="41"/>
      <c r="CR712" s="41"/>
      <c r="CS712" s="41"/>
      <c r="CT712" s="41"/>
      <c r="CU712" s="41"/>
      <c r="CV712" s="41"/>
      <c r="CW712" s="41"/>
      <c r="CX712" s="41"/>
      <c r="CY712" s="41"/>
      <c r="CZ712" s="41"/>
      <c r="DA712" s="41"/>
      <c r="DB712" s="41"/>
      <c r="DC712" s="41"/>
      <c r="DD712" s="41"/>
      <c r="DE712" s="41"/>
      <c r="DF712" s="41"/>
      <c r="DG712" s="41"/>
      <c r="DH712" s="41"/>
      <c r="DI712" s="41"/>
      <c r="DJ712" s="41"/>
      <c r="DK712" s="41"/>
      <c r="DL712" s="41"/>
      <c r="DM712" s="41"/>
      <c r="DN712" s="41"/>
      <c r="DO712" s="41"/>
      <c r="DP712" s="41"/>
      <c r="DQ712" s="41"/>
      <c r="DR712" s="41"/>
      <c r="DS712" s="41"/>
      <c r="DT712" s="41"/>
      <c r="DU712" s="41"/>
      <c r="DV712" s="41"/>
      <c r="DW712" s="41"/>
      <c r="DX712" s="41"/>
      <c r="DY712" s="41"/>
      <c r="DZ712" s="41"/>
      <c r="EA712" s="41"/>
      <c r="EB712" s="41"/>
      <c r="EC712" s="41"/>
      <c r="ED712" s="41"/>
      <c r="EE712" s="41"/>
      <c r="EF712" s="41"/>
      <c r="EG712" s="41"/>
      <c r="EH712" s="41"/>
      <c r="EI712" s="41"/>
      <c r="EJ712" s="41"/>
      <c r="EK712" s="41"/>
      <c r="EL712" s="41"/>
      <c r="EM712" s="41"/>
      <c r="EN712" s="41"/>
      <c r="EO712" s="41"/>
      <c r="EP712" s="41"/>
      <c r="EQ712" s="41"/>
      <c r="ER712" s="41"/>
      <c r="ES712" s="41"/>
      <c r="ET712" s="41"/>
      <c r="EU712" s="41"/>
      <c r="EV712" s="41"/>
      <c r="EW712" s="41"/>
      <c r="EX712" s="41"/>
      <c r="EY712" s="41"/>
      <c r="EZ712" s="41"/>
      <c r="FA712" s="41"/>
      <c r="FB712" s="41"/>
      <c r="FC712" s="41"/>
      <c r="FD712" s="41"/>
      <c r="FE712" s="41"/>
      <c r="FF712" s="41"/>
      <c r="FG712" s="41"/>
      <c r="FH712" s="41"/>
      <c r="FI712" s="41"/>
      <c r="FJ712" s="41"/>
      <c r="FK712" s="41"/>
      <c r="FL712" s="41"/>
      <c r="FM712" s="41"/>
      <c r="FN712" s="41"/>
      <c r="FO712" s="41"/>
      <c r="FP712" s="41"/>
      <c r="FQ712" s="41"/>
      <c r="FR712" s="41"/>
      <c r="FS712" s="41"/>
      <c r="FT712" s="41"/>
      <c r="FU712" s="41"/>
      <c r="FV712" s="41"/>
      <c r="FW712" s="41"/>
      <c r="FX712" s="41"/>
      <c r="FY712" s="41"/>
      <c r="FZ712" s="41"/>
      <c r="GA712" s="41"/>
      <c r="GB712" s="41"/>
      <c r="GC712" s="41"/>
      <c r="GD712" s="41"/>
      <c r="GE712" s="41"/>
      <c r="GF712" s="41"/>
      <c r="GG712" s="41"/>
      <c r="GH712" s="41"/>
      <c r="GI712" s="41"/>
      <c r="GJ712" s="41"/>
      <c r="GK712" s="41"/>
      <c r="GL712" s="41"/>
      <c r="GM712" s="41"/>
      <c r="GN712" s="41"/>
      <c r="GO712" s="41"/>
      <c r="GP712" s="41"/>
      <c r="GQ712" s="41"/>
      <c r="GR712" s="41"/>
      <c r="GS712" s="41"/>
      <c r="GT712" s="41"/>
      <c r="GU712" s="41"/>
      <c r="GV712" s="41"/>
      <c r="GW712" s="41"/>
      <c r="GX712" s="41"/>
      <c r="GY712" s="41"/>
    </row>
    <row r="713" spans="1:207" s="21" customFormat="1" ht="23.1" customHeight="1" x14ac:dyDescent="0.25">
      <c r="A713" s="94" t="s">
        <v>1366</v>
      </c>
      <c r="B713" s="118" t="s">
        <v>571</v>
      </c>
      <c r="C713" s="94">
        <v>1959</v>
      </c>
      <c r="D713" s="108" t="s">
        <v>26</v>
      </c>
      <c r="E713" s="108" t="s">
        <v>25</v>
      </c>
      <c r="F713" s="95">
        <v>2</v>
      </c>
      <c r="G713" s="95">
        <v>1</v>
      </c>
      <c r="H713" s="163">
        <v>271.72000000000003</v>
      </c>
      <c r="I713" s="163">
        <v>0</v>
      </c>
      <c r="J713" s="163">
        <v>271.72000000000003</v>
      </c>
      <c r="K713" s="119">
        <f t="shared" si="90"/>
        <v>1602500</v>
      </c>
      <c r="L713" s="148">
        <v>0</v>
      </c>
      <c r="M713" s="148">
        <v>0</v>
      </c>
      <c r="N713" s="148">
        <v>0</v>
      </c>
      <c r="O713" s="110">
        <v>1602500</v>
      </c>
      <c r="P713" s="111">
        <f t="shared" ref="P713:P781" si="92">K713/H713</f>
        <v>5897.6151921095243</v>
      </c>
      <c r="Q713" s="119">
        <v>9673</v>
      </c>
      <c r="R713" s="121" t="s">
        <v>69</v>
      </c>
      <c r="S713" s="168"/>
    </row>
    <row r="714" spans="1:207" s="21" customFormat="1" ht="23.1" customHeight="1" x14ac:dyDescent="0.25">
      <c r="A714" s="94" t="s">
        <v>1367</v>
      </c>
      <c r="B714" s="118" t="s">
        <v>572</v>
      </c>
      <c r="C714" s="94">
        <v>1958</v>
      </c>
      <c r="D714" s="108" t="s">
        <v>26</v>
      </c>
      <c r="E714" s="108" t="s">
        <v>25</v>
      </c>
      <c r="F714" s="95">
        <v>2</v>
      </c>
      <c r="G714" s="95">
        <v>1</v>
      </c>
      <c r="H714" s="163">
        <v>726.25</v>
      </c>
      <c r="I714" s="163">
        <v>0</v>
      </c>
      <c r="J714" s="163">
        <v>726.25</v>
      </c>
      <c r="K714" s="119">
        <f t="shared" ref="K714:K782" si="93">SUM(L714:O714)</f>
        <v>3762900</v>
      </c>
      <c r="L714" s="148">
        <v>0</v>
      </c>
      <c r="M714" s="148">
        <v>0</v>
      </c>
      <c r="N714" s="148">
        <v>0</v>
      </c>
      <c r="O714" s="110">
        <v>3762900</v>
      </c>
      <c r="P714" s="111">
        <f t="shared" si="92"/>
        <v>5181.2736660929431</v>
      </c>
      <c r="Q714" s="119">
        <v>9673</v>
      </c>
      <c r="R714" s="98" t="s">
        <v>69</v>
      </c>
      <c r="S714" s="168"/>
    </row>
    <row r="715" spans="1:207" s="21" customFormat="1" ht="23.1" customHeight="1" x14ac:dyDescent="0.25">
      <c r="A715" s="94" t="s">
        <v>1368</v>
      </c>
      <c r="B715" s="118" t="s">
        <v>573</v>
      </c>
      <c r="C715" s="94">
        <v>1960</v>
      </c>
      <c r="D715" s="108" t="s">
        <v>26</v>
      </c>
      <c r="E715" s="108" t="s">
        <v>25</v>
      </c>
      <c r="F715" s="95">
        <v>2</v>
      </c>
      <c r="G715" s="95">
        <v>1</v>
      </c>
      <c r="H715" s="163">
        <v>280.39999999999998</v>
      </c>
      <c r="I715" s="163">
        <v>0</v>
      </c>
      <c r="J715" s="163">
        <v>280.39999999999998</v>
      </c>
      <c r="K715" s="119">
        <f t="shared" si="93"/>
        <v>2743500</v>
      </c>
      <c r="L715" s="148">
        <v>0</v>
      </c>
      <c r="M715" s="148">
        <v>0</v>
      </c>
      <c r="N715" s="148">
        <v>0</v>
      </c>
      <c r="O715" s="110">
        <v>2743500</v>
      </c>
      <c r="P715" s="111">
        <f t="shared" si="92"/>
        <v>9784.2368045649073</v>
      </c>
      <c r="Q715" s="119">
        <v>9673</v>
      </c>
      <c r="R715" s="123" t="s">
        <v>70</v>
      </c>
      <c r="S715" s="168"/>
    </row>
    <row r="716" spans="1:207" s="21" customFormat="1" ht="23.1" customHeight="1" x14ac:dyDescent="0.25">
      <c r="A716" s="94" t="s">
        <v>1369</v>
      </c>
      <c r="B716" s="118" t="s">
        <v>1704</v>
      </c>
      <c r="C716" s="94">
        <v>1987</v>
      </c>
      <c r="D716" s="108" t="s">
        <v>26</v>
      </c>
      <c r="E716" s="108" t="s">
        <v>28</v>
      </c>
      <c r="F716" s="95">
        <v>9</v>
      </c>
      <c r="G716" s="95">
        <v>6</v>
      </c>
      <c r="H716" s="163">
        <v>12378.8</v>
      </c>
      <c r="I716" s="163">
        <v>0</v>
      </c>
      <c r="J716" s="163">
        <v>7353.9</v>
      </c>
      <c r="K716" s="119">
        <f>SUM(L716:O716)</f>
        <v>13300000</v>
      </c>
      <c r="L716" s="148">
        <v>0</v>
      </c>
      <c r="M716" s="148">
        <v>0</v>
      </c>
      <c r="N716" s="148">
        <v>0</v>
      </c>
      <c r="O716" s="110">
        <v>13300000</v>
      </c>
      <c r="P716" s="111">
        <f t="shared" si="92"/>
        <v>1074.4175525899118</v>
      </c>
      <c r="Q716" s="119">
        <v>9673</v>
      </c>
      <c r="R716" s="121" t="s">
        <v>68</v>
      </c>
      <c r="S716" s="168"/>
    </row>
    <row r="717" spans="1:207" s="21" customFormat="1" ht="23.1" customHeight="1" x14ac:dyDescent="0.25">
      <c r="A717" s="94" t="s">
        <v>1370</v>
      </c>
      <c r="B717" s="118" t="s">
        <v>574</v>
      </c>
      <c r="C717" s="94">
        <v>1959</v>
      </c>
      <c r="D717" s="108" t="s">
        <v>26</v>
      </c>
      <c r="E717" s="108" t="s">
        <v>25</v>
      </c>
      <c r="F717" s="95">
        <v>2</v>
      </c>
      <c r="G717" s="95">
        <v>2</v>
      </c>
      <c r="H717" s="163">
        <v>450.83</v>
      </c>
      <c r="I717" s="163">
        <v>0</v>
      </c>
      <c r="J717" s="163">
        <v>450.83</v>
      </c>
      <c r="K717" s="119">
        <f t="shared" si="93"/>
        <v>2724500</v>
      </c>
      <c r="L717" s="148">
        <v>0</v>
      </c>
      <c r="M717" s="148">
        <v>0</v>
      </c>
      <c r="N717" s="148">
        <v>0</v>
      </c>
      <c r="O717" s="110">
        <v>2724500</v>
      </c>
      <c r="P717" s="111">
        <f t="shared" si="92"/>
        <v>6043.2979171749885</v>
      </c>
      <c r="Q717" s="119">
        <v>9673</v>
      </c>
      <c r="R717" s="121" t="s">
        <v>69</v>
      </c>
      <c r="S717" s="168"/>
    </row>
    <row r="718" spans="1:207" s="21" customFormat="1" ht="23.1" customHeight="1" x14ac:dyDescent="0.25">
      <c r="A718" s="94" t="s">
        <v>1371</v>
      </c>
      <c r="B718" s="118" t="s">
        <v>575</v>
      </c>
      <c r="C718" s="94">
        <v>1959</v>
      </c>
      <c r="D718" s="108" t="s">
        <v>26</v>
      </c>
      <c r="E718" s="108" t="s">
        <v>25</v>
      </c>
      <c r="F718" s="95">
        <v>2</v>
      </c>
      <c r="G718" s="95">
        <v>2</v>
      </c>
      <c r="H718" s="163">
        <v>909.9</v>
      </c>
      <c r="I718" s="163">
        <v>308.8</v>
      </c>
      <c r="J718" s="163">
        <v>601.1</v>
      </c>
      <c r="K718" s="119">
        <f t="shared" si="93"/>
        <v>2400000</v>
      </c>
      <c r="L718" s="148">
        <v>0</v>
      </c>
      <c r="M718" s="148">
        <v>0</v>
      </c>
      <c r="N718" s="148">
        <v>0</v>
      </c>
      <c r="O718" s="110">
        <v>2400000</v>
      </c>
      <c r="P718" s="111">
        <f t="shared" si="92"/>
        <v>2637.6524892845368</v>
      </c>
      <c r="Q718" s="119">
        <v>9673</v>
      </c>
      <c r="R718" s="121" t="s">
        <v>69</v>
      </c>
      <c r="S718" s="168"/>
    </row>
    <row r="719" spans="1:207" s="21" customFormat="1" ht="23.1" customHeight="1" x14ac:dyDescent="0.25">
      <c r="A719" s="94" t="s">
        <v>1372</v>
      </c>
      <c r="B719" s="118" t="s">
        <v>586</v>
      </c>
      <c r="C719" s="94">
        <v>1948</v>
      </c>
      <c r="D719" s="108" t="s">
        <v>26</v>
      </c>
      <c r="E719" s="108" t="s">
        <v>25</v>
      </c>
      <c r="F719" s="95">
        <v>3</v>
      </c>
      <c r="G719" s="95">
        <v>4</v>
      </c>
      <c r="H719" s="111">
        <v>2855.4</v>
      </c>
      <c r="I719" s="111">
        <v>571.84</v>
      </c>
      <c r="J719" s="111">
        <v>1186.07</v>
      </c>
      <c r="K719" s="119">
        <f>SUM(L719:O719)</f>
        <v>6910190</v>
      </c>
      <c r="L719" s="148">
        <v>0</v>
      </c>
      <c r="M719" s="148">
        <v>0</v>
      </c>
      <c r="N719" s="148">
        <v>0</v>
      </c>
      <c r="O719" s="110">
        <v>6910190</v>
      </c>
      <c r="P719" s="111">
        <f>K719/H719</f>
        <v>2420.0427260628985</v>
      </c>
      <c r="Q719" s="119">
        <v>9673</v>
      </c>
      <c r="R719" s="121" t="s">
        <v>68</v>
      </c>
      <c r="S719" s="168"/>
    </row>
    <row r="720" spans="1:207" s="21" customFormat="1" ht="23.1" customHeight="1" x14ac:dyDescent="0.25">
      <c r="A720" s="94" t="s">
        <v>1903</v>
      </c>
      <c r="B720" s="118" t="s">
        <v>587</v>
      </c>
      <c r="C720" s="94">
        <v>1948</v>
      </c>
      <c r="D720" s="108" t="s">
        <v>26</v>
      </c>
      <c r="E720" s="108" t="s">
        <v>25</v>
      </c>
      <c r="F720" s="95">
        <v>3</v>
      </c>
      <c r="G720" s="95">
        <v>2</v>
      </c>
      <c r="H720" s="111">
        <v>2125.1</v>
      </c>
      <c r="I720" s="111">
        <v>360.4</v>
      </c>
      <c r="J720" s="111">
        <v>886.5</v>
      </c>
      <c r="K720" s="119">
        <f>SUM(L720:O720)</f>
        <v>5736905</v>
      </c>
      <c r="L720" s="148">
        <v>0</v>
      </c>
      <c r="M720" s="148">
        <v>0</v>
      </c>
      <c r="N720" s="148">
        <v>0</v>
      </c>
      <c r="O720" s="110">
        <v>5736905</v>
      </c>
      <c r="P720" s="111">
        <f>K720/H720</f>
        <v>2699.5929603312788</v>
      </c>
      <c r="Q720" s="119">
        <v>9673</v>
      </c>
      <c r="R720" s="121" t="s">
        <v>68</v>
      </c>
      <c r="S720" s="168"/>
    </row>
    <row r="721" spans="1:19" s="21" customFormat="1" ht="23.1" customHeight="1" x14ac:dyDescent="0.25">
      <c r="A721" s="94" t="s">
        <v>1904</v>
      </c>
      <c r="B721" s="118" t="s">
        <v>576</v>
      </c>
      <c r="C721" s="94">
        <v>1917</v>
      </c>
      <c r="D721" s="108" t="s">
        <v>26</v>
      </c>
      <c r="E721" s="108" t="s">
        <v>25</v>
      </c>
      <c r="F721" s="95">
        <v>3</v>
      </c>
      <c r="G721" s="95">
        <v>2</v>
      </c>
      <c r="H721" s="163">
        <v>2020.8</v>
      </c>
      <c r="I721" s="163">
        <v>400.8</v>
      </c>
      <c r="J721" s="163">
        <v>997.56</v>
      </c>
      <c r="K721" s="119">
        <f t="shared" si="93"/>
        <v>7704990</v>
      </c>
      <c r="L721" s="148">
        <v>0</v>
      </c>
      <c r="M721" s="148">
        <v>0</v>
      </c>
      <c r="N721" s="148">
        <v>0</v>
      </c>
      <c r="O721" s="110">
        <v>7704990</v>
      </c>
      <c r="P721" s="111">
        <f t="shared" si="92"/>
        <v>3812.8414489311167</v>
      </c>
      <c r="Q721" s="119">
        <v>9673</v>
      </c>
      <c r="R721" s="98" t="s">
        <v>68</v>
      </c>
      <c r="S721" s="168"/>
    </row>
    <row r="722" spans="1:19" s="21" customFormat="1" ht="23.1" customHeight="1" x14ac:dyDescent="0.25">
      <c r="A722" s="94" t="s">
        <v>1905</v>
      </c>
      <c r="B722" s="118" t="s">
        <v>577</v>
      </c>
      <c r="C722" s="94">
        <v>1951</v>
      </c>
      <c r="D722" s="108" t="s">
        <v>26</v>
      </c>
      <c r="E722" s="108" t="s">
        <v>25</v>
      </c>
      <c r="F722" s="95">
        <v>2</v>
      </c>
      <c r="G722" s="95">
        <v>1</v>
      </c>
      <c r="H722" s="163">
        <v>256.08999999999997</v>
      </c>
      <c r="I722" s="163">
        <v>18.600000000000001</v>
      </c>
      <c r="J722" s="163">
        <v>237.49</v>
      </c>
      <c r="K722" s="119">
        <f t="shared" si="93"/>
        <v>2561000</v>
      </c>
      <c r="L722" s="148">
        <v>0</v>
      </c>
      <c r="M722" s="148">
        <v>0</v>
      </c>
      <c r="N722" s="148">
        <v>0</v>
      </c>
      <c r="O722" s="110">
        <v>2561000</v>
      </c>
      <c r="P722" s="111">
        <f t="shared" si="92"/>
        <v>10000.390487719162</v>
      </c>
      <c r="Q722" s="119">
        <v>9673</v>
      </c>
      <c r="R722" s="121" t="s">
        <v>68</v>
      </c>
      <c r="S722" s="168"/>
    </row>
    <row r="723" spans="1:19" s="21" customFormat="1" ht="23.1" customHeight="1" x14ac:dyDescent="0.25">
      <c r="A723" s="94" t="s">
        <v>1906</v>
      </c>
      <c r="B723" s="118" t="s">
        <v>578</v>
      </c>
      <c r="C723" s="108">
        <v>1949</v>
      </c>
      <c r="D723" s="108" t="s">
        <v>26</v>
      </c>
      <c r="E723" s="108" t="s">
        <v>25</v>
      </c>
      <c r="F723" s="95">
        <v>3</v>
      </c>
      <c r="G723" s="95">
        <v>2</v>
      </c>
      <c r="H723" s="163">
        <v>1786.8</v>
      </c>
      <c r="I723" s="163">
        <v>403.1</v>
      </c>
      <c r="J723" s="163">
        <v>842.39</v>
      </c>
      <c r="K723" s="119">
        <f t="shared" si="93"/>
        <v>4398980</v>
      </c>
      <c r="L723" s="148">
        <v>0</v>
      </c>
      <c r="M723" s="148">
        <v>0</v>
      </c>
      <c r="N723" s="148">
        <v>0</v>
      </c>
      <c r="O723" s="110">
        <v>4398980</v>
      </c>
      <c r="P723" s="111">
        <f t="shared" si="92"/>
        <v>2461.9319453772109</v>
      </c>
      <c r="Q723" s="119">
        <v>9673</v>
      </c>
      <c r="R723" s="121" t="s">
        <v>68</v>
      </c>
      <c r="S723" s="168"/>
    </row>
    <row r="724" spans="1:19" s="21" customFormat="1" ht="23.1" customHeight="1" x14ac:dyDescent="0.25">
      <c r="A724" s="94" t="s">
        <v>1907</v>
      </c>
      <c r="B724" s="167" t="s">
        <v>579</v>
      </c>
      <c r="C724" s="94">
        <v>1960</v>
      </c>
      <c r="D724" s="108" t="s">
        <v>26</v>
      </c>
      <c r="E724" s="108" t="s">
        <v>25</v>
      </c>
      <c r="F724" s="95">
        <v>4</v>
      </c>
      <c r="G724" s="95">
        <v>2</v>
      </c>
      <c r="H724" s="163">
        <v>1274.4000000000001</v>
      </c>
      <c r="I724" s="163">
        <v>0</v>
      </c>
      <c r="J724" s="163">
        <v>1274.4000000000001</v>
      </c>
      <c r="K724" s="119">
        <f t="shared" si="93"/>
        <v>3159000</v>
      </c>
      <c r="L724" s="148">
        <v>0</v>
      </c>
      <c r="M724" s="148">
        <v>0</v>
      </c>
      <c r="N724" s="148">
        <v>0</v>
      </c>
      <c r="O724" s="110">
        <v>3159000</v>
      </c>
      <c r="P724" s="111">
        <f t="shared" si="92"/>
        <v>2478.8135593220336</v>
      </c>
      <c r="Q724" s="119">
        <v>9673</v>
      </c>
      <c r="R724" s="123" t="s">
        <v>70</v>
      </c>
      <c r="S724" s="168"/>
    </row>
    <row r="725" spans="1:19" s="21" customFormat="1" ht="23.1" customHeight="1" x14ac:dyDescent="0.25">
      <c r="A725" s="94" t="s">
        <v>1908</v>
      </c>
      <c r="B725" s="118" t="s">
        <v>580</v>
      </c>
      <c r="C725" s="94">
        <v>1948</v>
      </c>
      <c r="D725" s="108" t="s">
        <v>26</v>
      </c>
      <c r="E725" s="108" t="s">
        <v>25</v>
      </c>
      <c r="F725" s="95">
        <v>2</v>
      </c>
      <c r="G725" s="95">
        <v>2</v>
      </c>
      <c r="H725" s="163">
        <v>345</v>
      </c>
      <c r="I725" s="163">
        <v>67.099999999999994</v>
      </c>
      <c r="J725" s="163">
        <v>277.89999999999998</v>
      </c>
      <c r="K725" s="119">
        <f t="shared" si="93"/>
        <v>4098000</v>
      </c>
      <c r="L725" s="148">
        <v>0</v>
      </c>
      <c r="M725" s="148">
        <v>0</v>
      </c>
      <c r="N725" s="148">
        <v>0</v>
      </c>
      <c r="O725" s="110">
        <v>4098000</v>
      </c>
      <c r="P725" s="111">
        <f t="shared" si="92"/>
        <v>11878.260869565218</v>
      </c>
      <c r="Q725" s="119">
        <v>9673</v>
      </c>
      <c r="R725" s="121" t="s">
        <v>68</v>
      </c>
      <c r="S725" s="168"/>
    </row>
    <row r="726" spans="1:19" s="21" customFormat="1" ht="23.1" customHeight="1" x14ac:dyDescent="0.25">
      <c r="A726" s="94" t="s">
        <v>1909</v>
      </c>
      <c r="B726" s="167" t="s">
        <v>581</v>
      </c>
      <c r="C726" s="94">
        <v>1961</v>
      </c>
      <c r="D726" s="108" t="s">
        <v>26</v>
      </c>
      <c r="E726" s="108" t="s">
        <v>25</v>
      </c>
      <c r="F726" s="95">
        <v>3</v>
      </c>
      <c r="G726" s="95">
        <v>2</v>
      </c>
      <c r="H726" s="111">
        <v>966.37</v>
      </c>
      <c r="I726" s="111">
        <v>0</v>
      </c>
      <c r="J726" s="111">
        <v>966.37</v>
      </c>
      <c r="K726" s="119">
        <f t="shared" si="93"/>
        <v>3770600</v>
      </c>
      <c r="L726" s="148">
        <v>0</v>
      </c>
      <c r="M726" s="148">
        <v>0</v>
      </c>
      <c r="N726" s="148">
        <v>0</v>
      </c>
      <c r="O726" s="110">
        <v>3770600</v>
      </c>
      <c r="P726" s="111">
        <f t="shared" si="92"/>
        <v>3901.8181441890788</v>
      </c>
      <c r="Q726" s="119">
        <v>9673</v>
      </c>
      <c r="R726" s="98" t="s">
        <v>70</v>
      </c>
      <c r="S726" s="168"/>
    </row>
    <row r="727" spans="1:19" s="34" customFormat="1" ht="23.1" customHeight="1" x14ac:dyDescent="0.25">
      <c r="A727" s="94" t="s">
        <v>1910</v>
      </c>
      <c r="B727" s="145" t="s">
        <v>1660</v>
      </c>
      <c r="C727" s="94">
        <v>1947</v>
      </c>
      <c r="D727" s="94" t="s">
        <v>26</v>
      </c>
      <c r="E727" s="94" t="s">
        <v>25</v>
      </c>
      <c r="F727" s="95">
        <v>2</v>
      </c>
      <c r="G727" s="95">
        <v>1</v>
      </c>
      <c r="H727" s="163">
        <v>993.6</v>
      </c>
      <c r="I727" s="163">
        <v>553.5</v>
      </c>
      <c r="J727" s="163">
        <v>251.2</v>
      </c>
      <c r="K727" s="111">
        <f>SUM(L727:O727)</f>
        <v>6407339.5800000001</v>
      </c>
      <c r="L727" s="111">
        <v>0</v>
      </c>
      <c r="M727" s="111">
        <v>0</v>
      </c>
      <c r="N727" s="111">
        <v>0</v>
      </c>
      <c r="O727" s="110">
        <v>6407339.5800000001</v>
      </c>
      <c r="P727" s="111">
        <f>K727/[2]Прилож!H585</f>
        <v>6448.6106884057972</v>
      </c>
      <c r="Q727" s="111">
        <v>9673</v>
      </c>
      <c r="R727" s="121" t="s">
        <v>68</v>
      </c>
      <c r="S727" s="157"/>
    </row>
    <row r="728" spans="1:19" s="21" customFormat="1" ht="23.1" customHeight="1" x14ac:dyDescent="0.25">
      <c r="A728" s="94" t="s">
        <v>1911</v>
      </c>
      <c r="B728" s="167" t="s">
        <v>582</v>
      </c>
      <c r="C728" s="94">
        <v>1959</v>
      </c>
      <c r="D728" s="108" t="s">
        <v>26</v>
      </c>
      <c r="E728" s="108" t="s">
        <v>25</v>
      </c>
      <c r="F728" s="95">
        <v>3</v>
      </c>
      <c r="G728" s="95">
        <v>2</v>
      </c>
      <c r="H728" s="111">
        <v>977.14</v>
      </c>
      <c r="I728" s="111">
        <v>0</v>
      </c>
      <c r="J728" s="111">
        <v>977.14</v>
      </c>
      <c r="K728" s="119">
        <f t="shared" si="93"/>
        <v>3937250</v>
      </c>
      <c r="L728" s="148">
        <v>0</v>
      </c>
      <c r="M728" s="148">
        <v>0</v>
      </c>
      <c r="N728" s="148">
        <v>0</v>
      </c>
      <c r="O728" s="110">
        <v>3937250</v>
      </c>
      <c r="P728" s="111">
        <f t="shared" si="92"/>
        <v>4029.3611969625645</v>
      </c>
      <c r="Q728" s="119">
        <v>9673</v>
      </c>
      <c r="R728" s="121" t="s">
        <v>69</v>
      </c>
      <c r="S728" s="168"/>
    </row>
    <row r="729" spans="1:19" s="21" customFormat="1" ht="23.1" customHeight="1" x14ac:dyDescent="0.25">
      <c r="A729" s="94" t="s">
        <v>1912</v>
      </c>
      <c r="B729" s="167" t="s">
        <v>583</v>
      </c>
      <c r="C729" s="94">
        <v>1958</v>
      </c>
      <c r="D729" s="108" t="s">
        <v>26</v>
      </c>
      <c r="E729" s="108" t="s">
        <v>25</v>
      </c>
      <c r="F729" s="95">
        <v>3</v>
      </c>
      <c r="G729" s="95">
        <v>2</v>
      </c>
      <c r="H729" s="111">
        <v>983.74</v>
      </c>
      <c r="I729" s="111">
        <v>46.44</v>
      </c>
      <c r="J729" s="111">
        <v>937.3</v>
      </c>
      <c r="K729" s="119">
        <f t="shared" si="93"/>
        <v>8727376</v>
      </c>
      <c r="L729" s="148">
        <v>0</v>
      </c>
      <c r="M729" s="148">
        <v>0</v>
      </c>
      <c r="N729" s="148">
        <v>0</v>
      </c>
      <c r="O729" s="110">
        <v>8727376</v>
      </c>
      <c r="P729" s="111">
        <f t="shared" si="92"/>
        <v>8871.6286823754235</v>
      </c>
      <c r="Q729" s="119">
        <v>9673</v>
      </c>
      <c r="R729" s="98" t="s">
        <v>69</v>
      </c>
      <c r="S729" s="168"/>
    </row>
    <row r="730" spans="1:19" s="21" customFormat="1" ht="23.1" customHeight="1" x14ac:dyDescent="0.25">
      <c r="A730" s="94" t="s">
        <v>1913</v>
      </c>
      <c r="B730" s="167" t="s">
        <v>584</v>
      </c>
      <c r="C730" s="94">
        <v>1959</v>
      </c>
      <c r="D730" s="108" t="s">
        <v>26</v>
      </c>
      <c r="E730" s="108" t="s">
        <v>25</v>
      </c>
      <c r="F730" s="95">
        <v>3</v>
      </c>
      <c r="G730" s="95">
        <v>2</v>
      </c>
      <c r="H730" s="111">
        <v>1056.0999999999999</v>
      </c>
      <c r="I730" s="111">
        <v>0</v>
      </c>
      <c r="J730" s="111">
        <v>1056.0999999999999</v>
      </c>
      <c r="K730" s="119">
        <f t="shared" si="93"/>
        <v>3830000</v>
      </c>
      <c r="L730" s="148">
        <v>0</v>
      </c>
      <c r="M730" s="148">
        <v>0</v>
      </c>
      <c r="N730" s="148">
        <v>0</v>
      </c>
      <c r="O730" s="110">
        <v>3830000</v>
      </c>
      <c r="P730" s="111">
        <f t="shared" si="92"/>
        <v>3626.5505160496168</v>
      </c>
      <c r="Q730" s="119">
        <v>9673</v>
      </c>
      <c r="R730" s="121" t="s">
        <v>69</v>
      </c>
      <c r="S730" s="168"/>
    </row>
    <row r="731" spans="1:19" s="21" customFormat="1" ht="23.1" customHeight="1" x14ac:dyDescent="0.25">
      <c r="A731" s="94" t="s">
        <v>1914</v>
      </c>
      <c r="B731" s="118" t="s">
        <v>585</v>
      </c>
      <c r="C731" s="94">
        <v>1961</v>
      </c>
      <c r="D731" s="108" t="s">
        <v>26</v>
      </c>
      <c r="E731" s="108" t="s">
        <v>25</v>
      </c>
      <c r="F731" s="95">
        <v>4</v>
      </c>
      <c r="G731" s="95">
        <v>2</v>
      </c>
      <c r="H731" s="111">
        <v>1294.43</v>
      </c>
      <c r="I731" s="111">
        <v>74.8</v>
      </c>
      <c r="J731" s="111">
        <v>1219.6300000000001</v>
      </c>
      <c r="K731" s="119">
        <f t="shared" si="93"/>
        <v>3787100</v>
      </c>
      <c r="L731" s="148">
        <v>0</v>
      </c>
      <c r="M731" s="148">
        <v>0</v>
      </c>
      <c r="N731" s="148">
        <v>0</v>
      </c>
      <c r="O731" s="110">
        <v>3787100</v>
      </c>
      <c r="P731" s="111">
        <f t="shared" si="92"/>
        <v>2925.6892995372477</v>
      </c>
      <c r="Q731" s="119">
        <v>9673</v>
      </c>
      <c r="R731" s="98" t="s">
        <v>70</v>
      </c>
      <c r="S731" s="168"/>
    </row>
    <row r="732" spans="1:19" s="21" customFormat="1" ht="23.1" customHeight="1" x14ac:dyDescent="0.25">
      <c r="A732" s="94" t="s">
        <v>1915</v>
      </c>
      <c r="B732" s="118" t="s">
        <v>588</v>
      </c>
      <c r="C732" s="94">
        <v>1961</v>
      </c>
      <c r="D732" s="108" t="s">
        <v>26</v>
      </c>
      <c r="E732" s="108" t="s">
        <v>25</v>
      </c>
      <c r="F732" s="95">
        <v>4</v>
      </c>
      <c r="G732" s="95">
        <v>3</v>
      </c>
      <c r="H732" s="111">
        <v>2366.4499999999998</v>
      </c>
      <c r="I732" s="111">
        <v>0</v>
      </c>
      <c r="J732" s="111">
        <v>2366.4499999999998</v>
      </c>
      <c r="K732" s="119">
        <f t="shared" si="93"/>
        <v>3030848</v>
      </c>
      <c r="L732" s="148">
        <v>0</v>
      </c>
      <c r="M732" s="148">
        <v>0</v>
      </c>
      <c r="N732" s="148">
        <v>0</v>
      </c>
      <c r="O732" s="110">
        <v>3030848</v>
      </c>
      <c r="P732" s="111">
        <f t="shared" si="92"/>
        <v>1280.7572524245179</v>
      </c>
      <c r="Q732" s="119">
        <v>9673</v>
      </c>
      <c r="R732" s="98" t="s">
        <v>70</v>
      </c>
      <c r="S732" s="168"/>
    </row>
    <row r="733" spans="1:19" s="21" customFormat="1" ht="23.1" customHeight="1" x14ac:dyDescent="0.25">
      <c r="A733" s="94" t="s">
        <v>1916</v>
      </c>
      <c r="B733" s="167" t="s">
        <v>589</v>
      </c>
      <c r="C733" s="94">
        <v>1957</v>
      </c>
      <c r="D733" s="108" t="s">
        <v>26</v>
      </c>
      <c r="E733" s="108" t="s">
        <v>25</v>
      </c>
      <c r="F733" s="95">
        <v>5</v>
      </c>
      <c r="G733" s="95">
        <v>4</v>
      </c>
      <c r="H733" s="111">
        <v>3137.54</v>
      </c>
      <c r="I733" s="111">
        <v>159.19999999999999</v>
      </c>
      <c r="J733" s="111">
        <v>2978.34</v>
      </c>
      <c r="K733" s="119">
        <f t="shared" si="93"/>
        <v>6204635</v>
      </c>
      <c r="L733" s="148">
        <v>0</v>
      </c>
      <c r="M733" s="148">
        <v>0</v>
      </c>
      <c r="N733" s="148">
        <v>0</v>
      </c>
      <c r="O733" s="110">
        <v>6204635</v>
      </c>
      <c r="P733" s="111">
        <f t="shared" si="92"/>
        <v>1977.5476966030712</v>
      </c>
      <c r="Q733" s="119">
        <v>9673</v>
      </c>
      <c r="R733" s="121" t="s">
        <v>68</v>
      </c>
      <c r="S733" s="168"/>
    </row>
    <row r="734" spans="1:19" s="21" customFormat="1" ht="23.1" customHeight="1" x14ac:dyDescent="0.25">
      <c r="A734" s="94" t="s">
        <v>1917</v>
      </c>
      <c r="B734" s="167" t="s">
        <v>590</v>
      </c>
      <c r="C734" s="94">
        <v>1961</v>
      </c>
      <c r="D734" s="108" t="s">
        <v>26</v>
      </c>
      <c r="E734" s="108" t="s">
        <v>25</v>
      </c>
      <c r="F734" s="95">
        <v>4</v>
      </c>
      <c r="G734" s="95">
        <v>2</v>
      </c>
      <c r="H734" s="111">
        <v>1276.58</v>
      </c>
      <c r="I734" s="111">
        <v>74.599999999999994</v>
      </c>
      <c r="J734" s="111">
        <v>1201.98</v>
      </c>
      <c r="K734" s="119">
        <f t="shared" si="93"/>
        <v>3338300</v>
      </c>
      <c r="L734" s="148">
        <v>0</v>
      </c>
      <c r="M734" s="148">
        <v>0</v>
      </c>
      <c r="N734" s="148">
        <v>0</v>
      </c>
      <c r="O734" s="110">
        <v>3338300</v>
      </c>
      <c r="P734" s="111">
        <f t="shared" si="92"/>
        <v>2615.0339187516647</v>
      </c>
      <c r="Q734" s="119">
        <v>9673</v>
      </c>
      <c r="R734" s="98" t="s">
        <v>70</v>
      </c>
      <c r="S734" s="168"/>
    </row>
    <row r="735" spans="1:19" s="21" customFormat="1" ht="23.1" customHeight="1" x14ac:dyDescent="0.25">
      <c r="A735" s="94" t="s">
        <v>1918</v>
      </c>
      <c r="B735" s="167" t="s">
        <v>591</v>
      </c>
      <c r="C735" s="94">
        <v>1961</v>
      </c>
      <c r="D735" s="108" t="s">
        <v>26</v>
      </c>
      <c r="E735" s="108" t="s">
        <v>25</v>
      </c>
      <c r="F735" s="95">
        <v>3</v>
      </c>
      <c r="G735" s="95">
        <v>2</v>
      </c>
      <c r="H735" s="111">
        <v>961.88</v>
      </c>
      <c r="I735" s="111">
        <v>0</v>
      </c>
      <c r="J735" s="111">
        <v>961.88</v>
      </c>
      <c r="K735" s="119">
        <f t="shared" si="93"/>
        <v>3317400</v>
      </c>
      <c r="L735" s="148">
        <v>0</v>
      </c>
      <c r="M735" s="148">
        <v>0</v>
      </c>
      <c r="N735" s="148">
        <v>0</v>
      </c>
      <c r="O735" s="110">
        <v>3317400</v>
      </c>
      <c r="P735" s="111">
        <f t="shared" si="92"/>
        <v>3448.8709610346405</v>
      </c>
      <c r="Q735" s="119">
        <v>9673</v>
      </c>
      <c r="R735" s="98" t="s">
        <v>70</v>
      </c>
      <c r="S735" s="168"/>
    </row>
    <row r="736" spans="1:19" s="21" customFormat="1" ht="23.1" customHeight="1" x14ac:dyDescent="0.25">
      <c r="A736" s="94" t="s">
        <v>1919</v>
      </c>
      <c r="B736" s="167" t="s">
        <v>592</v>
      </c>
      <c r="C736" s="94">
        <v>1961</v>
      </c>
      <c r="D736" s="108" t="s">
        <v>26</v>
      </c>
      <c r="E736" s="108" t="s">
        <v>25</v>
      </c>
      <c r="F736" s="95">
        <v>3</v>
      </c>
      <c r="G736" s="95">
        <v>2</v>
      </c>
      <c r="H736" s="111">
        <v>967.37</v>
      </c>
      <c r="I736" s="111">
        <v>73.599999999999994</v>
      </c>
      <c r="J736" s="111">
        <v>893.77</v>
      </c>
      <c r="K736" s="119">
        <f t="shared" si="93"/>
        <v>3317400</v>
      </c>
      <c r="L736" s="148">
        <v>0</v>
      </c>
      <c r="M736" s="148">
        <v>0</v>
      </c>
      <c r="N736" s="148">
        <v>0</v>
      </c>
      <c r="O736" s="110">
        <v>3317400</v>
      </c>
      <c r="P736" s="111">
        <f t="shared" si="92"/>
        <v>3429.2979935288463</v>
      </c>
      <c r="Q736" s="119">
        <v>9673</v>
      </c>
      <c r="R736" s="98" t="s">
        <v>70</v>
      </c>
      <c r="S736" s="168"/>
    </row>
    <row r="737" spans="1:19" s="21" customFormat="1" ht="23.1" customHeight="1" x14ac:dyDescent="0.25">
      <c r="A737" s="94" t="s">
        <v>1920</v>
      </c>
      <c r="B737" s="118" t="s">
        <v>593</v>
      </c>
      <c r="C737" s="94">
        <v>1960</v>
      </c>
      <c r="D737" s="108" t="s">
        <v>26</v>
      </c>
      <c r="E737" s="108" t="s">
        <v>25</v>
      </c>
      <c r="F737" s="95">
        <v>3</v>
      </c>
      <c r="G737" s="95">
        <v>2</v>
      </c>
      <c r="H737" s="111">
        <v>964.8</v>
      </c>
      <c r="I737" s="111">
        <v>68.8</v>
      </c>
      <c r="J737" s="111">
        <v>896</v>
      </c>
      <c r="K737" s="119">
        <f t="shared" si="93"/>
        <v>3319050</v>
      </c>
      <c r="L737" s="148">
        <v>0</v>
      </c>
      <c r="M737" s="148">
        <v>0</v>
      </c>
      <c r="N737" s="148">
        <v>0</v>
      </c>
      <c r="O737" s="110">
        <v>3319050</v>
      </c>
      <c r="P737" s="111">
        <f t="shared" si="92"/>
        <v>3440.1430348258709</v>
      </c>
      <c r="Q737" s="119">
        <v>9673</v>
      </c>
      <c r="R737" s="123" t="s">
        <v>70</v>
      </c>
      <c r="S737" s="168"/>
    </row>
    <row r="738" spans="1:19" s="21" customFormat="1" ht="23.1" customHeight="1" x14ac:dyDescent="0.25">
      <c r="A738" s="94" t="s">
        <v>1921</v>
      </c>
      <c r="B738" s="118" t="s">
        <v>595</v>
      </c>
      <c r="C738" s="94">
        <v>1957</v>
      </c>
      <c r="D738" s="108" t="s">
        <v>26</v>
      </c>
      <c r="E738" s="108" t="s">
        <v>25</v>
      </c>
      <c r="F738" s="95">
        <v>2</v>
      </c>
      <c r="G738" s="95">
        <v>2</v>
      </c>
      <c r="H738" s="111">
        <v>443.4</v>
      </c>
      <c r="I738" s="111">
        <v>0</v>
      </c>
      <c r="J738" s="111">
        <v>443.4</v>
      </c>
      <c r="K738" s="119">
        <f t="shared" si="93"/>
        <v>2455097</v>
      </c>
      <c r="L738" s="148">
        <v>0</v>
      </c>
      <c r="M738" s="148">
        <v>0</v>
      </c>
      <c r="N738" s="148">
        <v>0</v>
      </c>
      <c r="O738" s="110">
        <v>2455097</v>
      </c>
      <c r="P738" s="111">
        <f t="shared" si="92"/>
        <v>5536.9801533603968</v>
      </c>
      <c r="Q738" s="119">
        <v>9673</v>
      </c>
      <c r="R738" s="121" t="s">
        <v>68</v>
      </c>
      <c r="S738" s="168"/>
    </row>
    <row r="739" spans="1:19" s="21" customFormat="1" ht="23.1" customHeight="1" x14ac:dyDescent="0.25">
      <c r="A739" s="94" t="s">
        <v>1922</v>
      </c>
      <c r="B739" s="118" t="s">
        <v>596</v>
      </c>
      <c r="C739" s="94">
        <v>1958</v>
      </c>
      <c r="D739" s="108" t="s">
        <v>26</v>
      </c>
      <c r="E739" s="108" t="s">
        <v>25</v>
      </c>
      <c r="F739" s="95">
        <v>2</v>
      </c>
      <c r="G739" s="95">
        <v>2</v>
      </c>
      <c r="H739" s="111">
        <v>456.6</v>
      </c>
      <c r="I739" s="111">
        <v>0</v>
      </c>
      <c r="J739" s="111">
        <v>456.6</v>
      </c>
      <c r="K739" s="119">
        <f t="shared" si="93"/>
        <v>2517150</v>
      </c>
      <c r="L739" s="148">
        <v>0</v>
      </c>
      <c r="M739" s="148">
        <v>0</v>
      </c>
      <c r="N739" s="148">
        <v>0</v>
      </c>
      <c r="O739" s="110">
        <v>2517150</v>
      </c>
      <c r="P739" s="111">
        <f t="shared" si="92"/>
        <v>5512.8120893561099</v>
      </c>
      <c r="Q739" s="119">
        <v>9673</v>
      </c>
      <c r="R739" s="98" t="s">
        <v>69</v>
      </c>
      <c r="S739" s="168"/>
    </row>
    <row r="740" spans="1:19" s="21" customFormat="1" ht="23.1" customHeight="1" x14ac:dyDescent="0.25">
      <c r="A740" s="94" t="s">
        <v>1923</v>
      </c>
      <c r="B740" s="118" t="s">
        <v>597</v>
      </c>
      <c r="C740" s="94">
        <v>1958</v>
      </c>
      <c r="D740" s="108" t="s">
        <v>26</v>
      </c>
      <c r="E740" s="108" t="s">
        <v>25</v>
      </c>
      <c r="F740" s="95">
        <v>2</v>
      </c>
      <c r="G740" s="95">
        <v>2</v>
      </c>
      <c r="H740" s="111">
        <v>455.16</v>
      </c>
      <c r="I740" s="111">
        <v>0</v>
      </c>
      <c r="J740" s="111">
        <v>455.16</v>
      </c>
      <c r="K740" s="119">
        <f t="shared" si="93"/>
        <v>2527600</v>
      </c>
      <c r="L740" s="148">
        <v>0</v>
      </c>
      <c r="M740" s="148">
        <v>0</v>
      </c>
      <c r="N740" s="148">
        <v>0</v>
      </c>
      <c r="O740" s="110">
        <v>2527600</v>
      </c>
      <c r="P740" s="111">
        <f t="shared" si="92"/>
        <v>5553.2120572985323</v>
      </c>
      <c r="Q740" s="119">
        <v>9673</v>
      </c>
      <c r="R740" s="98" t="s">
        <v>69</v>
      </c>
      <c r="S740" s="168"/>
    </row>
    <row r="741" spans="1:19" s="21" customFormat="1" ht="23.1" customHeight="1" x14ac:dyDescent="0.25">
      <c r="A741" s="94" t="s">
        <v>1924</v>
      </c>
      <c r="B741" s="118" t="s">
        <v>598</v>
      </c>
      <c r="C741" s="94">
        <v>1958</v>
      </c>
      <c r="D741" s="108" t="s">
        <v>26</v>
      </c>
      <c r="E741" s="108" t="s">
        <v>25</v>
      </c>
      <c r="F741" s="95">
        <v>2</v>
      </c>
      <c r="G741" s="95">
        <v>1</v>
      </c>
      <c r="H741" s="111">
        <v>274.3</v>
      </c>
      <c r="I741" s="111">
        <v>0</v>
      </c>
      <c r="J741" s="111">
        <v>274.3</v>
      </c>
      <c r="K741" s="119">
        <f t="shared" si="93"/>
        <v>1631100</v>
      </c>
      <c r="L741" s="148">
        <v>0</v>
      </c>
      <c r="M741" s="148">
        <v>0</v>
      </c>
      <c r="N741" s="148">
        <v>0</v>
      </c>
      <c r="O741" s="110">
        <v>1631100</v>
      </c>
      <c r="P741" s="111">
        <f t="shared" si="92"/>
        <v>5946.4090411957704</v>
      </c>
      <c r="Q741" s="119">
        <v>9673</v>
      </c>
      <c r="R741" s="98" t="s">
        <v>69</v>
      </c>
      <c r="S741" s="168"/>
    </row>
    <row r="742" spans="1:19" s="21" customFormat="1" ht="23.1" customHeight="1" x14ac:dyDescent="0.25">
      <c r="A742" s="94" t="s">
        <v>1925</v>
      </c>
      <c r="B742" s="118" t="s">
        <v>599</v>
      </c>
      <c r="C742" s="94">
        <v>1959</v>
      </c>
      <c r="D742" s="108" t="s">
        <v>26</v>
      </c>
      <c r="E742" s="108" t="s">
        <v>25</v>
      </c>
      <c r="F742" s="95">
        <v>2</v>
      </c>
      <c r="G742" s="95">
        <v>1</v>
      </c>
      <c r="H742" s="111">
        <v>281.2</v>
      </c>
      <c r="I742" s="111">
        <v>0</v>
      </c>
      <c r="J742" s="111">
        <v>281.2</v>
      </c>
      <c r="K742" s="119">
        <f t="shared" si="93"/>
        <v>1651450</v>
      </c>
      <c r="L742" s="148">
        <v>0</v>
      </c>
      <c r="M742" s="148">
        <v>0</v>
      </c>
      <c r="N742" s="148">
        <v>0</v>
      </c>
      <c r="O742" s="110">
        <v>1651450</v>
      </c>
      <c r="P742" s="111">
        <f t="shared" si="92"/>
        <v>5872.8662873399717</v>
      </c>
      <c r="Q742" s="119">
        <v>9673</v>
      </c>
      <c r="R742" s="121" t="s">
        <v>69</v>
      </c>
      <c r="S742" s="168"/>
    </row>
    <row r="743" spans="1:19" s="21" customFormat="1" ht="23.1" customHeight="1" x14ac:dyDescent="0.25">
      <c r="A743" s="94" t="s">
        <v>1926</v>
      </c>
      <c r="B743" s="118" t="s">
        <v>600</v>
      </c>
      <c r="C743" s="94">
        <v>1959</v>
      </c>
      <c r="D743" s="108" t="s">
        <v>26</v>
      </c>
      <c r="E743" s="108" t="s">
        <v>25</v>
      </c>
      <c r="F743" s="95">
        <v>2</v>
      </c>
      <c r="G743" s="95">
        <v>1</v>
      </c>
      <c r="H743" s="111">
        <v>279.5</v>
      </c>
      <c r="I743" s="111">
        <v>0</v>
      </c>
      <c r="J743" s="111">
        <v>279.5</v>
      </c>
      <c r="K743" s="119">
        <f t="shared" si="93"/>
        <v>1639350</v>
      </c>
      <c r="L743" s="148">
        <v>0</v>
      </c>
      <c r="M743" s="148">
        <v>0</v>
      </c>
      <c r="N743" s="148">
        <v>0</v>
      </c>
      <c r="O743" s="110">
        <v>1639350</v>
      </c>
      <c r="P743" s="111">
        <f t="shared" si="92"/>
        <v>5865.2951699463329</v>
      </c>
      <c r="Q743" s="119">
        <v>9673</v>
      </c>
      <c r="R743" s="121" t="s">
        <v>69</v>
      </c>
      <c r="S743" s="168"/>
    </row>
    <row r="744" spans="1:19" s="21" customFormat="1" ht="23.1" customHeight="1" x14ac:dyDescent="0.25">
      <c r="A744" s="94" t="s">
        <v>1927</v>
      </c>
      <c r="B744" s="118" t="s">
        <v>601</v>
      </c>
      <c r="C744" s="94">
        <v>1960</v>
      </c>
      <c r="D744" s="108" t="s">
        <v>26</v>
      </c>
      <c r="E744" s="108" t="s">
        <v>25</v>
      </c>
      <c r="F744" s="95">
        <v>2</v>
      </c>
      <c r="G744" s="95">
        <v>2</v>
      </c>
      <c r="H744" s="111">
        <v>570.29999999999995</v>
      </c>
      <c r="I744" s="111">
        <v>0</v>
      </c>
      <c r="J744" s="111">
        <v>570.29999999999995</v>
      </c>
      <c r="K744" s="119">
        <f t="shared" si="93"/>
        <v>3061650</v>
      </c>
      <c r="L744" s="148">
        <v>0</v>
      </c>
      <c r="M744" s="148">
        <v>0</v>
      </c>
      <c r="N744" s="148">
        <v>0</v>
      </c>
      <c r="O744" s="110">
        <v>3061650</v>
      </c>
      <c r="P744" s="111">
        <f t="shared" si="92"/>
        <v>5368.4902682798529</v>
      </c>
      <c r="Q744" s="119">
        <v>9673</v>
      </c>
      <c r="R744" s="123" t="s">
        <v>70</v>
      </c>
      <c r="S744" s="168"/>
    </row>
    <row r="745" spans="1:19" s="21" customFormat="1" ht="23.1" customHeight="1" x14ac:dyDescent="0.25">
      <c r="A745" s="94" t="s">
        <v>1928</v>
      </c>
      <c r="B745" s="118" t="s">
        <v>594</v>
      </c>
      <c r="C745" s="94">
        <v>1959</v>
      </c>
      <c r="D745" s="108" t="s">
        <v>26</v>
      </c>
      <c r="E745" s="108" t="s">
        <v>25</v>
      </c>
      <c r="F745" s="95">
        <v>5</v>
      </c>
      <c r="G745" s="95">
        <v>3</v>
      </c>
      <c r="H745" s="111">
        <v>3349</v>
      </c>
      <c r="I745" s="111">
        <v>0</v>
      </c>
      <c r="J745" s="111">
        <v>3349</v>
      </c>
      <c r="K745" s="119">
        <f>SUM(L745:O745)</f>
        <v>3507079.2</v>
      </c>
      <c r="L745" s="148">
        <v>0</v>
      </c>
      <c r="M745" s="148">
        <v>0</v>
      </c>
      <c r="N745" s="148">
        <v>0</v>
      </c>
      <c r="O745" s="110">
        <v>3507079.2</v>
      </c>
      <c r="P745" s="111">
        <f>K745/H745</f>
        <v>1047.2019110182146</v>
      </c>
      <c r="Q745" s="119">
        <v>9673</v>
      </c>
      <c r="R745" s="121" t="s">
        <v>69</v>
      </c>
      <c r="S745" s="168"/>
    </row>
    <row r="746" spans="1:19" s="34" customFormat="1" ht="23.1" customHeight="1" x14ac:dyDescent="0.25">
      <c r="A746" s="94" t="s">
        <v>1929</v>
      </c>
      <c r="B746" s="145" t="s">
        <v>602</v>
      </c>
      <c r="C746" s="94" t="s">
        <v>898</v>
      </c>
      <c r="D746" s="94" t="s">
        <v>26</v>
      </c>
      <c r="E746" s="94" t="s">
        <v>25</v>
      </c>
      <c r="F746" s="95">
        <v>2</v>
      </c>
      <c r="G746" s="95">
        <v>1</v>
      </c>
      <c r="H746" s="163">
        <v>785.5</v>
      </c>
      <c r="I746" s="163">
        <v>368.4</v>
      </c>
      <c r="J746" s="163">
        <v>131.9</v>
      </c>
      <c r="K746" s="111">
        <f>SUM(L746:O746)</f>
        <v>4381715</v>
      </c>
      <c r="L746" s="111">
        <v>0</v>
      </c>
      <c r="M746" s="111">
        <v>0</v>
      </c>
      <c r="N746" s="111">
        <v>0</v>
      </c>
      <c r="O746" s="110">
        <v>4381715</v>
      </c>
      <c r="P746" s="111">
        <f>K746/H746</f>
        <v>5578.2495225970715</v>
      </c>
      <c r="Q746" s="111">
        <v>9673</v>
      </c>
      <c r="R746" s="121" t="s">
        <v>68</v>
      </c>
      <c r="S746" s="157"/>
    </row>
    <row r="747" spans="1:19" s="21" customFormat="1" ht="23.1" customHeight="1" x14ac:dyDescent="0.25">
      <c r="A747" s="94" t="s">
        <v>1930</v>
      </c>
      <c r="B747" s="118" t="s">
        <v>603</v>
      </c>
      <c r="C747" s="94" t="s">
        <v>898</v>
      </c>
      <c r="D747" s="108" t="s">
        <v>26</v>
      </c>
      <c r="E747" s="108" t="s">
        <v>25</v>
      </c>
      <c r="F747" s="95">
        <v>2</v>
      </c>
      <c r="G747" s="95">
        <v>1</v>
      </c>
      <c r="H747" s="111">
        <v>283.14999999999998</v>
      </c>
      <c r="I747" s="111">
        <v>0</v>
      </c>
      <c r="J747" s="111">
        <v>283.14999999999998</v>
      </c>
      <c r="K747" s="119">
        <f t="shared" si="93"/>
        <v>1834770</v>
      </c>
      <c r="L747" s="148">
        <v>0</v>
      </c>
      <c r="M747" s="148">
        <v>0</v>
      </c>
      <c r="N747" s="148">
        <v>0</v>
      </c>
      <c r="O747" s="110">
        <v>1834770</v>
      </c>
      <c r="P747" s="111">
        <f t="shared" si="92"/>
        <v>6479.8516687268238</v>
      </c>
      <c r="Q747" s="119">
        <v>9673</v>
      </c>
      <c r="R747" s="121" t="s">
        <v>68</v>
      </c>
      <c r="S747" s="168"/>
    </row>
    <row r="748" spans="1:19" s="21" customFormat="1" ht="23.1" customHeight="1" x14ac:dyDescent="0.25">
      <c r="A748" s="94" t="s">
        <v>1931</v>
      </c>
      <c r="B748" s="118" t="s">
        <v>604</v>
      </c>
      <c r="C748" s="94">
        <v>1957</v>
      </c>
      <c r="D748" s="108" t="s">
        <v>26</v>
      </c>
      <c r="E748" s="108" t="s">
        <v>25</v>
      </c>
      <c r="F748" s="95">
        <v>2</v>
      </c>
      <c r="G748" s="95">
        <v>1</v>
      </c>
      <c r="H748" s="111">
        <v>274.49</v>
      </c>
      <c r="I748" s="111">
        <v>0</v>
      </c>
      <c r="J748" s="111">
        <v>274.49</v>
      </c>
      <c r="K748" s="119">
        <f t="shared" si="93"/>
        <v>6729600</v>
      </c>
      <c r="L748" s="148">
        <v>0</v>
      </c>
      <c r="M748" s="148">
        <v>0</v>
      </c>
      <c r="N748" s="148">
        <v>0</v>
      </c>
      <c r="O748" s="110">
        <v>6729600</v>
      </c>
      <c r="P748" s="111">
        <f t="shared" si="92"/>
        <v>24516.740136252687</v>
      </c>
      <c r="Q748" s="119">
        <v>9673</v>
      </c>
      <c r="R748" s="121" t="s">
        <v>68</v>
      </c>
      <c r="S748" s="168"/>
    </row>
    <row r="749" spans="1:19" s="34" customFormat="1" ht="23.1" customHeight="1" x14ac:dyDescent="0.25">
      <c r="A749" s="94" t="s">
        <v>1932</v>
      </c>
      <c r="B749" s="118" t="s">
        <v>1666</v>
      </c>
      <c r="C749" s="94">
        <v>1949</v>
      </c>
      <c r="D749" s="94" t="s">
        <v>26</v>
      </c>
      <c r="E749" s="94" t="s">
        <v>25</v>
      </c>
      <c r="F749" s="95">
        <v>3</v>
      </c>
      <c r="G749" s="95">
        <v>3</v>
      </c>
      <c r="H749" s="163">
        <v>1750.6</v>
      </c>
      <c r="I749" s="163">
        <v>864.9</v>
      </c>
      <c r="J749" s="163">
        <v>46.7</v>
      </c>
      <c r="K749" s="111">
        <f>SUM(L749:O749)</f>
        <v>731420</v>
      </c>
      <c r="L749" s="111">
        <v>0</v>
      </c>
      <c r="M749" s="111">
        <v>0</v>
      </c>
      <c r="N749" s="111">
        <v>0</v>
      </c>
      <c r="O749" s="110">
        <v>731420</v>
      </c>
      <c r="P749" s="111">
        <f>K749/[2]Прилож!H602</f>
        <v>417.81103621615449</v>
      </c>
      <c r="Q749" s="111">
        <v>9673</v>
      </c>
      <c r="R749" s="98" t="s">
        <v>68</v>
      </c>
      <c r="S749" s="157"/>
    </row>
    <row r="750" spans="1:19" s="21" customFormat="1" ht="23.1" customHeight="1" x14ac:dyDescent="0.25">
      <c r="A750" s="94" t="s">
        <v>1933</v>
      </c>
      <c r="B750" s="118" t="s">
        <v>605</v>
      </c>
      <c r="C750" s="94">
        <v>1960</v>
      </c>
      <c r="D750" s="108" t="s">
        <v>26</v>
      </c>
      <c r="E750" s="108" t="s">
        <v>25</v>
      </c>
      <c r="F750" s="95">
        <v>2</v>
      </c>
      <c r="G750" s="95">
        <v>2</v>
      </c>
      <c r="H750" s="111">
        <v>561.4</v>
      </c>
      <c r="I750" s="111">
        <v>0</v>
      </c>
      <c r="J750" s="111">
        <v>561.4</v>
      </c>
      <c r="K750" s="119">
        <f t="shared" si="93"/>
        <v>2853750</v>
      </c>
      <c r="L750" s="148">
        <v>0</v>
      </c>
      <c r="M750" s="148">
        <v>0</v>
      </c>
      <c r="N750" s="148">
        <v>0</v>
      </c>
      <c r="O750" s="110">
        <v>2853750</v>
      </c>
      <c r="P750" s="111">
        <f t="shared" si="92"/>
        <v>5083.2739579622375</v>
      </c>
      <c r="Q750" s="119">
        <v>9673</v>
      </c>
      <c r="R750" s="123" t="s">
        <v>70</v>
      </c>
      <c r="S750" s="168"/>
    </row>
    <row r="751" spans="1:19" s="21" customFormat="1" ht="23.1" customHeight="1" x14ac:dyDescent="0.25">
      <c r="A751" s="94" t="s">
        <v>1934</v>
      </c>
      <c r="B751" s="118" t="s">
        <v>606</v>
      </c>
      <c r="C751" s="94">
        <v>1946</v>
      </c>
      <c r="D751" s="108" t="s">
        <v>26</v>
      </c>
      <c r="E751" s="108" t="s">
        <v>25</v>
      </c>
      <c r="F751" s="95">
        <v>3</v>
      </c>
      <c r="G751" s="95">
        <v>2</v>
      </c>
      <c r="H751" s="111">
        <v>1432.8</v>
      </c>
      <c r="I751" s="111">
        <v>263.5</v>
      </c>
      <c r="J751" s="111">
        <v>624</v>
      </c>
      <c r="K751" s="119">
        <f t="shared" si="93"/>
        <v>3567080</v>
      </c>
      <c r="L751" s="148">
        <v>0</v>
      </c>
      <c r="M751" s="148">
        <v>0</v>
      </c>
      <c r="N751" s="148">
        <v>0</v>
      </c>
      <c r="O751" s="110">
        <v>3567080</v>
      </c>
      <c r="P751" s="111">
        <f t="shared" si="92"/>
        <v>2489.5868230039086</v>
      </c>
      <c r="Q751" s="119">
        <v>9673</v>
      </c>
      <c r="R751" s="121" t="s">
        <v>68</v>
      </c>
      <c r="S751" s="168"/>
    </row>
    <row r="752" spans="1:19" s="21" customFormat="1" ht="23.1" customHeight="1" x14ac:dyDescent="0.25">
      <c r="A752" s="94" t="s">
        <v>1935</v>
      </c>
      <c r="B752" s="118" t="s">
        <v>608</v>
      </c>
      <c r="C752" s="94">
        <v>1960</v>
      </c>
      <c r="D752" s="108" t="s">
        <v>26</v>
      </c>
      <c r="E752" s="108" t="s">
        <v>25</v>
      </c>
      <c r="F752" s="95">
        <v>2</v>
      </c>
      <c r="G752" s="95">
        <v>1</v>
      </c>
      <c r="H752" s="111">
        <v>277.10000000000002</v>
      </c>
      <c r="I752" s="111">
        <v>0</v>
      </c>
      <c r="J752" s="111">
        <v>277.10000000000002</v>
      </c>
      <c r="K752" s="119">
        <f t="shared" si="93"/>
        <v>1630000</v>
      </c>
      <c r="L752" s="148">
        <v>0</v>
      </c>
      <c r="M752" s="148">
        <v>0</v>
      </c>
      <c r="N752" s="148">
        <v>0</v>
      </c>
      <c r="O752" s="110">
        <v>1630000</v>
      </c>
      <c r="P752" s="111">
        <f t="shared" si="92"/>
        <v>5882.3529411764703</v>
      </c>
      <c r="Q752" s="119">
        <v>9673</v>
      </c>
      <c r="R752" s="121" t="s">
        <v>70</v>
      </c>
      <c r="S752" s="168"/>
    </row>
    <row r="753" spans="1:19" s="21" customFormat="1" ht="23.1" customHeight="1" x14ac:dyDescent="0.25">
      <c r="A753" s="94" t="s">
        <v>1936</v>
      </c>
      <c r="B753" s="118" t="s">
        <v>609</v>
      </c>
      <c r="C753" s="94">
        <v>1960</v>
      </c>
      <c r="D753" s="108" t="s">
        <v>26</v>
      </c>
      <c r="E753" s="108" t="s">
        <v>25</v>
      </c>
      <c r="F753" s="95">
        <v>2</v>
      </c>
      <c r="G753" s="95">
        <v>1</v>
      </c>
      <c r="H753" s="111">
        <v>273.8</v>
      </c>
      <c r="I753" s="111">
        <v>0</v>
      </c>
      <c r="J753" s="111">
        <v>273.8</v>
      </c>
      <c r="K753" s="119">
        <f t="shared" si="93"/>
        <v>1597000</v>
      </c>
      <c r="L753" s="148">
        <v>0</v>
      </c>
      <c r="M753" s="148">
        <v>0</v>
      </c>
      <c r="N753" s="148">
        <v>0</v>
      </c>
      <c r="O753" s="110">
        <v>1597000</v>
      </c>
      <c r="P753" s="111">
        <f t="shared" si="92"/>
        <v>5832.7246165083998</v>
      </c>
      <c r="Q753" s="119">
        <v>9673</v>
      </c>
      <c r="R753" s="121" t="s">
        <v>70</v>
      </c>
      <c r="S753" s="168"/>
    </row>
    <row r="754" spans="1:19" s="21" customFormat="1" ht="23.1" customHeight="1" x14ac:dyDescent="0.25">
      <c r="A754" s="94" t="s">
        <v>1937</v>
      </c>
      <c r="B754" s="118" t="s">
        <v>607</v>
      </c>
      <c r="C754" s="94">
        <v>1960</v>
      </c>
      <c r="D754" s="108" t="s">
        <v>26</v>
      </c>
      <c r="E754" s="108" t="s">
        <v>25</v>
      </c>
      <c r="F754" s="95">
        <v>2</v>
      </c>
      <c r="G754" s="95">
        <v>2</v>
      </c>
      <c r="H754" s="111">
        <v>436.9</v>
      </c>
      <c r="I754" s="111">
        <v>92.6</v>
      </c>
      <c r="J754" s="111">
        <v>344.3</v>
      </c>
      <c r="K754" s="119">
        <f>SUM(L754:O754)</f>
        <v>3867600</v>
      </c>
      <c r="L754" s="148">
        <v>0</v>
      </c>
      <c r="M754" s="148">
        <v>0</v>
      </c>
      <c r="N754" s="148">
        <v>0</v>
      </c>
      <c r="O754" s="110">
        <v>3867600</v>
      </c>
      <c r="P754" s="111">
        <f>K754/H754</f>
        <v>8852.3689631494617</v>
      </c>
      <c r="Q754" s="119">
        <v>9673</v>
      </c>
      <c r="R754" s="121" t="s">
        <v>68</v>
      </c>
      <c r="S754" s="168"/>
    </row>
    <row r="755" spans="1:19" s="21" customFormat="1" ht="23.1" customHeight="1" x14ac:dyDescent="0.25">
      <c r="A755" s="94" t="s">
        <v>1938</v>
      </c>
      <c r="B755" s="118" t="s">
        <v>610</v>
      </c>
      <c r="C755" s="94">
        <v>1960</v>
      </c>
      <c r="D755" s="108" t="s">
        <v>26</v>
      </c>
      <c r="E755" s="108" t="s">
        <v>25</v>
      </c>
      <c r="F755" s="95">
        <v>5</v>
      </c>
      <c r="G755" s="95">
        <v>4</v>
      </c>
      <c r="H755" s="111">
        <v>3341.45</v>
      </c>
      <c r="I755" s="111">
        <v>110.4</v>
      </c>
      <c r="J755" s="111">
        <v>3231.05</v>
      </c>
      <c r="K755" s="119">
        <f t="shared" si="93"/>
        <v>3540621.8</v>
      </c>
      <c r="L755" s="148">
        <v>0</v>
      </c>
      <c r="M755" s="148">
        <v>0</v>
      </c>
      <c r="N755" s="148">
        <v>0</v>
      </c>
      <c r="O755" s="110">
        <v>3540621.8</v>
      </c>
      <c r="P755" s="111">
        <f t="shared" si="92"/>
        <v>1059.6063984198477</v>
      </c>
      <c r="Q755" s="119">
        <v>9673</v>
      </c>
      <c r="R755" s="121" t="s">
        <v>70</v>
      </c>
      <c r="S755" s="168"/>
    </row>
    <row r="756" spans="1:19" s="21" customFormat="1" ht="23.1" customHeight="1" x14ac:dyDescent="0.25">
      <c r="A756" s="94" t="s">
        <v>1939</v>
      </c>
      <c r="B756" s="118" t="s">
        <v>611</v>
      </c>
      <c r="C756" s="94">
        <v>1960</v>
      </c>
      <c r="D756" s="108" t="s">
        <v>26</v>
      </c>
      <c r="E756" s="108" t="s">
        <v>25</v>
      </c>
      <c r="F756" s="95">
        <v>2</v>
      </c>
      <c r="G756" s="95">
        <v>2</v>
      </c>
      <c r="H756" s="111">
        <v>563.5</v>
      </c>
      <c r="I756" s="111">
        <v>0</v>
      </c>
      <c r="J756" s="111">
        <v>563.5</v>
      </c>
      <c r="K756" s="119">
        <f t="shared" si="93"/>
        <v>2371950</v>
      </c>
      <c r="L756" s="148">
        <v>0</v>
      </c>
      <c r="M756" s="148">
        <v>0</v>
      </c>
      <c r="N756" s="148">
        <v>0</v>
      </c>
      <c r="O756" s="110">
        <v>2371950</v>
      </c>
      <c r="P756" s="111">
        <f t="shared" si="92"/>
        <v>4209.3167701863358</v>
      </c>
      <c r="Q756" s="119">
        <v>9673</v>
      </c>
      <c r="R756" s="121" t="s">
        <v>70</v>
      </c>
      <c r="S756" s="168"/>
    </row>
    <row r="757" spans="1:19" s="21" customFormat="1" ht="23.1" customHeight="1" x14ac:dyDescent="0.25">
      <c r="A757" s="94" t="s">
        <v>1940</v>
      </c>
      <c r="B757" s="118" t="s">
        <v>612</v>
      </c>
      <c r="C757" s="94">
        <v>1959</v>
      </c>
      <c r="D757" s="108" t="s">
        <v>26</v>
      </c>
      <c r="E757" s="108" t="s">
        <v>25</v>
      </c>
      <c r="F757" s="95">
        <v>2</v>
      </c>
      <c r="G757" s="95">
        <v>2</v>
      </c>
      <c r="H757" s="111">
        <v>235.51</v>
      </c>
      <c r="I757" s="111">
        <v>0</v>
      </c>
      <c r="J757" s="111">
        <v>235.51</v>
      </c>
      <c r="K757" s="119">
        <f t="shared" si="93"/>
        <v>1284765</v>
      </c>
      <c r="L757" s="148">
        <v>0</v>
      </c>
      <c r="M757" s="148">
        <v>0</v>
      </c>
      <c r="N757" s="148">
        <v>0</v>
      </c>
      <c r="O757" s="110">
        <v>1284765</v>
      </c>
      <c r="P757" s="111">
        <f t="shared" si="92"/>
        <v>5455.2460617383549</v>
      </c>
      <c r="Q757" s="119">
        <v>9673</v>
      </c>
      <c r="R757" s="121" t="s">
        <v>69</v>
      </c>
      <c r="S757" s="168"/>
    </row>
    <row r="758" spans="1:19" s="21" customFormat="1" ht="23.1" customHeight="1" x14ac:dyDescent="0.25">
      <c r="A758" s="94" t="s">
        <v>1941</v>
      </c>
      <c r="B758" s="118" t="s">
        <v>613</v>
      </c>
      <c r="C758" s="94">
        <v>1961</v>
      </c>
      <c r="D758" s="108" t="s">
        <v>26</v>
      </c>
      <c r="E758" s="108" t="s">
        <v>25</v>
      </c>
      <c r="F758" s="95">
        <v>2</v>
      </c>
      <c r="G758" s="95">
        <v>1</v>
      </c>
      <c r="H758" s="111">
        <v>259.54000000000002</v>
      </c>
      <c r="I758" s="111">
        <v>69.98</v>
      </c>
      <c r="J758" s="111">
        <v>189.56</v>
      </c>
      <c r="K758" s="119">
        <f t="shared" si="93"/>
        <v>1292300</v>
      </c>
      <c r="L758" s="148">
        <v>0</v>
      </c>
      <c r="M758" s="148">
        <v>0</v>
      </c>
      <c r="N758" s="148">
        <v>0</v>
      </c>
      <c r="O758" s="110">
        <v>1292300</v>
      </c>
      <c r="P758" s="111">
        <f t="shared" si="92"/>
        <v>4979.1939585420359</v>
      </c>
      <c r="Q758" s="119">
        <v>9673</v>
      </c>
      <c r="R758" s="98" t="s">
        <v>70</v>
      </c>
      <c r="S758" s="168"/>
    </row>
    <row r="759" spans="1:19" s="21" customFormat="1" ht="23.1" customHeight="1" x14ac:dyDescent="0.25">
      <c r="A759" s="94" t="s">
        <v>1942</v>
      </c>
      <c r="B759" s="118" t="s">
        <v>614</v>
      </c>
      <c r="C759" s="94">
        <v>1959</v>
      </c>
      <c r="D759" s="108" t="s">
        <v>26</v>
      </c>
      <c r="E759" s="108" t="s">
        <v>25</v>
      </c>
      <c r="F759" s="95">
        <v>2</v>
      </c>
      <c r="G759" s="95">
        <v>1</v>
      </c>
      <c r="H759" s="111">
        <v>272.27</v>
      </c>
      <c r="I759" s="111">
        <v>77.84</v>
      </c>
      <c r="J759" s="111">
        <v>194.43</v>
      </c>
      <c r="K759" s="119">
        <f t="shared" si="93"/>
        <v>1514500</v>
      </c>
      <c r="L759" s="148">
        <v>0</v>
      </c>
      <c r="M759" s="148">
        <v>0</v>
      </c>
      <c r="N759" s="148">
        <v>0</v>
      </c>
      <c r="O759" s="110">
        <v>1514500</v>
      </c>
      <c r="P759" s="111">
        <f t="shared" si="92"/>
        <v>5562.4931134535573</v>
      </c>
      <c r="Q759" s="119">
        <v>9673</v>
      </c>
      <c r="R759" s="121" t="s">
        <v>69</v>
      </c>
      <c r="S759" s="168"/>
    </row>
    <row r="760" spans="1:19" s="21" customFormat="1" ht="23.1" customHeight="1" x14ac:dyDescent="0.25">
      <c r="A760" s="94" t="s">
        <v>1943</v>
      </c>
      <c r="B760" s="118" t="s">
        <v>615</v>
      </c>
      <c r="C760" s="94">
        <v>1959</v>
      </c>
      <c r="D760" s="108" t="s">
        <v>26</v>
      </c>
      <c r="E760" s="108" t="s">
        <v>25</v>
      </c>
      <c r="F760" s="95">
        <v>2</v>
      </c>
      <c r="G760" s="95">
        <v>1</v>
      </c>
      <c r="H760" s="111">
        <v>272.27</v>
      </c>
      <c r="I760" s="111">
        <v>77.84</v>
      </c>
      <c r="J760" s="111">
        <v>194.43</v>
      </c>
      <c r="K760" s="119">
        <f t="shared" si="93"/>
        <v>1696000</v>
      </c>
      <c r="L760" s="148">
        <v>0</v>
      </c>
      <c r="M760" s="148">
        <v>0</v>
      </c>
      <c r="N760" s="148">
        <v>0</v>
      </c>
      <c r="O760" s="110">
        <v>1696000</v>
      </c>
      <c r="P760" s="111">
        <f t="shared" si="92"/>
        <v>6229.1108091232973</v>
      </c>
      <c r="Q760" s="119">
        <v>9673</v>
      </c>
      <c r="R760" s="121" t="s">
        <v>69</v>
      </c>
      <c r="S760" s="168"/>
    </row>
    <row r="761" spans="1:19" s="21" customFormat="1" ht="23.1" customHeight="1" x14ac:dyDescent="0.25">
      <c r="A761" s="94" t="s">
        <v>1944</v>
      </c>
      <c r="B761" s="118" t="s">
        <v>616</v>
      </c>
      <c r="C761" s="94">
        <v>1960</v>
      </c>
      <c r="D761" s="108" t="s">
        <v>26</v>
      </c>
      <c r="E761" s="108" t="s">
        <v>25</v>
      </c>
      <c r="F761" s="95">
        <v>2</v>
      </c>
      <c r="G761" s="95">
        <v>1</v>
      </c>
      <c r="H761" s="111">
        <v>326.89999999999998</v>
      </c>
      <c r="I761" s="111">
        <v>104.76</v>
      </c>
      <c r="J761" s="111">
        <v>222.14</v>
      </c>
      <c r="K761" s="119">
        <f t="shared" si="93"/>
        <v>1789500</v>
      </c>
      <c r="L761" s="148">
        <v>0</v>
      </c>
      <c r="M761" s="148">
        <v>0</v>
      </c>
      <c r="N761" s="148">
        <v>0</v>
      </c>
      <c r="O761" s="110">
        <v>1789500</v>
      </c>
      <c r="P761" s="111">
        <f t="shared" si="92"/>
        <v>5474.1511165494039</v>
      </c>
      <c r="Q761" s="119">
        <v>9673</v>
      </c>
      <c r="R761" s="121" t="s">
        <v>70</v>
      </c>
      <c r="S761" s="168"/>
    </row>
    <row r="762" spans="1:19" s="21" customFormat="1" ht="23.1" customHeight="1" x14ac:dyDescent="0.25">
      <c r="A762" s="94" t="s">
        <v>1945</v>
      </c>
      <c r="B762" s="118" t="s">
        <v>617</v>
      </c>
      <c r="C762" s="94">
        <v>1951</v>
      </c>
      <c r="D762" s="108" t="s">
        <v>26</v>
      </c>
      <c r="E762" s="108" t="s">
        <v>25</v>
      </c>
      <c r="F762" s="95">
        <v>2</v>
      </c>
      <c r="G762" s="95">
        <v>2</v>
      </c>
      <c r="H762" s="163">
        <v>2157.6999999999998</v>
      </c>
      <c r="I762" s="163">
        <v>1933.1</v>
      </c>
      <c r="J762" s="163">
        <v>888.61</v>
      </c>
      <c r="K762" s="119">
        <f t="shared" si="93"/>
        <v>2846680</v>
      </c>
      <c r="L762" s="148">
        <v>0</v>
      </c>
      <c r="M762" s="148">
        <v>0</v>
      </c>
      <c r="N762" s="148">
        <v>0</v>
      </c>
      <c r="O762" s="110">
        <v>2846680</v>
      </c>
      <c r="P762" s="111">
        <f t="shared" si="92"/>
        <v>1319.3122306159337</v>
      </c>
      <c r="Q762" s="119">
        <v>9673</v>
      </c>
      <c r="R762" s="121" t="s">
        <v>68</v>
      </c>
      <c r="S762" s="168"/>
    </row>
    <row r="763" spans="1:19" s="2" customFormat="1" ht="20.100000000000001" customHeight="1" x14ac:dyDescent="0.25">
      <c r="A763" s="94" t="s">
        <v>1946</v>
      </c>
      <c r="B763" s="145" t="s">
        <v>1705</v>
      </c>
      <c r="C763" s="94">
        <v>1985</v>
      </c>
      <c r="D763" s="94" t="s">
        <v>26</v>
      </c>
      <c r="E763" s="94" t="s">
        <v>25</v>
      </c>
      <c r="F763" s="95">
        <v>9</v>
      </c>
      <c r="G763" s="95">
        <v>2</v>
      </c>
      <c r="H763" s="163">
        <v>4503.6000000000004</v>
      </c>
      <c r="I763" s="163">
        <v>0</v>
      </c>
      <c r="J763" s="163">
        <v>3803</v>
      </c>
      <c r="K763" s="111">
        <f>SUM(L763:O763)</f>
        <v>4700000</v>
      </c>
      <c r="L763" s="111">
        <v>0</v>
      </c>
      <c r="M763" s="111">
        <v>0</v>
      </c>
      <c r="N763" s="111">
        <v>0</v>
      </c>
      <c r="O763" s="110">
        <v>4700000</v>
      </c>
      <c r="P763" s="111">
        <f t="shared" si="92"/>
        <v>1043.6095567990051</v>
      </c>
      <c r="Q763" s="111">
        <v>9673</v>
      </c>
      <c r="R763" s="98" t="s">
        <v>68</v>
      </c>
      <c r="S763" s="87"/>
    </row>
    <row r="764" spans="1:19" ht="23.1" customHeight="1" x14ac:dyDescent="0.25">
      <c r="A764" s="94" t="s">
        <v>1947</v>
      </c>
      <c r="B764" s="145" t="s">
        <v>1675</v>
      </c>
      <c r="C764" s="94">
        <v>1962</v>
      </c>
      <c r="D764" s="94" t="s">
        <v>26</v>
      </c>
      <c r="E764" s="94" t="s">
        <v>25</v>
      </c>
      <c r="F764" s="95">
        <v>5</v>
      </c>
      <c r="G764" s="95">
        <v>2</v>
      </c>
      <c r="H764" s="163">
        <v>1738.9</v>
      </c>
      <c r="I764" s="163">
        <v>42.07</v>
      </c>
      <c r="J764" s="163">
        <v>1561.8</v>
      </c>
      <c r="K764" s="111">
        <f>SUM(L764:O764)</f>
        <v>6843397.9299999997</v>
      </c>
      <c r="L764" s="111">
        <v>0</v>
      </c>
      <c r="M764" s="111">
        <v>0</v>
      </c>
      <c r="N764" s="111">
        <v>0</v>
      </c>
      <c r="O764" s="110">
        <v>6843397.9299999997</v>
      </c>
      <c r="P764" s="111">
        <f>K764/H764</f>
        <v>3935.4752602219792</v>
      </c>
      <c r="Q764" s="111">
        <v>9673</v>
      </c>
      <c r="R764" s="98" t="s">
        <v>68</v>
      </c>
      <c r="S764" s="87"/>
    </row>
    <row r="765" spans="1:19" s="21" customFormat="1" ht="23.1" customHeight="1" x14ac:dyDescent="0.25">
      <c r="A765" s="94" t="s">
        <v>1948</v>
      </c>
      <c r="B765" s="167" t="s">
        <v>618</v>
      </c>
      <c r="C765" s="94">
        <v>1961</v>
      </c>
      <c r="D765" s="108" t="s">
        <v>26</v>
      </c>
      <c r="E765" s="108" t="s">
        <v>25</v>
      </c>
      <c r="F765" s="95">
        <v>5</v>
      </c>
      <c r="G765" s="95">
        <v>2</v>
      </c>
      <c r="H765" s="111">
        <v>1582.31</v>
      </c>
      <c r="I765" s="111">
        <v>69.7</v>
      </c>
      <c r="J765" s="111">
        <v>1512.61</v>
      </c>
      <c r="K765" s="119">
        <f t="shared" si="93"/>
        <v>3355350</v>
      </c>
      <c r="L765" s="148">
        <v>0</v>
      </c>
      <c r="M765" s="148">
        <v>0</v>
      </c>
      <c r="N765" s="148">
        <v>0</v>
      </c>
      <c r="O765" s="110">
        <v>3355350</v>
      </c>
      <c r="P765" s="111">
        <f t="shared" si="92"/>
        <v>2120.5389588639396</v>
      </c>
      <c r="Q765" s="119">
        <v>9673</v>
      </c>
      <c r="R765" s="98" t="s">
        <v>70</v>
      </c>
      <c r="S765" s="168"/>
    </row>
    <row r="766" spans="1:19" s="21" customFormat="1" ht="23.1" customHeight="1" x14ac:dyDescent="0.25">
      <c r="A766" s="94" t="s">
        <v>1949</v>
      </c>
      <c r="B766" s="167" t="s">
        <v>1647</v>
      </c>
      <c r="C766" s="94">
        <v>1965</v>
      </c>
      <c r="D766" s="108" t="s">
        <v>26</v>
      </c>
      <c r="E766" s="108" t="s">
        <v>28</v>
      </c>
      <c r="F766" s="95">
        <v>5</v>
      </c>
      <c r="G766" s="95">
        <v>4</v>
      </c>
      <c r="H766" s="111">
        <v>3837.9</v>
      </c>
      <c r="I766" s="111">
        <v>486.7</v>
      </c>
      <c r="J766" s="111">
        <v>3075.7</v>
      </c>
      <c r="K766" s="119">
        <f>SUM(L766:O766)</f>
        <v>23448176</v>
      </c>
      <c r="L766" s="148">
        <v>0</v>
      </c>
      <c r="M766" s="148">
        <v>0</v>
      </c>
      <c r="N766" s="148">
        <v>0</v>
      </c>
      <c r="O766" s="110">
        <v>23448176</v>
      </c>
      <c r="P766" s="111">
        <f t="shared" si="92"/>
        <v>6109.6370410901791</v>
      </c>
      <c r="Q766" s="119">
        <v>9673</v>
      </c>
      <c r="R766" s="121" t="s">
        <v>69</v>
      </c>
      <c r="S766" s="168"/>
    </row>
    <row r="767" spans="1:19" ht="23.1" customHeight="1" x14ac:dyDescent="0.25">
      <c r="A767" s="94" t="s">
        <v>1950</v>
      </c>
      <c r="B767" s="145" t="s">
        <v>1657</v>
      </c>
      <c r="C767" s="94">
        <v>1951</v>
      </c>
      <c r="D767" s="94" t="s">
        <v>26</v>
      </c>
      <c r="E767" s="94" t="s">
        <v>25</v>
      </c>
      <c r="F767" s="95">
        <v>2</v>
      </c>
      <c r="G767" s="95">
        <v>3</v>
      </c>
      <c r="H767" s="163">
        <v>1843.5</v>
      </c>
      <c r="I767" s="163">
        <v>712.1</v>
      </c>
      <c r="J767" s="163">
        <v>587.4</v>
      </c>
      <c r="K767" s="111">
        <f>SUM(L767:O767)</f>
        <v>4427300</v>
      </c>
      <c r="L767" s="111">
        <v>0</v>
      </c>
      <c r="M767" s="111">
        <v>0</v>
      </c>
      <c r="N767" s="111">
        <v>0</v>
      </c>
      <c r="O767" s="110">
        <v>4427300</v>
      </c>
      <c r="P767" s="111">
        <f>K767/H767</f>
        <v>2401.5730946569024</v>
      </c>
      <c r="Q767" s="111">
        <v>9673</v>
      </c>
      <c r="R767" s="121" t="s">
        <v>68</v>
      </c>
      <c r="S767" s="87"/>
    </row>
    <row r="768" spans="1:19" s="21" customFormat="1" ht="23.1" customHeight="1" x14ac:dyDescent="0.25">
      <c r="A768" s="198" t="s">
        <v>1951</v>
      </c>
      <c r="B768" s="199" t="s">
        <v>620</v>
      </c>
      <c r="C768" s="198">
        <v>1949</v>
      </c>
      <c r="D768" s="180" t="s">
        <v>26</v>
      </c>
      <c r="E768" s="180" t="s">
        <v>119</v>
      </c>
      <c r="F768" s="189">
        <v>2</v>
      </c>
      <c r="G768" s="189">
        <v>1</v>
      </c>
      <c r="H768" s="229">
        <v>387.94</v>
      </c>
      <c r="I768" s="229">
        <v>0</v>
      </c>
      <c r="J768" s="229">
        <v>387.94</v>
      </c>
      <c r="K768" s="119">
        <f>SUM(L768:O768)</f>
        <v>300000</v>
      </c>
      <c r="L768" s="148">
        <v>0</v>
      </c>
      <c r="M768" s="148">
        <v>0</v>
      </c>
      <c r="N768" s="148">
        <v>0</v>
      </c>
      <c r="O768" s="110">
        <v>300000</v>
      </c>
      <c r="P768" s="111">
        <f t="shared" si="92"/>
        <v>773.31546115378671</v>
      </c>
      <c r="Q768" s="119">
        <v>9673</v>
      </c>
      <c r="R768" s="121" t="s">
        <v>68</v>
      </c>
      <c r="S768" s="168"/>
    </row>
    <row r="769" spans="1:19" s="21" customFormat="1" ht="23.1" customHeight="1" x14ac:dyDescent="0.25">
      <c r="A769" s="198"/>
      <c r="B769" s="199"/>
      <c r="C769" s="198"/>
      <c r="D769" s="180"/>
      <c r="E769" s="180"/>
      <c r="F769" s="189"/>
      <c r="G769" s="189"/>
      <c r="H769" s="229"/>
      <c r="I769" s="229"/>
      <c r="J769" s="229"/>
      <c r="K769" s="119">
        <f t="shared" si="93"/>
        <v>2015000</v>
      </c>
      <c r="L769" s="148">
        <v>0</v>
      </c>
      <c r="M769" s="148">
        <v>0</v>
      </c>
      <c r="N769" s="148">
        <v>0</v>
      </c>
      <c r="O769" s="110">
        <v>2015000</v>
      </c>
      <c r="P769" s="111">
        <f>K769/H768</f>
        <v>5194.1021807496008</v>
      </c>
      <c r="Q769" s="119">
        <v>9673</v>
      </c>
      <c r="R769" s="121" t="s">
        <v>69</v>
      </c>
      <c r="S769" s="168"/>
    </row>
    <row r="770" spans="1:19" s="21" customFormat="1" ht="23.1" customHeight="1" x14ac:dyDescent="0.25">
      <c r="A770" s="94" t="s">
        <v>1373</v>
      </c>
      <c r="B770" s="118" t="s">
        <v>619</v>
      </c>
      <c r="C770" s="94">
        <v>1959</v>
      </c>
      <c r="D770" s="108" t="s">
        <v>26</v>
      </c>
      <c r="E770" s="108" t="s">
        <v>25</v>
      </c>
      <c r="F770" s="95">
        <v>3</v>
      </c>
      <c r="G770" s="95">
        <v>2</v>
      </c>
      <c r="H770" s="111">
        <v>981.8</v>
      </c>
      <c r="I770" s="111">
        <v>0</v>
      </c>
      <c r="J770" s="111">
        <v>981.8</v>
      </c>
      <c r="K770" s="119">
        <f>SUM(L770:O770)</f>
        <v>3660600</v>
      </c>
      <c r="L770" s="148">
        <v>0</v>
      </c>
      <c r="M770" s="148">
        <v>0</v>
      </c>
      <c r="N770" s="148">
        <v>0</v>
      </c>
      <c r="O770" s="110">
        <v>3660600</v>
      </c>
      <c r="P770" s="111">
        <f>K770/H770</f>
        <v>3728.4579344061931</v>
      </c>
      <c r="Q770" s="119">
        <v>9673</v>
      </c>
      <c r="R770" s="121" t="s">
        <v>69</v>
      </c>
      <c r="S770" s="168"/>
    </row>
    <row r="771" spans="1:19" s="21" customFormat="1" ht="23.1" customHeight="1" x14ac:dyDescent="0.25">
      <c r="A771" s="94" t="s">
        <v>1952</v>
      </c>
      <c r="B771" s="118" t="s">
        <v>624</v>
      </c>
      <c r="C771" s="94">
        <v>1947</v>
      </c>
      <c r="D771" s="108" t="s">
        <v>26</v>
      </c>
      <c r="E771" s="108" t="s">
        <v>25</v>
      </c>
      <c r="F771" s="95">
        <v>5</v>
      </c>
      <c r="G771" s="95">
        <v>2</v>
      </c>
      <c r="H771" s="111">
        <v>1955</v>
      </c>
      <c r="I771" s="111">
        <v>236.6</v>
      </c>
      <c r="J771" s="111">
        <v>1042.42</v>
      </c>
      <c r="K771" s="119">
        <f t="shared" si="93"/>
        <v>4794250</v>
      </c>
      <c r="L771" s="148">
        <v>0</v>
      </c>
      <c r="M771" s="148">
        <v>0</v>
      </c>
      <c r="N771" s="148">
        <v>0</v>
      </c>
      <c r="O771" s="110">
        <v>4794250</v>
      </c>
      <c r="P771" s="111">
        <f t="shared" si="92"/>
        <v>2452.3017902813299</v>
      </c>
      <c r="Q771" s="119">
        <v>9673</v>
      </c>
      <c r="R771" s="121" t="s">
        <v>68</v>
      </c>
      <c r="S771" s="168"/>
    </row>
    <row r="772" spans="1:19" s="21" customFormat="1" ht="23.1" customHeight="1" x14ac:dyDescent="0.25">
      <c r="A772" s="94" t="s">
        <v>1953</v>
      </c>
      <c r="B772" s="118" t="s">
        <v>625</v>
      </c>
      <c r="C772" s="94">
        <v>1960</v>
      </c>
      <c r="D772" s="108" t="s">
        <v>26</v>
      </c>
      <c r="E772" s="108" t="s">
        <v>25</v>
      </c>
      <c r="F772" s="95">
        <v>5</v>
      </c>
      <c r="G772" s="95">
        <v>4</v>
      </c>
      <c r="H772" s="111">
        <v>3700.35</v>
      </c>
      <c r="I772" s="111">
        <v>956.87</v>
      </c>
      <c r="J772" s="111">
        <v>1674.1</v>
      </c>
      <c r="K772" s="119">
        <f t="shared" si="93"/>
        <v>20476560</v>
      </c>
      <c r="L772" s="148">
        <v>0</v>
      </c>
      <c r="M772" s="148">
        <v>0</v>
      </c>
      <c r="N772" s="148">
        <v>0</v>
      </c>
      <c r="O772" s="110">
        <v>20476560</v>
      </c>
      <c r="P772" s="111">
        <f t="shared" si="92"/>
        <v>5533.6819490048238</v>
      </c>
      <c r="Q772" s="119">
        <v>9673</v>
      </c>
      <c r="R772" s="121" t="s">
        <v>68</v>
      </c>
      <c r="S772" s="168"/>
    </row>
    <row r="773" spans="1:19" s="21" customFormat="1" ht="23.1" customHeight="1" x14ac:dyDescent="0.25">
      <c r="A773" s="94" t="s">
        <v>1954</v>
      </c>
      <c r="B773" s="118" t="s">
        <v>621</v>
      </c>
      <c r="C773" s="94">
        <v>1960</v>
      </c>
      <c r="D773" s="108" t="s">
        <v>26</v>
      </c>
      <c r="E773" s="108" t="s">
        <v>25</v>
      </c>
      <c r="F773" s="95">
        <v>5</v>
      </c>
      <c r="G773" s="95">
        <v>2</v>
      </c>
      <c r="H773" s="111">
        <v>1500.39</v>
      </c>
      <c r="I773" s="111">
        <v>234.8</v>
      </c>
      <c r="J773" s="111">
        <v>1265.5899999999999</v>
      </c>
      <c r="K773" s="119">
        <f>SUM(L773:O773)</f>
        <v>7966536</v>
      </c>
      <c r="L773" s="148">
        <v>0</v>
      </c>
      <c r="M773" s="148">
        <v>0</v>
      </c>
      <c r="N773" s="148">
        <v>0</v>
      </c>
      <c r="O773" s="110">
        <v>7966536</v>
      </c>
      <c r="P773" s="111">
        <f>K773/H773</f>
        <v>5309.6434926919001</v>
      </c>
      <c r="Q773" s="119">
        <v>9673</v>
      </c>
      <c r="R773" s="121" t="s">
        <v>70</v>
      </c>
      <c r="S773" s="168"/>
    </row>
    <row r="774" spans="1:19" s="21" customFormat="1" ht="23.1" customHeight="1" x14ac:dyDescent="0.25">
      <c r="A774" s="94" t="s">
        <v>1955</v>
      </c>
      <c r="B774" s="118" t="s">
        <v>622</v>
      </c>
      <c r="C774" s="94">
        <v>1959</v>
      </c>
      <c r="D774" s="108" t="s">
        <v>26</v>
      </c>
      <c r="E774" s="108" t="s">
        <v>25</v>
      </c>
      <c r="F774" s="95">
        <v>5</v>
      </c>
      <c r="G774" s="95">
        <v>2</v>
      </c>
      <c r="H774" s="111">
        <v>1379.9</v>
      </c>
      <c r="I774" s="111">
        <v>135.30000000000001</v>
      </c>
      <c r="J774" s="111">
        <v>1244.5999999999999</v>
      </c>
      <c r="K774" s="119">
        <f>SUM(L774:O774)</f>
        <v>3340500</v>
      </c>
      <c r="L774" s="148">
        <v>0</v>
      </c>
      <c r="M774" s="148">
        <v>0</v>
      </c>
      <c r="N774" s="148">
        <v>0</v>
      </c>
      <c r="O774" s="110">
        <v>3340500</v>
      </c>
      <c r="P774" s="111">
        <f>K774/H774</f>
        <v>2420.8275962026232</v>
      </c>
      <c r="Q774" s="119">
        <v>9673</v>
      </c>
      <c r="R774" s="121" t="s">
        <v>69</v>
      </c>
      <c r="S774" s="168"/>
    </row>
    <row r="775" spans="1:19" s="21" customFormat="1" ht="23.1" customHeight="1" x14ac:dyDescent="0.25">
      <c r="A775" s="94" t="s">
        <v>1956</v>
      </c>
      <c r="B775" s="118" t="s">
        <v>623</v>
      </c>
      <c r="C775" s="94">
        <v>1959</v>
      </c>
      <c r="D775" s="108" t="s">
        <v>26</v>
      </c>
      <c r="E775" s="108" t="s">
        <v>25</v>
      </c>
      <c r="F775" s="95">
        <v>2</v>
      </c>
      <c r="G775" s="95">
        <v>1</v>
      </c>
      <c r="H775" s="111">
        <v>512.77</v>
      </c>
      <c r="I775" s="111">
        <v>0</v>
      </c>
      <c r="J775" s="111">
        <v>512.77</v>
      </c>
      <c r="K775" s="119">
        <f>SUM(L775:O775)</f>
        <v>2845500</v>
      </c>
      <c r="L775" s="148">
        <v>0</v>
      </c>
      <c r="M775" s="148">
        <v>0</v>
      </c>
      <c r="N775" s="148">
        <v>0</v>
      </c>
      <c r="O775" s="110">
        <v>2845500</v>
      </c>
      <c r="P775" s="111">
        <f>K775/H775</f>
        <v>5549.2716032529206</v>
      </c>
      <c r="Q775" s="119">
        <v>9673</v>
      </c>
      <c r="R775" s="121" t="s">
        <v>69</v>
      </c>
      <c r="S775" s="168"/>
    </row>
    <row r="776" spans="1:19" s="21" customFormat="1" ht="23.1" customHeight="1" x14ac:dyDescent="0.25">
      <c r="A776" s="94" t="s">
        <v>1957</v>
      </c>
      <c r="B776" s="118" t="s">
        <v>626</v>
      </c>
      <c r="C776" s="94">
        <v>1961</v>
      </c>
      <c r="D776" s="108" t="s">
        <v>26</v>
      </c>
      <c r="E776" s="108" t="s">
        <v>25</v>
      </c>
      <c r="F776" s="95">
        <v>5</v>
      </c>
      <c r="G776" s="95">
        <v>4</v>
      </c>
      <c r="H776" s="111">
        <v>2786.75</v>
      </c>
      <c r="I776" s="111">
        <v>278.7</v>
      </c>
      <c r="J776" s="111">
        <v>2508.0500000000002</v>
      </c>
      <c r="K776" s="119">
        <f t="shared" si="93"/>
        <v>6131200</v>
      </c>
      <c r="L776" s="148">
        <v>0</v>
      </c>
      <c r="M776" s="148">
        <v>0</v>
      </c>
      <c r="N776" s="148">
        <v>0</v>
      </c>
      <c r="O776" s="110">
        <v>6131200</v>
      </c>
      <c r="P776" s="111">
        <f t="shared" si="92"/>
        <v>2200.1255943303131</v>
      </c>
      <c r="Q776" s="119">
        <v>9673</v>
      </c>
      <c r="R776" s="98" t="s">
        <v>70</v>
      </c>
      <c r="S776" s="168"/>
    </row>
    <row r="777" spans="1:19" s="21" customFormat="1" ht="23.1" customHeight="1" x14ac:dyDescent="0.25">
      <c r="A777" s="94" t="s">
        <v>1958</v>
      </c>
      <c r="B777" s="118" t="s">
        <v>627</v>
      </c>
      <c r="C777" s="94">
        <v>1978</v>
      </c>
      <c r="D777" s="108" t="s">
        <v>26</v>
      </c>
      <c r="E777" s="108" t="s">
        <v>28</v>
      </c>
      <c r="F777" s="95">
        <v>9</v>
      </c>
      <c r="G777" s="95">
        <v>2</v>
      </c>
      <c r="H777" s="111">
        <v>5518.8</v>
      </c>
      <c r="I777" s="111">
        <v>0</v>
      </c>
      <c r="J777" s="111">
        <v>3947.84</v>
      </c>
      <c r="K777" s="119">
        <f t="shared" si="93"/>
        <v>28694690</v>
      </c>
      <c r="L777" s="148">
        <v>0</v>
      </c>
      <c r="M777" s="148">
        <v>0</v>
      </c>
      <c r="N777" s="148">
        <v>0</v>
      </c>
      <c r="O777" s="110">
        <v>28694690</v>
      </c>
      <c r="P777" s="111">
        <f t="shared" si="92"/>
        <v>5199.443719649199</v>
      </c>
      <c r="Q777" s="119">
        <v>9673</v>
      </c>
      <c r="R777" s="121" t="s">
        <v>68</v>
      </c>
      <c r="S777" s="168"/>
    </row>
    <row r="778" spans="1:19" s="21" customFormat="1" ht="23.1" customHeight="1" x14ac:dyDescent="0.25">
      <c r="A778" s="94" t="s">
        <v>1959</v>
      </c>
      <c r="B778" s="118" t="s">
        <v>628</v>
      </c>
      <c r="C778" s="94">
        <v>1961</v>
      </c>
      <c r="D778" s="108" t="s">
        <v>26</v>
      </c>
      <c r="E778" s="108" t="s">
        <v>25</v>
      </c>
      <c r="F778" s="95">
        <v>5</v>
      </c>
      <c r="G778" s="95">
        <v>4</v>
      </c>
      <c r="H778" s="111">
        <v>3090.29</v>
      </c>
      <c r="I778" s="111">
        <v>0</v>
      </c>
      <c r="J778" s="111">
        <v>3090.29</v>
      </c>
      <c r="K778" s="119">
        <f t="shared" si="93"/>
        <v>6173000</v>
      </c>
      <c r="L778" s="148">
        <v>0</v>
      </c>
      <c r="M778" s="148">
        <v>0</v>
      </c>
      <c r="N778" s="148">
        <v>0</v>
      </c>
      <c r="O778" s="110">
        <v>6173000</v>
      </c>
      <c r="P778" s="111">
        <f t="shared" si="92"/>
        <v>1997.5471557685526</v>
      </c>
      <c r="Q778" s="119">
        <v>9673</v>
      </c>
      <c r="R778" s="98" t="s">
        <v>70</v>
      </c>
      <c r="S778" s="168"/>
    </row>
    <row r="779" spans="1:19" s="21" customFormat="1" ht="23.1" customHeight="1" x14ac:dyDescent="0.25">
      <c r="A779" s="94" t="s">
        <v>1960</v>
      </c>
      <c r="B779" s="118" t="s">
        <v>629</v>
      </c>
      <c r="C779" s="94">
        <v>1959</v>
      </c>
      <c r="D779" s="108" t="s">
        <v>26</v>
      </c>
      <c r="E779" s="108" t="s">
        <v>25</v>
      </c>
      <c r="F779" s="95">
        <v>5</v>
      </c>
      <c r="G779" s="95">
        <v>7</v>
      </c>
      <c r="H779" s="111">
        <v>5882.76</v>
      </c>
      <c r="I779" s="111">
        <v>1145.1500000000001</v>
      </c>
      <c r="J779" s="111">
        <v>4737.6099999999997</v>
      </c>
      <c r="K779" s="119">
        <f t="shared" si="93"/>
        <v>13526500</v>
      </c>
      <c r="L779" s="148">
        <v>0</v>
      </c>
      <c r="M779" s="148">
        <v>0</v>
      </c>
      <c r="N779" s="148">
        <v>0</v>
      </c>
      <c r="O779" s="110">
        <v>13526500</v>
      </c>
      <c r="P779" s="111">
        <f t="shared" si="92"/>
        <v>2299.3458852647395</v>
      </c>
      <c r="Q779" s="119">
        <v>9673</v>
      </c>
      <c r="R779" s="121" t="s">
        <v>69</v>
      </c>
      <c r="S779" s="168"/>
    </row>
    <row r="780" spans="1:19" s="21" customFormat="1" ht="23.1" customHeight="1" x14ac:dyDescent="0.25">
      <c r="A780" s="94" t="s">
        <v>1961</v>
      </c>
      <c r="B780" s="118" t="s">
        <v>630</v>
      </c>
      <c r="C780" s="94">
        <v>1960</v>
      </c>
      <c r="D780" s="108" t="s">
        <v>26</v>
      </c>
      <c r="E780" s="108" t="s">
        <v>25</v>
      </c>
      <c r="F780" s="95">
        <v>5</v>
      </c>
      <c r="G780" s="95">
        <v>2</v>
      </c>
      <c r="H780" s="111">
        <v>1530.87</v>
      </c>
      <c r="I780" s="111">
        <v>250</v>
      </c>
      <c r="J780" s="111">
        <v>1280.8699999999999</v>
      </c>
      <c r="K780" s="119">
        <f t="shared" si="93"/>
        <v>3098500</v>
      </c>
      <c r="L780" s="148">
        <v>0</v>
      </c>
      <c r="M780" s="148">
        <v>0</v>
      </c>
      <c r="N780" s="148">
        <v>0</v>
      </c>
      <c r="O780" s="110">
        <v>3098500</v>
      </c>
      <c r="P780" s="111">
        <f t="shared" si="92"/>
        <v>2024.0124896300797</v>
      </c>
      <c r="Q780" s="119">
        <v>9673</v>
      </c>
      <c r="R780" s="121" t="s">
        <v>70</v>
      </c>
      <c r="S780" s="168"/>
    </row>
    <row r="781" spans="1:19" s="51" customFormat="1" ht="23.1" customHeight="1" x14ac:dyDescent="0.25">
      <c r="A781" s="94" t="s">
        <v>1962</v>
      </c>
      <c r="B781" s="118" t="s">
        <v>631</v>
      </c>
      <c r="C781" s="94">
        <v>1948</v>
      </c>
      <c r="D781" s="108" t="s">
        <v>26</v>
      </c>
      <c r="E781" s="108" t="s">
        <v>25</v>
      </c>
      <c r="F781" s="95">
        <v>2</v>
      </c>
      <c r="G781" s="95">
        <v>1</v>
      </c>
      <c r="H781" s="111">
        <v>325.7</v>
      </c>
      <c r="I781" s="111">
        <v>0</v>
      </c>
      <c r="J781" s="111">
        <v>341.7</v>
      </c>
      <c r="K781" s="119">
        <f t="shared" si="93"/>
        <v>2450000</v>
      </c>
      <c r="L781" s="148">
        <v>0</v>
      </c>
      <c r="M781" s="148">
        <v>0</v>
      </c>
      <c r="N781" s="148">
        <v>0</v>
      </c>
      <c r="O781" s="110">
        <v>2450000</v>
      </c>
      <c r="P781" s="111">
        <f t="shared" si="92"/>
        <v>7522.2597482345718</v>
      </c>
      <c r="Q781" s="119">
        <v>9673</v>
      </c>
      <c r="R781" s="121" t="s">
        <v>68</v>
      </c>
      <c r="S781" s="168"/>
    </row>
    <row r="782" spans="1:19" s="21" customFormat="1" ht="23.1" customHeight="1" x14ac:dyDescent="0.25">
      <c r="A782" s="94" t="s">
        <v>1963</v>
      </c>
      <c r="B782" s="118" t="s">
        <v>632</v>
      </c>
      <c r="C782" s="94" t="s">
        <v>902</v>
      </c>
      <c r="D782" s="108" t="s">
        <v>26</v>
      </c>
      <c r="E782" s="108" t="s">
        <v>25</v>
      </c>
      <c r="F782" s="95">
        <v>2</v>
      </c>
      <c r="G782" s="95">
        <v>1</v>
      </c>
      <c r="H782" s="111">
        <v>783</v>
      </c>
      <c r="I782" s="111">
        <v>0</v>
      </c>
      <c r="J782" s="111">
        <v>783</v>
      </c>
      <c r="K782" s="119">
        <f t="shared" si="93"/>
        <v>6378060</v>
      </c>
      <c r="L782" s="148">
        <v>0</v>
      </c>
      <c r="M782" s="148">
        <v>0</v>
      </c>
      <c r="N782" s="148">
        <v>0</v>
      </c>
      <c r="O782" s="110">
        <v>6378060</v>
      </c>
      <c r="P782" s="111">
        <f t="shared" ref="P782:P847" si="94">K782/H782</f>
        <v>8145.6704980842915</v>
      </c>
      <c r="Q782" s="119">
        <v>9673</v>
      </c>
      <c r="R782" s="121" t="s">
        <v>68</v>
      </c>
      <c r="S782" s="168"/>
    </row>
    <row r="783" spans="1:19" s="21" customFormat="1" ht="23.1" customHeight="1" x14ac:dyDescent="0.25">
      <c r="A783" s="94" t="s">
        <v>1374</v>
      </c>
      <c r="B783" s="118" t="s">
        <v>633</v>
      </c>
      <c r="C783" s="94">
        <v>1959</v>
      </c>
      <c r="D783" s="108" t="s">
        <v>26</v>
      </c>
      <c r="E783" s="108" t="s">
        <v>25</v>
      </c>
      <c r="F783" s="95">
        <v>2</v>
      </c>
      <c r="G783" s="95">
        <v>1</v>
      </c>
      <c r="H783" s="111">
        <v>300.75</v>
      </c>
      <c r="I783" s="111">
        <v>0</v>
      </c>
      <c r="J783" s="111">
        <v>300.75</v>
      </c>
      <c r="K783" s="119">
        <f t="shared" ref="K783:K849" si="95">SUM(L783:O783)</f>
        <v>3229000</v>
      </c>
      <c r="L783" s="148">
        <v>0</v>
      </c>
      <c r="M783" s="148">
        <v>0</v>
      </c>
      <c r="N783" s="148">
        <v>0</v>
      </c>
      <c r="O783" s="110">
        <v>3229000</v>
      </c>
      <c r="P783" s="111">
        <f t="shared" si="94"/>
        <v>10736.492103075645</v>
      </c>
      <c r="Q783" s="119">
        <v>9673</v>
      </c>
      <c r="R783" s="121" t="s">
        <v>69</v>
      </c>
      <c r="S783" s="168"/>
    </row>
    <row r="784" spans="1:19" ht="23.1" customHeight="1" x14ac:dyDescent="0.25">
      <c r="A784" s="94" t="s">
        <v>1824</v>
      </c>
      <c r="B784" s="145" t="s">
        <v>1650</v>
      </c>
      <c r="C784" s="94">
        <v>1962</v>
      </c>
      <c r="D784" s="94" t="s">
        <v>26</v>
      </c>
      <c r="E784" s="94" t="s">
        <v>25</v>
      </c>
      <c r="F784" s="95">
        <v>4</v>
      </c>
      <c r="G784" s="95">
        <v>2</v>
      </c>
      <c r="H784" s="163">
        <v>1395.8</v>
      </c>
      <c r="I784" s="163">
        <v>32.5</v>
      </c>
      <c r="J784" s="163">
        <v>752.16</v>
      </c>
      <c r="K784" s="111">
        <f>SUM(L784:O784)</f>
        <v>4056177.6</v>
      </c>
      <c r="L784" s="111">
        <v>0</v>
      </c>
      <c r="M784" s="111">
        <v>0</v>
      </c>
      <c r="N784" s="111">
        <v>0</v>
      </c>
      <c r="O784" s="110">
        <v>4056177.6</v>
      </c>
      <c r="P784" s="111">
        <f t="shared" si="94"/>
        <v>2905.9876773176675</v>
      </c>
      <c r="Q784" s="111">
        <v>9673</v>
      </c>
      <c r="R784" s="121" t="s">
        <v>68</v>
      </c>
      <c r="S784" s="87"/>
    </row>
    <row r="785" spans="1:21" s="21" customFormat="1" ht="23.1" customHeight="1" x14ac:dyDescent="0.25">
      <c r="A785" s="94" t="s">
        <v>1375</v>
      </c>
      <c r="B785" s="167" t="s">
        <v>634</v>
      </c>
      <c r="C785" s="94">
        <v>1959</v>
      </c>
      <c r="D785" s="108" t="s">
        <v>26</v>
      </c>
      <c r="E785" s="108" t="s">
        <v>25</v>
      </c>
      <c r="F785" s="95">
        <v>2</v>
      </c>
      <c r="G785" s="95">
        <v>1</v>
      </c>
      <c r="H785" s="111">
        <v>289.2</v>
      </c>
      <c r="I785" s="111">
        <v>0</v>
      </c>
      <c r="J785" s="111">
        <v>289.2</v>
      </c>
      <c r="K785" s="119">
        <f t="shared" si="95"/>
        <v>1734500</v>
      </c>
      <c r="L785" s="148">
        <v>0</v>
      </c>
      <c r="M785" s="148">
        <v>0</v>
      </c>
      <c r="N785" s="148">
        <v>0</v>
      </c>
      <c r="O785" s="110">
        <v>1734500</v>
      </c>
      <c r="P785" s="111">
        <f t="shared" si="94"/>
        <v>5997.579529737206</v>
      </c>
      <c r="Q785" s="119">
        <v>9673</v>
      </c>
      <c r="R785" s="121" t="s">
        <v>69</v>
      </c>
      <c r="S785" s="168"/>
    </row>
    <row r="786" spans="1:21" s="21" customFormat="1" ht="23.1" customHeight="1" x14ac:dyDescent="0.25">
      <c r="A786" s="94" t="s">
        <v>1376</v>
      </c>
      <c r="B786" s="118" t="s">
        <v>636</v>
      </c>
      <c r="C786" s="94">
        <v>1960</v>
      </c>
      <c r="D786" s="108" t="s">
        <v>26</v>
      </c>
      <c r="E786" s="108" t="s">
        <v>25</v>
      </c>
      <c r="F786" s="95">
        <v>5</v>
      </c>
      <c r="G786" s="95">
        <v>10</v>
      </c>
      <c r="H786" s="111">
        <v>15869.9</v>
      </c>
      <c r="I786" s="111">
        <v>3139.7</v>
      </c>
      <c r="J786" s="111">
        <v>10103.9</v>
      </c>
      <c r="K786" s="119">
        <f t="shared" si="95"/>
        <v>89757760</v>
      </c>
      <c r="L786" s="148">
        <v>0</v>
      </c>
      <c r="M786" s="148">
        <v>0</v>
      </c>
      <c r="N786" s="148">
        <v>0</v>
      </c>
      <c r="O786" s="110">
        <v>89757760</v>
      </c>
      <c r="P786" s="111">
        <f t="shared" si="94"/>
        <v>5655.8491231828812</v>
      </c>
      <c r="Q786" s="119">
        <v>9673</v>
      </c>
      <c r="R786" s="121" t="s">
        <v>70</v>
      </c>
      <c r="S786" s="168"/>
    </row>
    <row r="787" spans="1:21" s="21" customFormat="1" ht="23.1" customHeight="1" x14ac:dyDescent="0.25">
      <c r="A787" s="94" t="s">
        <v>1377</v>
      </c>
      <c r="B787" s="118" t="s">
        <v>635</v>
      </c>
      <c r="C787" s="94">
        <v>1962</v>
      </c>
      <c r="D787" s="108" t="s">
        <v>26</v>
      </c>
      <c r="E787" s="108" t="s">
        <v>28</v>
      </c>
      <c r="F787" s="95">
        <v>5</v>
      </c>
      <c r="G787" s="95">
        <v>3</v>
      </c>
      <c r="H787" s="163">
        <v>4025.2</v>
      </c>
      <c r="I787" s="163">
        <v>1100</v>
      </c>
      <c r="J787" s="163">
        <v>2092.9</v>
      </c>
      <c r="K787" s="119">
        <f>SUM(L787:O787)</f>
        <v>4844000</v>
      </c>
      <c r="L787" s="148">
        <v>0</v>
      </c>
      <c r="M787" s="148">
        <v>0</v>
      </c>
      <c r="N787" s="148">
        <v>0</v>
      </c>
      <c r="O787" s="110">
        <v>4844000</v>
      </c>
      <c r="P787" s="111">
        <f>K787/H787</f>
        <v>1203.4184636788234</v>
      </c>
      <c r="Q787" s="119">
        <v>9673</v>
      </c>
      <c r="R787" s="98" t="s">
        <v>70</v>
      </c>
      <c r="S787" s="168"/>
    </row>
    <row r="788" spans="1:21" s="21" customFormat="1" ht="23.1" customHeight="1" x14ac:dyDescent="0.25">
      <c r="A788" s="94" t="s">
        <v>1378</v>
      </c>
      <c r="B788" s="118" t="s">
        <v>1788</v>
      </c>
      <c r="C788" s="94">
        <v>1979</v>
      </c>
      <c r="D788" s="108" t="s">
        <v>26</v>
      </c>
      <c r="E788" s="108" t="s">
        <v>28</v>
      </c>
      <c r="F788" s="95">
        <v>9</v>
      </c>
      <c r="G788" s="95">
        <v>6</v>
      </c>
      <c r="H788" s="163">
        <v>14863.1</v>
      </c>
      <c r="I788" s="163">
        <v>791.2</v>
      </c>
      <c r="J788" s="163">
        <v>11561.5</v>
      </c>
      <c r="K788" s="119">
        <f>SUM(L788:O788)</f>
        <v>13400000</v>
      </c>
      <c r="L788" s="148">
        <v>0</v>
      </c>
      <c r="M788" s="148">
        <v>0</v>
      </c>
      <c r="N788" s="148">
        <v>0</v>
      </c>
      <c r="O788" s="110">
        <v>13400000</v>
      </c>
      <c r="P788" s="111">
        <f>K788/H788</f>
        <v>901.56158540277602</v>
      </c>
      <c r="Q788" s="119">
        <v>9673</v>
      </c>
      <c r="R788" s="121" t="s">
        <v>69</v>
      </c>
      <c r="S788" s="168"/>
    </row>
    <row r="789" spans="1:21" s="21" customFormat="1" ht="23.1" customHeight="1" x14ac:dyDescent="0.25">
      <c r="A789" s="94" t="s">
        <v>1379</v>
      </c>
      <c r="B789" s="118" t="s">
        <v>637</v>
      </c>
      <c r="C789" s="94">
        <v>1958</v>
      </c>
      <c r="D789" s="108" t="s">
        <v>26</v>
      </c>
      <c r="E789" s="108" t="s">
        <v>25</v>
      </c>
      <c r="F789" s="95">
        <v>2</v>
      </c>
      <c r="G789" s="95">
        <v>1</v>
      </c>
      <c r="H789" s="111">
        <v>556.1</v>
      </c>
      <c r="I789" s="111">
        <v>150</v>
      </c>
      <c r="J789" s="111">
        <v>406.1</v>
      </c>
      <c r="K789" s="119">
        <f t="shared" si="95"/>
        <v>2889500</v>
      </c>
      <c r="L789" s="148">
        <v>0</v>
      </c>
      <c r="M789" s="148">
        <v>0</v>
      </c>
      <c r="N789" s="148">
        <v>0</v>
      </c>
      <c r="O789" s="110">
        <v>2889500</v>
      </c>
      <c r="P789" s="111">
        <f t="shared" si="94"/>
        <v>5196.0079122459983</v>
      </c>
      <c r="Q789" s="119">
        <v>9673</v>
      </c>
      <c r="R789" s="98" t="s">
        <v>69</v>
      </c>
      <c r="S789" s="168"/>
    </row>
    <row r="790" spans="1:21" s="21" customFormat="1" ht="23.1" customHeight="1" x14ac:dyDescent="0.25">
      <c r="A790" s="94" t="s">
        <v>1380</v>
      </c>
      <c r="B790" s="118" t="s">
        <v>638</v>
      </c>
      <c r="C790" s="94">
        <v>1961</v>
      </c>
      <c r="D790" s="108" t="s">
        <v>26</v>
      </c>
      <c r="E790" s="108" t="s">
        <v>25</v>
      </c>
      <c r="F790" s="95">
        <v>2</v>
      </c>
      <c r="G790" s="95">
        <v>1</v>
      </c>
      <c r="H790" s="111">
        <v>372.44</v>
      </c>
      <c r="I790" s="111">
        <v>106.03</v>
      </c>
      <c r="J790" s="111">
        <v>266.41000000000003</v>
      </c>
      <c r="K790" s="119">
        <f t="shared" si="95"/>
        <v>1367100</v>
      </c>
      <c r="L790" s="148">
        <v>0</v>
      </c>
      <c r="M790" s="148">
        <v>0</v>
      </c>
      <c r="N790" s="148">
        <v>0</v>
      </c>
      <c r="O790" s="110">
        <v>1367100</v>
      </c>
      <c r="P790" s="111">
        <f t="shared" si="94"/>
        <v>3670.6583610782945</v>
      </c>
      <c r="Q790" s="119">
        <v>9673</v>
      </c>
      <c r="R790" s="98" t="s">
        <v>70</v>
      </c>
      <c r="S790" s="168"/>
    </row>
    <row r="791" spans="1:21" s="21" customFormat="1" ht="23.1" customHeight="1" x14ac:dyDescent="0.25">
      <c r="A791" s="94" t="s">
        <v>1381</v>
      </c>
      <c r="B791" s="118" t="s">
        <v>639</v>
      </c>
      <c r="C791" s="94">
        <v>1959</v>
      </c>
      <c r="D791" s="108" t="s">
        <v>26</v>
      </c>
      <c r="E791" s="108" t="s">
        <v>25</v>
      </c>
      <c r="F791" s="95">
        <v>2</v>
      </c>
      <c r="G791" s="95">
        <v>1</v>
      </c>
      <c r="H791" s="111">
        <v>276.3</v>
      </c>
      <c r="I791" s="111">
        <v>79.900000000000006</v>
      </c>
      <c r="J791" s="111">
        <v>196.4</v>
      </c>
      <c r="K791" s="119">
        <f t="shared" si="95"/>
        <v>1932500</v>
      </c>
      <c r="L791" s="148">
        <v>0</v>
      </c>
      <c r="M791" s="148">
        <v>0</v>
      </c>
      <c r="N791" s="148">
        <v>0</v>
      </c>
      <c r="O791" s="110">
        <v>1932500</v>
      </c>
      <c r="P791" s="111">
        <f t="shared" si="94"/>
        <v>6994.2091929062608</v>
      </c>
      <c r="Q791" s="119">
        <v>9673</v>
      </c>
      <c r="R791" s="121" t="s">
        <v>69</v>
      </c>
      <c r="S791" s="168"/>
    </row>
    <row r="792" spans="1:21" s="21" customFormat="1" ht="23.1" customHeight="1" x14ac:dyDescent="0.25">
      <c r="A792" s="94" t="s">
        <v>1382</v>
      </c>
      <c r="B792" s="167" t="s">
        <v>640</v>
      </c>
      <c r="C792" s="94">
        <v>1958</v>
      </c>
      <c r="D792" s="108" t="s">
        <v>26</v>
      </c>
      <c r="E792" s="108" t="s">
        <v>25</v>
      </c>
      <c r="F792" s="95">
        <v>2</v>
      </c>
      <c r="G792" s="95">
        <v>2</v>
      </c>
      <c r="H792" s="111">
        <v>281.91000000000003</v>
      </c>
      <c r="I792" s="111">
        <v>0</v>
      </c>
      <c r="J792" s="111">
        <v>281.91000000000003</v>
      </c>
      <c r="K792" s="119">
        <f t="shared" si="95"/>
        <v>1932500</v>
      </c>
      <c r="L792" s="148">
        <v>0</v>
      </c>
      <c r="M792" s="148">
        <v>0</v>
      </c>
      <c r="N792" s="148">
        <v>0</v>
      </c>
      <c r="O792" s="110">
        <v>1932500</v>
      </c>
      <c r="P792" s="111">
        <f t="shared" si="94"/>
        <v>6855.0246532581314</v>
      </c>
      <c r="Q792" s="119">
        <v>9673</v>
      </c>
      <c r="R792" s="98" t="s">
        <v>69</v>
      </c>
      <c r="S792" s="168"/>
    </row>
    <row r="793" spans="1:21" s="21" customFormat="1" ht="23.1" customHeight="1" x14ac:dyDescent="0.25">
      <c r="A793" s="94" t="s">
        <v>1383</v>
      </c>
      <c r="B793" s="167" t="s">
        <v>641</v>
      </c>
      <c r="C793" s="94">
        <v>1960</v>
      </c>
      <c r="D793" s="108" t="s">
        <v>26</v>
      </c>
      <c r="E793" s="108" t="s">
        <v>25</v>
      </c>
      <c r="F793" s="95">
        <v>2</v>
      </c>
      <c r="G793" s="95">
        <v>2</v>
      </c>
      <c r="H793" s="111">
        <v>288.19</v>
      </c>
      <c r="I793" s="111">
        <v>0</v>
      </c>
      <c r="J793" s="111">
        <v>288.19</v>
      </c>
      <c r="K793" s="119">
        <f t="shared" si="95"/>
        <v>1954500</v>
      </c>
      <c r="L793" s="148">
        <v>0</v>
      </c>
      <c r="M793" s="148">
        <v>0</v>
      </c>
      <c r="N793" s="148">
        <v>0</v>
      </c>
      <c r="O793" s="110">
        <v>1954500</v>
      </c>
      <c r="P793" s="111">
        <f t="shared" si="94"/>
        <v>6781.9841077067213</v>
      </c>
      <c r="Q793" s="119">
        <v>9673</v>
      </c>
      <c r="R793" s="121" t="s">
        <v>70</v>
      </c>
      <c r="S793" s="168"/>
    </row>
    <row r="794" spans="1:21" s="21" customFormat="1" ht="23.1" customHeight="1" x14ac:dyDescent="0.25">
      <c r="A794" s="94" t="s">
        <v>1384</v>
      </c>
      <c r="B794" s="118" t="s">
        <v>642</v>
      </c>
      <c r="C794" s="94">
        <v>1961</v>
      </c>
      <c r="D794" s="108" t="s">
        <v>26</v>
      </c>
      <c r="E794" s="108" t="s">
        <v>25</v>
      </c>
      <c r="F794" s="95">
        <v>4</v>
      </c>
      <c r="G794" s="95">
        <v>4</v>
      </c>
      <c r="H794" s="111">
        <v>2561.69</v>
      </c>
      <c r="I794" s="111">
        <v>0</v>
      </c>
      <c r="J794" s="111">
        <v>2561.69</v>
      </c>
      <c r="K794" s="119">
        <f t="shared" si="95"/>
        <v>3738560</v>
      </c>
      <c r="L794" s="148">
        <v>0</v>
      </c>
      <c r="M794" s="148">
        <v>0</v>
      </c>
      <c r="N794" s="148">
        <v>0</v>
      </c>
      <c r="O794" s="110">
        <v>3738560</v>
      </c>
      <c r="P794" s="111">
        <f t="shared" si="94"/>
        <v>1459.4115603371213</v>
      </c>
      <c r="Q794" s="119">
        <v>9673</v>
      </c>
      <c r="R794" s="98" t="s">
        <v>70</v>
      </c>
      <c r="S794" s="168"/>
    </row>
    <row r="795" spans="1:21" s="81" customFormat="1" ht="23.1" customHeight="1" x14ac:dyDescent="0.25">
      <c r="A795" s="94" t="s">
        <v>1385</v>
      </c>
      <c r="B795" s="145" t="s">
        <v>1678</v>
      </c>
      <c r="C795" s="94">
        <v>2003</v>
      </c>
      <c r="D795" s="94" t="s">
        <v>26</v>
      </c>
      <c r="E795" s="94" t="s">
        <v>28</v>
      </c>
      <c r="F795" s="95">
        <v>10</v>
      </c>
      <c r="G795" s="95">
        <v>5</v>
      </c>
      <c r="H795" s="163">
        <v>11583.4</v>
      </c>
      <c r="I795" s="163">
        <v>438.9</v>
      </c>
      <c r="J795" s="163">
        <v>10163</v>
      </c>
      <c r="K795" s="111">
        <f>SUM(L795:O795)</f>
        <v>3368829.6</v>
      </c>
      <c r="L795" s="111">
        <v>0</v>
      </c>
      <c r="M795" s="111">
        <v>0</v>
      </c>
      <c r="N795" s="111">
        <v>0</v>
      </c>
      <c r="O795" s="110">
        <v>3368829.6</v>
      </c>
      <c r="P795" s="111">
        <f t="shared" si="94"/>
        <v>290.83253621561892</v>
      </c>
      <c r="Q795" s="111">
        <v>9673</v>
      </c>
      <c r="R795" s="121" t="s">
        <v>68</v>
      </c>
      <c r="S795" s="87"/>
      <c r="T795" s="80"/>
      <c r="U795" s="80"/>
    </row>
    <row r="796" spans="1:21" s="21" customFormat="1" ht="23.1" customHeight="1" x14ac:dyDescent="0.25">
      <c r="A796" s="94" t="s">
        <v>1386</v>
      </c>
      <c r="B796" s="118" t="s">
        <v>645</v>
      </c>
      <c r="C796" s="94">
        <v>1956</v>
      </c>
      <c r="D796" s="108" t="s">
        <v>26</v>
      </c>
      <c r="E796" s="108" t="s">
        <v>25</v>
      </c>
      <c r="F796" s="95">
        <v>5</v>
      </c>
      <c r="G796" s="95">
        <v>6</v>
      </c>
      <c r="H796" s="111">
        <v>4863</v>
      </c>
      <c r="I796" s="111">
        <v>504</v>
      </c>
      <c r="J796" s="111">
        <v>4359</v>
      </c>
      <c r="K796" s="119">
        <f>SUM(L796:O796)</f>
        <v>11871200</v>
      </c>
      <c r="L796" s="148">
        <v>0</v>
      </c>
      <c r="M796" s="148">
        <v>0</v>
      </c>
      <c r="N796" s="148">
        <v>0</v>
      </c>
      <c r="O796" s="110">
        <v>11871200</v>
      </c>
      <c r="P796" s="111">
        <f>K796/H796</f>
        <v>2441.1268764137362</v>
      </c>
      <c r="Q796" s="119">
        <v>9673</v>
      </c>
      <c r="R796" s="121" t="s">
        <v>69</v>
      </c>
      <c r="S796" s="168"/>
    </row>
    <row r="797" spans="1:21" s="53" customFormat="1" ht="23.1" customHeight="1" x14ac:dyDescent="0.25">
      <c r="A797" s="94" t="s">
        <v>1387</v>
      </c>
      <c r="B797" s="145" t="s">
        <v>1676</v>
      </c>
      <c r="C797" s="94">
        <v>1959</v>
      </c>
      <c r="D797" s="94" t="s">
        <v>26</v>
      </c>
      <c r="E797" s="94" t="s">
        <v>25</v>
      </c>
      <c r="F797" s="95">
        <v>5</v>
      </c>
      <c r="G797" s="95">
        <v>2</v>
      </c>
      <c r="H797" s="163">
        <v>2158.6</v>
      </c>
      <c r="I797" s="163">
        <v>1469.6</v>
      </c>
      <c r="J797" s="163">
        <v>142.19999999999999</v>
      </c>
      <c r="K797" s="111">
        <f>SUM(L797:O797)</f>
        <v>4094663</v>
      </c>
      <c r="L797" s="111">
        <v>0</v>
      </c>
      <c r="M797" s="111">
        <v>0</v>
      </c>
      <c r="N797" s="111">
        <v>0</v>
      </c>
      <c r="O797" s="110">
        <v>4094663</v>
      </c>
      <c r="P797" s="111">
        <f>K797/H797</f>
        <v>1896.9067914388957</v>
      </c>
      <c r="Q797" s="111">
        <v>9673</v>
      </c>
      <c r="R797" s="121" t="s">
        <v>68</v>
      </c>
      <c r="S797" s="87"/>
      <c r="T797" s="52"/>
      <c r="U797" s="52"/>
    </row>
    <row r="798" spans="1:21" s="21" customFormat="1" ht="23.1" customHeight="1" x14ac:dyDescent="0.25">
      <c r="A798" s="94" t="s">
        <v>1388</v>
      </c>
      <c r="B798" s="118" t="s">
        <v>646</v>
      </c>
      <c r="C798" s="94">
        <v>1955</v>
      </c>
      <c r="D798" s="108" t="s">
        <v>26</v>
      </c>
      <c r="E798" s="108" t="s">
        <v>25</v>
      </c>
      <c r="F798" s="95">
        <v>5</v>
      </c>
      <c r="G798" s="95">
        <v>9</v>
      </c>
      <c r="H798" s="111">
        <v>8202.5</v>
      </c>
      <c r="I798" s="111">
        <v>1838.1</v>
      </c>
      <c r="J798" s="111">
        <v>6364.4</v>
      </c>
      <c r="K798" s="119">
        <f>SUM(L798:O798)</f>
        <v>19886000</v>
      </c>
      <c r="L798" s="148">
        <v>0</v>
      </c>
      <c r="M798" s="148">
        <v>0</v>
      </c>
      <c r="N798" s="148">
        <v>0</v>
      </c>
      <c r="O798" s="110">
        <v>19886000</v>
      </c>
      <c r="P798" s="111">
        <f>K798/H798</f>
        <v>2424.382810118866</v>
      </c>
      <c r="Q798" s="119">
        <v>9673</v>
      </c>
      <c r="R798" s="121" t="s">
        <v>69</v>
      </c>
      <c r="S798" s="168"/>
    </row>
    <row r="799" spans="1:21" s="21" customFormat="1" ht="23.1" customHeight="1" x14ac:dyDescent="0.25">
      <c r="A799" s="94" t="s">
        <v>1389</v>
      </c>
      <c r="B799" s="118" t="s">
        <v>647</v>
      </c>
      <c r="C799" s="94">
        <v>1959</v>
      </c>
      <c r="D799" s="108" t="s">
        <v>26</v>
      </c>
      <c r="E799" s="108" t="s">
        <v>25</v>
      </c>
      <c r="F799" s="95">
        <v>5</v>
      </c>
      <c r="G799" s="95">
        <v>2</v>
      </c>
      <c r="H799" s="111">
        <v>1670.81</v>
      </c>
      <c r="I799" s="111">
        <v>0</v>
      </c>
      <c r="J799" s="111">
        <v>1670.81</v>
      </c>
      <c r="K799" s="119">
        <f>SUM(L799:O799)</f>
        <v>3511000</v>
      </c>
      <c r="L799" s="148">
        <v>0</v>
      </c>
      <c r="M799" s="148">
        <v>0</v>
      </c>
      <c r="N799" s="148">
        <v>0</v>
      </c>
      <c r="O799" s="110">
        <v>3511000</v>
      </c>
      <c r="P799" s="111">
        <f>K799/H799</f>
        <v>2101.3759793154218</v>
      </c>
      <c r="Q799" s="119">
        <v>9673</v>
      </c>
      <c r="R799" s="121" t="s">
        <v>69</v>
      </c>
      <c r="S799" s="168"/>
    </row>
    <row r="800" spans="1:21" s="21" customFormat="1" ht="23.1" customHeight="1" x14ac:dyDescent="0.25">
      <c r="A800" s="94" t="s">
        <v>1865</v>
      </c>
      <c r="B800" s="118" t="s">
        <v>643</v>
      </c>
      <c r="C800" s="94">
        <v>1958</v>
      </c>
      <c r="D800" s="108" t="s">
        <v>26</v>
      </c>
      <c r="E800" s="108" t="s">
        <v>25</v>
      </c>
      <c r="F800" s="95">
        <v>4</v>
      </c>
      <c r="G800" s="95">
        <v>3</v>
      </c>
      <c r="H800" s="111">
        <v>1923.77</v>
      </c>
      <c r="I800" s="111">
        <v>45.9</v>
      </c>
      <c r="J800" s="111">
        <v>1877.87</v>
      </c>
      <c r="K800" s="119">
        <f t="shared" si="95"/>
        <v>4160000</v>
      </c>
      <c r="L800" s="148">
        <v>0</v>
      </c>
      <c r="M800" s="148">
        <v>0</v>
      </c>
      <c r="N800" s="148">
        <v>0</v>
      </c>
      <c r="O800" s="110">
        <v>4160000</v>
      </c>
      <c r="P800" s="111">
        <f t="shared" si="94"/>
        <v>2162.4206635928413</v>
      </c>
      <c r="Q800" s="119">
        <v>9673</v>
      </c>
      <c r="R800" s="98" t="s">
        <v>69</v>
      </c>
      <c r="S800" s="168"/>
    </row>
    <row r="801" spans="1:21" s="21" customFormat="1" ht="23.1" customHeight="1" x14ac:dyDescent="0.25">
      <c r="A801" s="94" t="s">
        <v>1390</v>
      </c>
      <c r="B801" s="118" t="s">
        <v>644</v>
      </c>
      <c r="C801" s="94">
        <v>1959</v>
      </c>
      <c r="D801" s="108" t="s">
        <v>26</v>
      </c>
      <c r="E801" s="108" t="s">
        <v>25</v>
      </c>
      <c r="F801" s="95">
        <v>5</v>
      </c>
      <c r="G801" s="95">
        <v>2</v>
      </c>
      <c r="H801" s="111">
        <v>1802.2</v>
      </c>
      <c r="I801" s="111">
        <v>38</v>
      </c>
      <c r="J801" s="111">
        <v>1764.2</v>
      </c>
      <c r="K801" s="119">
        <f t="shared" si="95"/>
        <v>3747500</v>
      </c>
      <c r="L801" s="148">
        <v>0</v>
      </c>
      <c r="M801" s="148">
        <v>0</v>
      </c>
      <c r="N801" s="148">
        <v>0</v>
      </c>
      <c r="O801" s="110">
        <v>3747500</v>
      </c>
      <c r="P801" s="111">
        <f t="shared" si="94"/>
        <v>2079.4029519476194</v>
      </c>
      <c r="Q801" s="119">
        <v>9673</v>
      </c>
      <c r="R801" s="121" t="s">
        <v>69</v>
      </c>
      <c r="S801" s="168"/>
    </row>
    <row r="802" spans="1:21" s="21" customFormat="1" ht="23.1" customHeight="1" x14ac:dyDescent="0.25">
      <c r="A802" s="94" t="s">
        <v>1391</v>
      </c>
      <c r="B802" s="118" t="s">
        <v>648</v>
      </c>
      <c r="C802" s="94">
        <v>1959</v>
      </c>
      <c r="D802" s="108" t="s">
        <v>26</v>
      </c>
      <c r="E802" s="108" t="s">
        <v>25</v>
      </c>
      <c r="F802" s="95">
        <v>4</v>
      </c>
      <c r="G802" s="95">
        <v>1</v>
      </c>
      <c r="H802" s="111">
        <v>1215.8800000000001</v>
      </c>
      <c r="I802" s="111">
        <v>69</v>
      </c>
      <c r="J802" s="111">
        <v>1146.8800000000001</v>
      </c>
      <c r="K802" s="119">
        <f t="shared" si="95"/>
        <v>11238112</v>
      </c>
      <c r="L802" s="148">
        <v>0</v>
      </c>
      <c r="M802" s="148">
        <v>0</v>
      </c>
      <c r="N802" s="148">
        <v>0</v>
      </c>
      <c r="O802" s="110">
        <v>11238112</v>
      </c>
      <c r="P802" s="111">
        <f t="shared" si="94"/>
        <v>9242.7805375530479</v>
      </c>
      <c r="Q802" s="119">
        <v>9673</v>
      </c>
      <c r="R802" s="121" t="s">
        <v>69</v>
      </c>
      <c r="S802" s="168"/>
    </row>
    <row r="803" spans="1:21" s="21" customFormat="1" ht="23.1" customHeight="1" x14ac:dyDescent="0.25">
      <c r="A803" s="94" t="s">
        <v>1392</v>
      </c>
      <c r="B803" s="118" t="s">
        <v>649</v>
      </c>
      <c r="C803" s="94">
        <v>1960</v>
      </c>
      <c r="D803" s="108" t="s">
        <v>26</v>
      </c>
      <c r="E803" s="108" t="s">
        <v>25</v>
      </c>
      <c r="F803" s="95">
        <v>2</v>
      </c>
      <c r="G803" s="95">
        <v>2</v>
      </c>
      <c r="H803" s="111">
        <v>565.4</v>
      </c>
      <c r="I803" s="111">
        <v>99.6</v>
      </c>
      <c r="J803" s="111">
        <v>465.8</v>
      </c>
      <c r="K803" s="119">
        <f t="shared" si="95"/>
        <v>2376790</v>
      </c>
      <c r="L803" s="148">
        <v>0</v>
      </c>
      <c r="M803" s="148">
        <v>0</v>
      </c>
      <c r="N803" s="148">
        <v>0</v>
      </c>
      <c r="O803" s="110">
        <v>2376790</v>
      </c>
      <c r="P803" s="111">
        <f t="shared" si="94"/>
        <v>4203.731871241599</v>
      </c>
      <c r="Q803" s="119">
        <v>9673</v>
      </c>
      <c r="R803" s="121" t="s">
        <v>70</v>
      </c>
      <c r="S803" s="168"/>
    </row>
    <row r="804" spans="1:21" s="21" customFormat="1" ht="23.1" customHeight="1" x14ac:dyDescent="0.25">
      <c r="A804" s="94" t="s">
        <v>1393</v>
      </c>
      <c r="B804" s="118" t="s">
        <v>650</v>
      </c>
      <c r="C804" s="94">
        <v>1958</v>
      </c>
      <c r="D804" s="108" t="s">
        <v>26</v>
      </c>
      <c r="E804" s="108" t="s">
        <v>25</v>
      </c>
      <c r="F804" s="95">
        <v>2</v>
      </c>
      <c r="G804" s="95">
        <v>1</v>
      </c>
      <c r="H804" s="111">
        <v>267.39999999999998</v>
      </c>
      <c r="I804" s="111">
        <v>81.900000000000006</v>
      </c>
      <c r="J804" s="111">
        <v>185.5</v>
      </c>
      <c r="K804" s="119">
        <f t="shared" si="95"/>
        <v>2301000</v>
      </c>
      <c r="L804" s="148">
        <v>0</v>
      </c>
      <c r="M804" s="148">
        <v>0</v>
      </c>
      <c r="N804" s="148">
        <v>0</v>
      </c>
      <c r="O804" s="110">
        <v>2301000</v>
      </c>
      <c r="P804" s="111">
        <f t="shared" si="94"/>
        <v>8605.0860134629784</v>
      </c>
      <c r="Q804" s="119">
        <v>9673</v>
      </c>
      <c r="R804" s="98" t="s">
        <v>69</v>
      </c>
      <c r="S804" s="168"/>
    </row>
    <row r="805" spans="1:21" s="25" customFormat="1" ht="23.1" customHeight="1" x14ac:dyDescent="0.25">
      <c r="A805" s="94" t="s">
        <v>1394</v>
      </c>
      <c r="B805" s="118" t="s">
        <v>651</v>
      </c>
      <c r="C805" s="94">
        <v>1958</v>
      </c>
      <c r="D805" s="108" t="s">
        <v>26</v>
      </c>
      <c r="E805" s="108" t="s">
        <v>25</v>
      </c>
      <c r="F805" s="95">
        <v>2</v>
      </c>
      <c r="G805" s="95">
        <v>1</v>
      </c>
      <c r="H805" s="111">
        <v>262</v>
      </c>
      <c r="I805" s="111">
        <v>77.900000000000006</v>
      </c>
      <c r="J805" s="111">
        <v>184.1</v>
      </c>
      <c r="K805" s="119">
        <f t="shared" si="95"/>
        <v>2290000</v>
      </c>
      <c r="L805" s="148">
        <v>0</v>
      </c>
      <c r="M805" s="148">
        <v>0</v>
      </c>
      <c r="N805" s="148">
        <v>0</v>
      </c>
      <c r="O805" s="110">
        <v>2290000</v>
      </c>
      <c r="P805" s="111">
        <f t="shared" si="94"/>
        <v>8740.4580152671751</v>
      </c>
      <c r="Q805" s="119">
        <v>9673</v>
      </c>
      <c r="R805" s="98" t="s">
        <v>69</v>
      </c>
      <c r="S805" s="112"/>
    </row>
    <row r="806" spans="1:21" s="26" customFormat="1" ht="23.1" customHeight="1" x14ac:dyDescent="0.25">
      <c r="A806" s="94" t="s">
        <v>1395</v>
      </c>
      <c r="B806" s="118" t="s">
        <v>652</v>
      </c>
      <c r="C806" s="94">
        <v>1961</v>
      </c>
      <c r="D806" s="108" t="s">
        <v>26</v>
      </c>
      <c r="E806" s="108" t="s">
        <v>25</v>
      </c>
      <c r="F806" s="95">
        <v>2</v>
      </c>
      <c r="G806" s="95">
        <v>1</v>
      </c>
      <c r="H806" s="111">
        <v>284.5</v>
      </c>
      <c r="I806" s="111">
        <v>0</v>
      </c>
      <c r="J806" s="111">
        <v>284.5</v>
      </c>
      <c r="K806" s="119">
        <f t="shared" si="95"/>
        <v>2295500</v>
      </c>
      <c r="L806" s="148">
        <v>0</v>
      </c>
      <c r="M806" s="148">
        <v>0</v>
      </c>
      <c r="N806" s="148">
        <v>0</v>
      </c>
      <c r="O806" s="110">
        <v>2295500</v>
      </c>
      <c r="P806" s="111">
        <f t="shared" si="94"/>
        <v>8068.5413005272412</v>
      </c>
      <c r="Q806" s="119">
        <v>9673</v>
      </c>
      <c r="R806" s="98" t="s">
        <v>70</v>
      </c>
      <c r="S806" s="112"/>
      <c r="T806" s="25"/>
      <c r="U806" s="25"/>
    </row>
    <row r="807" spans="1:21" s="26" customFormat="1" ht="23.1" customHeight="1" x14ac:dyDescent="0.25">
      <c r="A807" s="94" t="s">
        <v>1396</v>
      </c>
      <c r="B807" s="118" t="s">
        <v>653</v>
      </c>
      <c r="C807" s="94">
        <v>1959</v>
      </c>
      <c r="D807" s="108" t="s">
        <v>26</v>
      </c>
      <c r="E807" s="108" t="s">
        <v>25</v>
      </c>
      <c r="F807" s="95">
        <v>2</v>
      </c>
      <c r="G807" s="95">
        <v>1</v>
      </c>
      <c r="H807" s="111">
        <v>287.89999999999998</v>
      </c>
      <c r="I807" s="111">
        <v>0</v>
      </c>
      <c r="J807" s="111">
        <v>287.89999999999998</v>
      </c>
      <c r="K807" s="119">
        <f t="shared" si="95"/>
        <v>1685000</v>
      </c>
      <c r="L807" s="148">
        <v>0</v>
      </c>
      <c r="M807" s="148">
        <v>0</v>
      </c>
      <c r="N807" s="148">
        <v>0</v>
      </c>
      <c r="O807" s="110">
        <v>1685000</v>
      </c>
      <c r="P807" s="111">
        <f t="shared" si="94"/>
        <v>5852.7266411948594</v>
      </c>
      <c r="Q807" s="119">
        <v>9673</v>
      </c>
      <c r="R807" s="121" t="s">
        <v>69</v>
      </c>
      <c r="S807" s="112"/>
      <c r="T807" s="25"/>
      <c r="U807" s="25"/>
    </row>
    <row r="808" spans="1:21" s="26" customFormat="1" ht="23.1" customHeight="1" x14ac:dyDescent="0.25">
      <c r="A808" s="94" t="s">
        <v>1397</v>
      </c>
      <c r="B808" s="118" t="s">
        <v>656</v>
      </c>
      <c r="C808" s="94">
        <v>1959</v>
      </c>
      <c r="D808" s="108" t="s">
        <v>26</v>
      </c>
      <c r="E808" s="108" t="s">
        <v>25</v>
      </c>
      <c r="F808" s="95">
        <v>2</v>
      </c>
      <c r="G808" s="95">
        <v>1</v>
      </c>
      <c r="H808" s="111">
        <v>286.60000000000002</v>
      </c>
      <c r="I808" s="111">
        <v>0</v>
      </c>
      <c r="J808" s="111">
        <v>286.60000000000002</v>
      </c>
      <c r="K808" s="119">
        <f t="shared" ref="K808:K812" si="96">SUM(L808:O808)</f>
        <v>1679500</v>
      </c>
      <c r="L808" s="148">
        <v>0</v>
      </c>
      <c r="M808" s="148">
        <v>0</v>
      </c>
      <c r="N808" s="148">
        <v>0</v>
      </c>
      <c r="O808" s="110">
        <v>1679500</v>
      </c>
      <c r="P808" s="111">
        <f>K808/H808</f>
        <v>5860.0837404047452</v>
      </c>
      <c r="Q808" s="119">
        <v>9673</v>
      </c>
      <c r="R808" s="121" t="s">
        <v>69</v>
      </c>
      <c r="S808" s="112"/>
      <c r="T808" s="25"/>
      <c r="U808" s="25"/>
    </row>
    <row r="809" spans="1:21" s="26" customFormat="1" ht="23.1" customHeight="1" x14ac:dyDescent="0.25">
      <c r="A809" s="94" t="s">
        <v>1398</v>
      </c>
      <c r="B809" s="118" t="s">
        <v>657</v>
      </c>
      <c r="C809" s="94">
        <v>1959</v>
      </c>
      <c r="D809" s="108" t="s">
        <v>26</v>
      </c>
      <c r="E809" s="108" t="s">
        <v>25</v>
      </c>
      <c r="F809" s="95">
        <v>2</v>
      </c>
      <c r="G809" s="95">
        <v>1</v>
      </c>
      <c r="H809" s="111">
        <v>280.10000000000002</v>
      </c>
      <c r="I809" s="111">
        <v>0</v>
      </c>
      <c r="J809" s="111">
        <v>280.10000000000002</v>
      </c>
      <c r="K809" s="119">
        <f t="shared" si="96"/>
        <v>858235</v>
      </c>
      <c r="L809" s="148">
        <v>0</v>
      </c>
      <c r="M809" s="148">
        <v>0</v>
      </c>
      <c r="N809" s="148">
        <v>0</v>
      </c>
      <c r="O809" s="110">
        <v>858235</v>
      </c>
      <c r="P809" s="111">
        <f>K809/H809</f>
        <v>3064.0307033202425</v>
      </c>
      <c r="Q809" s="119">
        <v>9673</v>
      </c>
      <c r="R809" s="121" t="s">
        <v>69</v>
      </c>
      <c r="S809" s="112"/>
      <c r="T809" s="25"/>
      <c r="U809" s="25"/>
    </row>
    <row r="810" spans="1:21" s="25" customFormat="1" ht="23.1" customHeight="1" x14ac:dyDescent="0.25">
      <c r="A810" s="94" t="s">
        <v>1399</v>
      </c>
      <c r="B810" s="118" t="s">
        <v>658</v>
      </c>
      <c r="C810" s="94">
        <v>1959</v>
      </c>
      <c r="D810" s="108" t="s">
        <v>26</v>
      </c>
      <c r="E810" s="108" t="s">
        <v>25</v>
      </c>
      <c r="F810" s="95">
        <v>2</v>
      </c>
      <c r="G810" s="95">
        <v>1</v>
      </c>
      <c r="H810" s="111">
        <v>289</v>
      </c>
      <c r="I810" s="111">
        <v>0</v>
      </c>
      <c r="J810" s="111">
        <v>289</v>
      </c>
      <c r="K810" s="119">
        <f t="shared" si="96"/>
        <v>1317050</v>
      </c>
      <c r="L810" s="148">
        <v>0</v>
      </c>
      <c r="M810" s="148">
        <v>0</v>
      </c>
      <c r="N810" s="148">
        <v>0</v>
      </c>
      <c r="O810" s="110">
        <v>1317050</v>
      </c>
      <c r="P810" s="111">
        <f>K810/H810</f>
        <v>4557.2664359861592</v>
      </c>
      <c r="Q810" s="119">
        <v>9673</v>
      </c>
      <c r="R810" s="121" t="s">
        <v>69</v>
      </c>
      <c r="S810" s="112"/>
    </row>
    <row r="811" spans="1:21" s="25" customFormat="1" ht="23.1" customHeight="1" x14ac:dyDescent="0.25">
      <c r="A811" s="94" t="s">
        <v>1400</v>
      </c>
      <c r="B811" s="118" t="s">
        <v>659</v>
      </c>
      <c r="C811" s="94">
        <v>1959</v>
      </c>
      <c r="D811" s="108" t="s">
        <v>26</v>
      </c>
      <c r="E811" s="108" t="s">
        <v>25</v>
      </c>
      <c r="F811" s="95">
        <v>2</v>
      </c>
      <c r="G811" s="95">
        <v>1</v>
      </c>
      <c r="H811" s="111">
        <v>291.8</v>
      </c>
      <c r="I811" s="111">
        <v>0</v>
      </c>
      <c r="J811" s="111">
        <v>291.8</v>
      </c>
      <c r="K811" s="119">
        <f t="shared" si="96"/>
        <v>1956730</v>
      </c>
      <c r="L811" s="148">
        <v>0</v>
      </c>
      <c r="M811" s="148">
        <v>0</v>
      </c>
      <c r="N811" s="148">
        <v>0</v>
      </c>
      <c r="O811" s="110">
        <v>1956730</v>
      </c>
      <c r="P811" s="111">
        <f>K811/H811</f>
        <v>6705.7230980123368</v>
      </c>
      <c r="Q811" s="119">
        <v>9673</v>
      </c>
      <c r="R811" s="121" t="s">
        <v>69</v>
      </c>
      <c r="S811" s="112"/>
    </row>
    <row r="812" spans="1:21" s="25" customFormat="1" ht="23.1" customHeight="1" x14ac:dyDescent="0.25">
      <c r="A812" s="94" t="s">
        <v>1401</v>
      </c>
      <c r="B812" s="118" t="s">
        <v>660</v>
      </c>
      <c r="C812" s="94">
        <v>1959</v>
      </c>
      <c r="D812" s="108" t="s">
        <v>26</v>
      </c>
      <c r="E812" s="108" t="s">
        <v>25</v>
      </c>
      <c r="F812" s="95">
        <v>2</v>
      </c>
      <c r="G812" s="95">
        <v>1</v>
      </c>
      <c r="H812" s="111">
        <v>277.3</v>
      </c>
      <c r="I812" s="111">
        <v>0</v>
      </c>
      <c r="J812" s="111">
        <v>277.3</v>
      </c>
      <c r="K812" s="119">
        <f t="shared" si="96"/>
        <v>1619000</v>
      </c>
      <c r="L812" s="148">
        <v>0</v>
      </c>
      <c r="M812" s="148">
        <v>0</v>
      </c>
      <c r="N812" s="148">
        <v>0</v>
      </c>
      <c r="O812" s="110">
        <v>1619000</v>
      </c>
      <c r="P812" s="111">
        <f>K812/H812</f>
        <v>5838.4421204471691</v>
      </c>
      <c r="Q812" s="119">
        <v>9673</v>
      </c>
      <c r="R812" s="121" t="s">
        <v>69</v>
      </c>
      <c r="S812" s="112"/>
    </row>
    <row r="813" spans="1:21" s="26" customFormat="1" ht="23.1" customHeight="1" x14ac:dyDescent="0.25">
      <c r="A813" s="94" t="s">
        <v>1402</v>
      </c>
      <c r="B813" s="118" t="s">
        <v>654</v>
      </c>
      <c r="C813" s="94">
        <v>1960</v>
      </c>
      <c r="D813" s="108" t="s">
        <v>26</v>
      </c>
      <c r="E813" s="108" t="s">
        <v>25</v>
      </c>
      <c r="F813" s="95">
        <v>2</v>
      </c>
      <c r="G813" s="95">
        <v>1</v>
      </c>
      <c r="H813" s="111">
        <v>279.68</v>
      </c>
      <c r="I813" s="111">
        <v>0</v>
      </c>
      <c r="J813" s="111">
        <v>279.68</v>
      </c>
      <c r="K813" s="119">
        <f t="shared" si="95"/>
        <v>1619000</v>
      </c>
      <c r="L813" s="148">
        <v>0</v>
      </c>
      <c r="M813" s="148">
        <v>0</v>
      </c>
      <c r="N813" s="148">
        <v>0</v>
      </c>
      <c r="O813" s="110">
        <v>1619000</v>
      </c>
      <c r="P813" s="111">
        <f t="shared" si="94"/>
        <v>5788.7585812356974</v>
      </c>
      <c r="Q813" s="119">
        <v>9673</v>
      </c>
      <c r="R813" s="121" t="s">
        <v>70</v>
      </c>
      <c r="S813" s="112"/>
      <c r="T813" s="25"/>
      <c r="U813" s="25"/>
    </row>
    <row r="814" spans="1:21" s="26" customFormat="1" ht="23.1" customHeight="1" x14ac:dyDescent="0.25">
      <c r="A814" s="94" t="s">
        <v>1403</v>
      </c>
      <c r="B814" s="118" t="s">
        <v>655</v>
      </c>
      <c r="C814" s="94">
        <v>1959</v>
      </c>
      <c r="D814" s="108" t="s">
        <v>26</v>
      </c>
      <c r="E814" s="108" t="s">
        <v>25</v>
      </c>
      <c r="F814" s="95">
        <v>2</v>
      </c>
      <c r="G814" s="95">
        <v>1</v>
      </c>
      <c r="H814" s="111">
        <v>282.3</v>
      </c>
      <c r="I814" s="111">
        <v>85.8</v>
      </c>
      <c r="J814" s="111">
        <v>196.5</v>
      </c>
      <c r="K814" s="119">
        <f t="shared" si="95"/>
        <v>3060070</v>
      </c>
      <c r="L814" s="148">
        <v>0</v>
      </c>
      <c r="M814" s="148">
        <v>0</v>
      </c>
      <c r="N814" s="148">
        <v>0</v>
      </c>
      <c r="O814" s="110">
        <v>3060070</v>
      </c>
      <c r="P814" s="111">
        <f t="shared" si="94"/>
        <v>10839.780375487069</v>
      </c>
      <c r="Q814" s="119">
        <v>9673</v>
      </c>
      <c r="R814" s="121" t="s">
        <v>70</v>
      </c>
      <c r="S814" s="112"/>
      <c r="T814" s="25"/>
      <c r="U814" s="25"/>
    </row>
    <row r="815" spans="1:21" s="25" customFormat="1" ht="23.1" customHeight="1" x14ac:dyDescent="0.25">
      <c r="A815" s="94" t="s">
        <v>1746</v>
      </c>
      <c r="B815" s="167" t="s">
        <v>661</v>
      </c>
      <c r="C815" s="94">
        <v>1961</v>
      </c>
      <c r="D815" s="108" t="s">
        <v>26</v>
      </c>
      <c r="E815" s="108" t="s">
        <v>28</v>
      </c>
      <c r="F815" s="95">
        <v>4</v>
      </c>
      <c r="G815" s="95">
        <v>3</v>
      </c>
      <c r="H815" s="111">
        <v>1984.59</v>
      </c>
      <c r="I815" s="111">
        <v>85.5</v>
      </c>
      <c r="J815" s="111">
        <v>1899.09</v>
      </c>
      <c r="K815" s="119">
        <f t="shared" si="95"/>
        <v>5370000</v>
      </c>
      <c r="L815" s="148">
        <v>0</v>
      </c>
      <c r="M815" s="148">
        <v>0</v>
      </c>
      <c r="N815" s="148">
        <v>0</v>
      </c>
      <c r="O815" s="110">
        <v>5370000</v>
      </c>
      <c r="P815" s="111">
        <f t="shared" si="94"/>
        <v>2705.8485631792964</v>
      </c>
      <c r="Q815" s="119">
        <v>9673</v>
      </c>
      <c r="R815" s="98" t="s">
        <v>70</v>
      </c>
      <c r="S815" s="112"/>
    </row>
    <row r="816" spans="1:21" s="26" customFormat="1" ht="23.1" customHeight="1" x14ac:dyDescent="0.25">
      <c r="A816" s="94" t="s">
        <v>1404</v>
      </c>
      <c r="B816" s="167" t="s">
        <v>662</v>
      </c>
      <c r="C816" s="94">
        <v>1961</v>
      </c>
      <c r="D816" s="108" t="s">
        <v>26</v>
      </c>
      <c r="E816" s="108" t="s">
        <v>28</v>
      </c>
      <c r="F816" s="95">
        <v>4</v>
      </c>
      <c r="G816" s="95">
        <v>3</v>
      </c>
      <c r="H816" s="111">
        <v>2062.48</v>
      </c>
      <c r="I816" s="111">
        <v>0</v>
      </c>
      <c r="J816" s="111">
        <v>2062.4299999999998</v>
      </c>
      <c r="K816" s="119">
        <f t="shared" si="95"/>
        <v>5331500</v>
      </c>
      <c r="L816" s="148">
        <v>0</v>
      </c>
      <c r="M816" s="148">
        <v>0</v>
      </c>
      <c r="N816" s="148">
        <v>0</v>
      </c>
      <c r="O816" s="110">
        <v>5331500</v>
      </c>
      <c r="P816" s="111">
        <f t="shared" si="94"/>
        <v>2584.994763585586</v>
      </c>
      <c r="Q816" s="119">
        <v>9673</v>
      </c>
      <c r="R816" s="98" t="s">
        <v>70</v>
      </c>
      <c r="S816" s="112"/>
      <c r="T816" s="25"/>
      <c r="U816" s="25"/>
    </row>
    <row r="817" spans="1:21" s="25" customFormat="1" ht="23.1" customHeight="1" x14ac:dyDescent="0.25">
      <c r="A817" s="94" t="s">
        <v>1405</v>
      </c>
      <c r="B817" s="118" t="s">
        <v>663</v>
      </c>
      <c r="C817" s="94">
        <v>1959</v>
      </c>
      <c r="D817" s="108" t="s">
        <v>26</v>
      </c>
      <c r="E817" s="108" t="s">
        <v>25</v>
      </c>
      <c r="F817" s="95">
        <v>2</v>
      </c>
      <c r="G817" s="95">
        <v>2</v>
      </c>
      <c r="H817" s="111">
        <v>403.4</v>
      </c>
      <c r="I817" s="111">
        <v>0</v>
      </c>
      <c r="J817" s="111">
        <v>403.4</v>
      </c>
      <c r="K817" s="119">
        <f t="shared" si="95"/>
        <v>1762000</v>
      </c>
      <c r="L817" s="148">
        <v>0</v>
      </c>
      <c r="M817" s="148">
        <v>0</v>
      </c>
      <c r="N817" s="148">
        <v>0</v>
      </c>
      <c r="O817" s="110">
        <v>1762000</v>
      </c>
      <c r="P817" s="111">
        <f t="shared" si="94"/>
        <v>4367.8730788299454</v>
      </c>
      <c r="Q817" s="119">
        <v>9673</v>
      </c>
      <c r="R817" s="121" t="s">
        <v>69</v>
      </c>
      <c r="S817" s="112"/>
    </row>
    <row r="818" spans="1:21" s="25" customFormat="1" ht="23.1" customHeight="1" x14ac:dyDescent="0.25">
      <c r="A818" s="94" t="s">
        <v>1406</v>
      </c>
      <c r="B818" s="118" t="s">
        <v>664</v>
      </c>
      <c r="C818" s="94">
        <v>1959</v>
      </c>
      <c r="D818" s="108" t="s">
        <v>26</v>
      </c>
      <c r="E818" s="108" t="s">
        <v>25</v>
      </c>
      <c r="F818" s="95">
        <v>2</v>
      </c>
      <c r="G818" s="95">
        <v>1</v>
      </c>
      <c r="H818" s="111">
        <v>573.6</v>
      </c>
      <c r="I818" s="111">
        <v>0</v>
      </c>
      <c r="J818" s="111">
        <v>573.6</v>
      </c>
      <c r="K818" s="119">
        <f t="shared" si="95"/>
        <v>3551150</v>
      </c>
      <c r="L818" s="148">
        <v>0</v>
      </c>
      <c r="M818" s="148">
        <v>0</v>
      </c>
      <c r="N818" s="148">
        <v>0</v>
      </c>
      <c r="O818" s="110">
        <v>3551150</v>
      </c>
      <c r="P818" s="111">
        <f t="shared" si="94"/>
        <v>6190.9867503486748</v>
      </c>
      <c r="Q818" s="119">
        <v>9673</v>
      </c>
      <c r="R818" s="121" t="s">
        <v>69</v>
      </c>
      <c r="S818" s="112"/>
    </row>
    <row r="819" spans="1:21" ht="23.1" customHeight="1" x14ac:dyDescent="0.25">
      <c r="A819" s="94" t="s">
        <v>1407</v>
      </c>
      <c r="B819" s="145" t="s">
        <v>1656</v>
      </c>
      <c r="C819" s="94">
        <v>1946</v>
      </c>
      <c r="D819" s="94" t="s">
        <v>26</v>
      </c>
      <c r="E819" s="94" t="s">
        <v>25</v>
      </c>
      <c r="F819" s="95">
        <v>2</v>
      </c>
      <c r="G819" s="95">
        <v>1</v>
      </c>
      <c r="H819" s="163">
        <v>546.1</v>
      </c>
      <c r="I819" s="163">
        <v>304.39999999999998</v>
      </c>
      <c r="J819" s="163">
        <v>187.4</v>
      </c>
      <c r="K819" s="111">
        <f>SUM(L819:O819)</f>
        <v>2154607</v>
      </c>
      <c r="L819" s="111">
        <v>0</v>
      </c>
      <c r="M819" s="111">
        <v>0</v>
      </c>
      <c r="N819" s="111">
        <v>0</v>
      </c>
      <c r="O819" s="110">
        <v>2154607</v>
      </c>
      <c r="P819" s="111">
        <f>K819/H819</f>
        <v>3945.4440578648596</v>
      </c>
      <c r="Q819" s="111">
        <v>9673</v>
      </c>
      <c r="R819" s="121" t="s">
        <v>68</v>
      </c>
      <c r="S819" s="87"/>
    </row>
    <row r="820" spans="1:21" s="26" customFormat="1" ht="23.1" customHeight="1" x14ac:dyDescent="0.25">
      <c r="A820" s="94" t="s">
        <v>1408</v>
      </c>
      <c r="B820" s="118" t="s">
        <v>665</v>
      </c>
      <c r="C820" s="94">
        <v>1959</v>
      </c>
      <c r="D820" s="108" t="s">
        <v>26</v>
      </c>
      <c r="E820" s="108" t="s">
        <v>25</v>
      </c>
      <c r="F820" s="95">
        <v>2</v>
      </c>
      <c r="G820" s="95">
        <v>2</v>
      </c>
      <c r="H820" s="111">
        <v>274.39999999999998</v>
      </c>
      <c r="I820" s="111">
        <v>0</v>
      </c>
      <c r="J820" s="111">
        <v>274.39999999999998</v>
      </c>
      <c r="K820" s="119">
        <f t="shared" si="95"/>
        <v>1905000</v>
      </c>
      <c r="L820" s="148">
        <v>0</v>
      </c>
      <c r="M820" s="148">
        <v>0</v>
      </c>
      <c r="N820" s="148">
        <v>0</v>
      </c>
      <c r="O820" s="110">
        <v>1905000</v>
      </c>
      <c r="P820" s="111">
        <f t="shared" si="94"/>
        <v>6942.4198250728869</v>
      </c>
      <c r="Q820" s="119">
        <v>9673</v>
      </c>
      <c r="R820" s="121" t="s">
        <v>69</v>
      </c>
      <c r="S820" s="112"/>
      <c r="T820" s="25"/>
      <c r="U820" s="25"/>
    </row>
    <row r="821" spans="1:21" s="26" customFormat="1" ht="23.1" customHeight="1" x14ac:dyDescent="0.25">
      <c r="A821" s="94" t="s">
        <v>1964</v>
      </c>
      <c r="B821" s="118" t="s">
        <v>666</v>
      </c>
      <c r="C821" s="94">
        <v>1961</v>
      </c>
      <c r="D821" s="108" t="s">
        <v>26</v>
      </c>
      <c r="E821" s="108" t="s">
        <v>25</v>
      </c>
      <c r="F821" s="95">
        <v>2</v>
      </c>
      <c r="G821" s="95">
        <v>2</v>
      </c>
      <c r="H821" s="111">
        <v>646.12</v>
      </c>
      <c r="I821" s="111">
        <v>0</v>
      </c>
      <c r="J821" s="111">
        <v>646.12</v>
      </c>
      <c r="K821" s="119">
        <f t="shared" si="95"/>
        <v>3665000</v>
      </c>
      <c r="L821" s="148">
        <v>0</v>
      </c>
      <c r="M821" s="148">
        <v>0</v>
      </c>
      <c r="N821" s="148">
        <v>0</v>
      </c>
      <c r="O821" s="110">
        <v>3665000</v>
      </c>
      <c r="P821" s="111">
        <f t="shared" si="94"/>
        <v>5672.3209310963912</v>
      </c>
      <c r="Q821" s="119">
        <v>9673</v>
      </c>
      <c r="R821" s="98" t="s">
        <v>70</v>
      </c>
      <c r="S821" s="112"/>
      <c r="T821" s="25"/>
      <c r="U821" s="25"/>
    </row>
    <row r="822" spans="1:21" s="26" customFormat="1" ht="23.1" customHeight="1" x14ac:dyDescent="0.25">
      <c r="A822" s="94" t="s">
        <v>1409</v>
      </c>
      <c r="B822" s="118" t="s">
        <v>667</v>
      </c>
      <c r="C822" s="94">
        <v>1958</v>
      </c>
      <c r="D822" s="108" t="s">
        <v>26</v>
      </c>
      <c r="E822" s="108" t="s">
        <v>25</v>
      </c>
      <c r="F822" s="95">
        <v>2</v>
      </c>
      <c r="G822" s="95">
        <v>1</v>
      </c>
      <c r="H822" s="111">
        <v>304.39999999999998</v>
      </c>
      <c r="I822" s="111">
        <v>0</v>
      </c>
      <c r="J822" s="111">
        <v>304.39999999999998</v>
      </c>
      <c r="K822" s="119">
        <f t="shared" si="95"/>
        <v>1899500</v>
      </c>
      <c r="L822" s="148">
        <v>0</v>
      </c>
      <c r="M822" s="148">
        <v>0</v>
      </c>
      <c r="N822" s="148">
        <v>0</v>
      </c>
      <c r="O822" s="110">
        <v>1899500</v>
      </c>
      <c r="P822" s="111">
        <f t="shared" si="94"/>
        <v>6240.1445466491459</v>
      </c>
      <c r="Q822" s="119">
        <v>9673</v>
      </c>
      <c r="R822" s="98" t="s">
        <v>69</v>
      </c>
      <c r="S822" s="112"/>
      <c r="T822" s="25"/>
      <c r="U822" s="25"/>
    </row>
    <row r="823" spans="1:21" s="48" customFormat="1" ht="23.1" customHeight="1" x14ac:dyDescent="0.25">
      <c r="A823" s="94" t="s">
        <v>1410</v>
      </c>
      <c r="B823" s="118" t="s">
        <v>668</v>
      </c>
      <c r="C823" s="94">
        <v>1953</v>
      </c>
      <c r="D823" s="94" t="s">
        <v>26</v>
      </c>
      <c r="E823" s="94" t="s">
        <v>25</v>
      </c>
      <c r="F823" s="95">
        <v>2</v>
      </c>
      <c r="G823" s="95">
        <v>2</v>
      </c>
      <c r="H823" s="163">
        <v>859.5</v>
      </c>
      <c r="I823" s="163">
        <v>857.1</v>
      </c>
      <c r="J823" s="163">
        <v>655.83</v>
      </c>
      <c r="K823" s="119">
        <f t="shared" si="95"/>
        <v>500825</v>
      </c>
      <c r="L823" s="148">
        <v>0</v>
      </c>
      <c r="M823" s="148">
        <v>0</v>
      </c>
      <c r="N823" s="148">
        <v>0</v>
      </c>
      <c r="O823" s="110">
        <v>500825</v>
      </c>
      <c r="P823" s="111">
        <f t="shared" si="94"/>
        <v>582.69342641070386</v>
      </c>
      <c r="Q823" s="119">
        <v>9673</v>
      </c>
      <c r="R823" s="121" t="s">
        <v>68</v>
      </c>
      <c r="S823" s="112"/>
      <c r="T823" s="47"/>
      <c r="U823" s="47"/>
    </row>
    <row r="824" spans="1:21" s="26" customFormat="1" ht="23.1" customHeight="1" x14ac:dyDescent="0.25">
      <c r="A824" s="94" t="s">
        <v>1411</v>
      </c>
      <c r="B824" s="118" t="s">
        <v>669</v>
      </c>
      <c r="C824" s="94">
        <v>1959</v>
      </c>
      <c r="D824" s="108" t="s">
        <v>26</v>
      </c>
      <c r="E824" s="108" t="s">
        <v>25</v>
      </c>
      <c r="F824" s="95">
        <v>2</v>
      </c>
      <c r="G824" s="95">
        <v>1</v>
      </c>
      <c r="H824" s="163">
        <v>269.08999999999997</v>
      </c>
      <c r="I824" s="163">
        <v>82.86</v>
      </c>
      <c r="J824" s="163">
        <v>186.23</v>
      </c>
      <c r="K824" s="119">
        <f t="shared" si="95"/>
        <v>1828000</v>
      </c>
      <c r="L824" s="148">
        <v>0</v>
      </c>
      <c r="M824" s="148">
        <v>0</v>
      </c>
      <c r="N824" s="148">
        <v>0</v>
      </c>
      <c r="O824" s="110">
        <v>1828000</v>
      </c>
      <c r="P824" s="111">
        <f t="shared" si="94"/>
        <v>6793.2661934668704</v>
      </c>
      <c r="Q824" s="119">
        <v>9673</v>
      </c>
      <c r="R824" s="121" t="s">
        <v>69</v>
      </c>
      <c r="S824" s="112"/>
      <c r="T824" s="25"/>
      <c r="U824" s="25"/>
    </row>
    <row r="825" spans="1:21" s="26" customFormat="1" ht="23.1" customHeight="1" x14ac:dyDescent="0.25">
      <c r="A825" s="94" t="s">
        <v>1412</v>
      </c>
      <c r="B825" s="118" t="s">
        <v>670</v>
      </c>
      <c r="C825" s="94">
        <v>1961</v>
      </c>
      <c r="D825" s="108" t="s">
        <v>26</v>
      </c>
      <c r="E825" s="108" t="s">
        <v>25</v>
      </c>
      <c r="F825" s="95">
        <v>2</v>
      </c>
      <c r="G825" s="95">
        <v>1</v>
      </c>
      <c r="H825" s="111">
        <v>276.52999999999997</v>
      </c>
      <c r="I825" s="111">
        <v>83.94</v>
      </c>
      <c r="J825" s="111">
        <v>192.59</v>
      </c>
      <c r="K825" s="119">
        <f t="shared" si="95"/>
        <v>1861000</v>
      </c>
      <c r="L825" s="148">
        <v>0</v>
      </c>
      <c r="M825" s="148">
        <v>0</v>
      </c>
      <c r="N825" s="148">
        <v>0</v>
      </c>
      <c r="O825" s="110">
        <v>1861000</v>
      </c>
      <c r="P825" s="111">
        <f t="shared" si="94"/>
        <v>6729.8303981484833</v>
      </c>
      <c r="Q825" s="119">
        <v>9673</v>
      </c>
      <c r="R825" s="98" t="s">
        <v>70</v>
      </c>
      <c r="S825" s="112"/>
      <c r="T825" s="25"/>
      <c r="U825" s="25"/>
    </row>
    <row r="826" spans="1:21" s="26" customFormat="1" ht="23.1" customHeight="1" x14ac:dyDescent="0.25">
      <c r="A826" s="94" t="s">
        <v>1413</v>
      </c>
      <c r="B826" s="118" t="s">
        <v>671</v>
      </c>
      <c r="C826" s="94">
        <v>1954</v>
      </c>
      <c r="D826" s="108" t="s">
        <v>26</v>
      </c>
      <c r="E826" s="108" t="s">
        <v>25</v>
      </c>
      <c r="F826" s="95">
        <v>2</v>
      </c>
      <c r="G826" s="95">
        <v>1</v>
      </c>
      <c r="H826" s="111">
        <v>289.7</v>
      </c>
      <c r="I826" s="111">
        <v>90.4</v>
      </c>
      <c r="J826" s="111">
        <v>199.3</v>
      </c>
      <c r="K826" s="119">
        <f t="shared" si="95"/>
        <v>1578000</v>
      </c>
      <c r="L826" s="148">
        <v>0</v>
      </c>
      <c r="M826" s="148">
        <v>0</v>
      </c>
      <c r="N826" s="148">
        <v>0</v>
      </c>
      <c r="O826" s="110">
        <v>1578000</v>
      </c>
      <c r="P826" s="111">
        <f t="shared" si="94"/>
        <v>5447.0141525716263</v>
      </c>
      <c r="Q826" s="119">
        <v>9673</v>
      </c>
      <c r="R826" s="121" t="s">
        <v>68</v>
      </c>
      <c r="S826" s="112"/>
      <c r="T826" s="25"/>
      <c r="U826" s="25"/>
    </row>
    <row r="827" spans="1:21" s="27" customFormat="1" ht="23.1" customHeight="1" x14ac:dyDescent="0.25">
      <c r="A827" s="94" t="s">
        <v>1414</v>
      </c>
      <c r="B827" s="118" t="s">
        <v>672</v>
      </c>
      <c r="C827" s="94">
        <v>1960</v>
      </c>
      <c r="D827" s="108" t="s">
        <v>26</v>
      </c>
      <c r="E827" s="108" t="s">
        <v>25</v>
      </c>
      <c r="F827" s="95">
        <v>2</v>
      </c>
      <c r="G827" s="95">
        <v>1</v>
      </c>
      <c r="H827" s="111">
        <v>288.5</v>
      </c>
      <c r="I827" s="111">
        <v>92</v>
      </c>
      <c r="J827" s="111">
        <v>196.5</v>
      </c>
      <c r="K827" s="119">
        <f t="shared" si="95"/>
        <v>1455650</v>
      </c>
      <c r="L827" s="148">
        <v>0</v>
      </c>
      <c r="M827" s="148">
        <v>0</v>
      </c>
      <c r="N827" s="148">
        <v>0</v>
      </c>
      <c r="O827" s="110">
        <v>1455650</v>
      </c>
      <c r="P827" s="111">
        <f t="shared" si="94"/>
        <v>5045.580589254766</v>
      </c>
      <c r="Q827" s="119">
        <v>9673</v>
      </c>
      <c r="R827" s="121" t="s">
        <v>70</v>
      </c>
      <c r="S827" s="134"/>
    </row>
    <row r="828" spans="1:21" s="25" customFormat="1" ht="23.1" customHeight="1" x14ac:dyDescent="0.25">
      <c r="A828" s="94" t="s">
        <v>1747</v>
      </c>
      <c r="B828" s="118" t="s">
        <v>673</v>
      </c>
      <c r="C828" s="94">
        <v>1961</v>
      </c>
      <c r="D828" s="108" t="s">
        <v>26</v>
      </c>
      <c r="E828" s="108" t="s">
        <v>25</v>
      </c>
      <c r="F828" s="95">
        <v>2</v>
      </c>
      <c r="G828" s="95">
        <v>1</v>
      </c>
      <c r="H828" s="111">
        <v>293</v>
      </c>
      <c r="I828" s="111">
        <v>0</v>
      </c>
      <c r="J828" s="111">
        <v>293</v>
      </c>
      <c r="K828" s="119">
        <f t="shared" si="95"/>
        <v>1459500</v>
      </c>
      <c r="L828" s="148">
        <v>0</v>
      </c>
      <c r="M828" s="148">
        <v>0</v>
      </c>
      <c r="N828" s="148">
        <v>0</v>
      </c>
      <c r="O828" s="110">
        <v>1459500</v>
      </c>
      <c r="P828" s="111">
        <f t="shared" si="94"/>
        <v>4981.2286689419798</v>
      </c>
      <c r="Q828" s="119">
        <v>9673</v>
      </c>
      <c r="R828" s="98" t="s">
        <v>70</v>
      </c>
      <c r="S828" s="112"/>
    </row>
    <row r="829" spans="1:21" s="26" customFormat="1" ht="23.1" customHeight="1" x14ac:dyDescent="0.25">
      <c r="A829" s="94" t="s">
        <v>1748</v>
      </c>
      <c r="B829" s="118" t="s">
        <v>674</v>
      </c>
      <c r="C829" s="94">
        <v>1961</v>
      </c>
      <c r="D829" s="108" t="s">
        <v>26</v>
      </c>
      <c r="E829" s="108" t="s">
        <v>25</v>
      </c>
      <c r="F829" s="95">
        <v>2</v>
      </c>
      <c r="G829" s="95">
        <v>1</v>
      </c>
      <c r="H829" s="111">
        <v>291.39999999999998</v>
      </c>
      <c r="I829" s="111">
        <v>0</v>
      </c>
      <c r="J829" s="111">
        <v>291.39999999999998</v>
      </c>
      <c r="K829" s="119">
        <f t="shared" si="95"/>
        <v>1789500</v>
      </c>
      <c r="L829" s="148">
        <v>0</v>
      </c>
      <c r="M829" s="148">
        <v>0</v>
      </c>
      <c r="N829" s="148">
        <v>0</v>
      </c>
      <c r="O829" s="110">
        <v>1789500</v>
      </c>
      <c r="P829" s="111">
        <f t="shared" si="94"/>
        <v>6141.0432395332882</v>
      </c>
      <c r="Q829" s="119">
        <v>9673</v>
      </c>
      <c r="R829" s="98" t="s">
        <v>70</v>
      </c>
      <c r="S829" s="112"/>
      <c r="T829" s="25"/>
      <c r="U829" s="25"/>
    </row>
    <row r="830" spans="1:21" s="26" customFormat="1" ht="23.1" customHeight="1" x14ac:dyDescent="0.25">
      <c r="A830" s="94" t="s">
        <v>1415</v>
      </c>
      <c r="B830" s="118" t="s">
        <v>675</v>
      </c>
      <c r="C830" s="94">
        <v>1959</v>
      </c>
      <c r="D830" s="108" t="s">
        <v>26</v>
      </c>
      <c r="E830" s="108" t="s">
        <v>25</v>
      </c>
      <c r="F830" s="95">
        <v>2</v>
      </c>
      <c r="G830" s="95">
        <v>1</v>
      </c>
      <c r="H830" s="111">
        <v>284.02</v>
      </c>
      <c r="I830" s="111">
        <v>0</v>
      </c>
      <c r="J830" s="111">
        <v>284.02</v>
      </c>
      <c r="K830" s="119">
        <f t="shared" si="95"/>
        <v>1179000</v>
      </c>
      <c r="L830" s="148">
        <v>0</v>
      </c>
      <c r="M830" s="148">
        <v>0</v>
      </c>
      <c r="N830" s="148">
        <v>0</v>
      </c>
      <c r="O830" s="110">
        <v>1179000</v>
      </c>
      <c r="P830" s="111">
        <f t="shared" si="94"/>
        <v>4151.1161185831988</v>
      </c>
      <c r="Q830" s="119">
        <v>9673</v>
      </c>
      <c r="R830" s="121" t="s">
        <v>69</v>
      </c>
      <c r="S830" s="112"/>
      <c r="T830" s="25"/>
      <c r="U830" s="25"/>
    </row>
    <row r="831" spans="1:21" s="27" customFormat="1" ht="23.1" customHeight="1" x14ac:dyDescent="0.25">
      <c r="A831" s="94" t="s">
        <v>1416</v>
      </c>
      <c r="B831" s="118" t="s">
        <v>676</v>
      </c>
      <c r="C831" s="94">
        <v>1960</v>
      </c>
      <c r="D831" s="108" t="s">
        <v>26</v>
      </c>
      <c r="E831" s="108" t="s">
        <v>25</v>
      </c>
      <c r="F831" s="95">
        <v>2</v>
      </c>
      <c r="G831" s="95">
        <v>1</v>
      </c>
      <c r="H831" s="111">
        <v>402.75</v>
      </c>
      <c r="I831" s="111">
        <v>0</v>
      </c>
      <c r="J831" s="111">
        <v>402.75</v>
      </c>
      <c r="K831" s="119">
        <f t="shared" si="95"/>
        <v>2257000</v>
      </c>
      <c r="L831" s="148">
        <v>0</v>
      </c>
      <c r="M831" s="148">
        <v>0</v>
      </c>
      <c r="N831" s="148">
        <v>0</v>
      </c>
      <c r="O831" s="110">
        <v>2257000</v>
      </c>
      <c r="P831" s="111">
        <f t="shared" si="94"/>
        <v>5603.9726877715702</v>
      </c>
      <c r="Q831" s="119">
        <v>9673</v>
      </c>
      <c r="R831" s="121" t="s">
        <v>70</v>
      </c>
      <c r="S831" s="134"/>
    </row>
    <row r="832" spans="1:21" s="25" customFormat="1" ht="23.1" customHeight="1" x14ac:dyDescent="0.25">
      <c r="A832" s="94" t="s">
        <v>1417</v>
      </c>
      <c r="B832" s="118" t="s">
        <v>684</v>
      </c>
      <c r="C832" s="94">
        <v>1955</v>
      </c>
      <c r="D832" s="108" t="s">
        <v>26</v>
      </c>
      <c r="E832" s="108" t="s">
        <v>25</v>
      </c>
      <c r="F832" s="95">
        <v>3</v>
      </c>
      <c r="G832" s="95">
        <v>2</v>
      </c>
      <c r="H832" s="111">
        <v>1117.28</v>
      </c>
      <c r="I832" s="111">
        <v>0</v>
      </c>
      <c r="J832" s="111">
        <v>1117.28</v>
      </c>
      <c r="K832" s="119">
        <f>SUM(L832:O832)</f>
        <v>4000100</v>
      </c>
      <c r="L832" s="148">
        <v>0</v>
      </c>
      <c r="M832" s="148">
        <v>0</v>
      </c>
      <c r="N832" s="148">
        <v>0</v>
      </c>
      <c r="O832" s="110">
        <v>4000100</v>
      </c>
      <c r="P832" s="111">
        <f>K832/H832</f>
        <v>3580.2126593154803</v>
      </c>
      <c r="Q832" s="119">
        <v>9673</v>
      </c>
      <c r="R832" s="121" t="s">
        <v>68</v>
      </c>
      <c r="S832" s="112"/>
    </row>
    <row r="833" spans="1:21" s="2" customFormat="1" ht="23.1" customHeight="1" x14ac:dyDescent="0.25">
      <c r="A833" s="94" t="s">
        <v>1418</v>
      </c>
      <c r="B833" s="145" t="s">
        <v>1668</v>
      </c>
      <c r="C833" s="94">
        <v>1944</v>
      </c>
      <c r="D833" s="94" t="s">
        <v>26</v>
      </c>
      <c r="E833" s="94" t="s">
        <v>25</v>
      </c>
      <c r="F833" s="95">
        <v>2</v>
      </c>
      <c r="G833" s="95">
        <v>1</v>
      </c>
      <c r="H833" s="163">
        <v>634.9</v>
      </c>
      <c r="I833" s="163">
        <v>600.9</v>
      </c>
      <c r="J833" s="163">
        <v>342.9</v>
      </c>
      <c r="K833" s="111">
        <f>SUM(L833:O833)</f>
        <v>4157000</v>
      </c>
      <c r="L833" s="111">
        <v>0</v>
      </c>
      <c r="M833" s="111">
        <v>0</v>
      </c>
      <c r="N833" s="111">
        <v>0</v>
      </c>
      <c r="O833" s="110">
        <v>4157000</v>
      </c>
      <c r="P833" s="111">
        <f>K833/H833</f>
        <v>6547.4877933532844</v>
      </c>
      <c r="Q833" s="111">
        <v>9673</v>
      </c>
      <c r="R833" s="121" t="s">
        <v>68</v>
      </c>
      <c r="S833" s="87"/>
    </row>
    <row r="834" spans="1:21" s="26" customFormat="1" ht="23.1" customHeight="1" x14ac:dyDescent="0.25">
      <c r="A834" s="94" t="s">
        <v>1419</v>
      </c>
      <c r="B834" s="118" t="s">
        <v>685</v>
      </c>
      <c r="C834" s="94">
        <v>1961</v>
      </c>
      <c r="D834" s="108" t="s">
        <v>26</v>
      </c>
      <c r="E834" s="108" t="s">
        <v>25</v>
      </c>
      <c r="F834" s="95">
        <v>3</v>
      </c>
      <c r="G834" s="95">
        <v>2</v>
      </c>
      <c r="H834" s="111">
        <v>1013.4</v>
      </c>
      <c r="I834" s="111">
        <v>0</v>
      </c>
      <c r="J834" s="111">
        <v>1013.4</v>
      </c>
      <c r="K834" s="119">
        <f>SUM(L834:O834)</f>
        <v>3131500</v>
      </c>
      <c r="L834" s="148">
        <v>0</v>
      </c>
      <c r="M834" s="148">
        <v>0</v>
      </c>
      <c r="N834" s="148">
        <v>0</v>
      </c>
      <c r="O834" s="110">
        <v>3131500</v>
      </c>
      <c r="P834" s="111">
        <f>K834/H834</f>
        <v>3090.0927570554568</v>
      </c>
      <c r="Q834" s="119">
        <v>9673</v>
      </c>
      <c r="R834" s="98" t="s">
        <v>70</v>
      </c>
      <c r="S834" s="112"/>
      <c r="T834" s="25"/>
      <c r="U834" s="25"/>
    </row>
    <row r="835" spans="1:21" s="26" customFormat="1" ht="21.95" customHeight="1" x14ac:dyDescent="0.25">
      <c r="A835" s="94" t="s">
        <v>1420</v>
      </c>
      <c r="B835" s="118" t="s">
        <v>686</v>
      </c>
      <c r="C835" s="94">
        <v>1959</v>
      </c>
      <c r="D835" s="108" t="s">
        <v>26</v>
      </c>
      <c r="E835" s="108" t="s">
        <v>25</v>
      </c>
      <c r="F835" s="95">
        <v>2</v>
      </c>
      <c r="G835" s="95">
        <v>2</v>
      </c>
      <c r="H835" s="111">
        <v>833.8</v>
      </c>
      <c r="I835" s="111">
        <v>0</v>
      </c>
      <c r="J835" s="111">
        <v>833.8</v>
      </c>
      <c r="K835" s="119">
        <f>SUM(L835:O835)</f>
        <v>3197500</v>
      </c>
      <c r="L835" s="148">
        <v>0</v>
      </c>
      <c r="M835" s="148">
        <v>0</v>
      </c>
      <c r="N835" s="148">
        <v>0</v>
      </c>
      <c r="O835" s="110">
        <v>3197500</v>
      </c>
      <c r="P835" s="111">
        <f>K835/H835</f>
        <v>3834.8524826097387</v>
      </c>
      <c r="Q835" s="119">
        <v>9673</v>
      </c>
      <c r="R835" s="121" t="s">
        <v>69</v>
      </c>
      <c r="S835" s="112"/>
      <c r="T835" s="25"/>
      <c r="U835" s="25"/>
    </row>
    <row r="836" spans="1:21" s="26" customFormat="1" ht="21.95" customHeight="1" x14ac:dyDescent="0.25">
      <c r="A836" s="94" t="s">
        <v>1421</v>
      </c>
      <c r="B836" s="118" t="s">
        <v>687</v>
      </c>
      <c r="C836" s="94">
        <v>1960</v>
      </c>
      <c r="D836" s="108" t="s">
        <v>26</v>
      </c>
      <c r="E836" s="108" t="s">
        <v>25</v>
      </c>
      <c r="F836" s="95">
        <v>5</v>
      </c>
      <c r="G836" s="95">
        <v>4</v>
      </c>
      <c r="H836" s="111">
        <v>3251.56</v>
      </c>
      <c r="I836" s="111">
        <v>0</v>
      </c>
      <c r="J836" s="111">
        <v>3251.56</v>
      </c>
      <c r="K836" s="119">
        <f>SUM(L836:O836)</f>
        <v>7750400</v>
      </c>
      <c r="L836" s="148">
        <v>0</v>
      </c>
      <c r="M836" s="148">
        <v>0</v>
      </c>
      <c r="N836" s="148">
        <v>0</v>
      </c>
      <c r="O836" s="110">
        <v>7750400</v>
      </c>
      <c r="P836" s="111">
        <f>K836/H836</f>
        <v>2383.5943362570583</v>
      </c>
      <c r="Q836" s="119">
        <v>9673</v>
      </c>
      <c r="R836" s="121" t="s">
        <v>70</v>
      </c>
      <c r="S836" s="112"/>
      <c r="T836" s="25"/>
      <c r="U836" s="25"/>
    </row>
    <row r="837" spans="1:21" s="27" customFormat="1" ht="21.95" customHeight="1" x14ac:dyDescent="0.25">
      <c r="A837" s="94" t="s">
        <v>1422</v>
      </c>
      <c r="B837" s="118" t="s">
        <v>677</v>
      </c>
      <c r="C837" s="94">
        <v>1960</v>
      </c>
      <c r="D837" s="108" t="s">
        <v>26</v>
      </c>
      <c r="E837" s="108" t="s">
        <v>25</v>
      </c>
      <c r="F837" s="95">
        <v>2</v>
      </c>
      <c r="G837" s="95">
        <v>2</v>
      </c>
      <c r="H837" s="111">
        <v>574.11</v>
      </c>
      <c r="I837" s="111">
        <v>0</v>
      </c>
      <c r="J837" s="111">
        <v>574.11</v>
      </c>
      <c r="K837" s="119">
        <f t="shared" si="95"/>
        <v>3637500</v>
      </c>
      <c r="L837" s="148">
        <v>0</v>
      </c>
      <c r="M837" s="148">
        <v>0</v>
      </c>
      <c r="N837" s="148">
        <v>0</v>
      </c>
      <c r="O837" s="110">
        <v>3637500</v>
      </c>
      <c r="P837" s="111">
        <f t="shared" si="94"/>
        <v>6335.8938182578249</v>
      </c>
      <c r="Q837" s="119">
        <v>9673</v>
      </c>
      <c r="R837" s="121" t="s">
        <v>70</v>
      </c>
      <c r="S837" s="134"/>
    </row>
    <row r="838" spans="1:21" s="25" customFormat="1" ht="21.95" customHeight="1" x14ac:dyDescent="0.25">
      <c r="A838" s="94" t="s">
        <v>1423</v>
      </c>
      <c r="B838" s="118" t="s">
        <v>678</v>
      </c>
      <c r="C838" s="94">
        <v>1959</v>
      </c>
      <c r="D838" s="108" t="s">
        <v>26</v>
      </c>
      <c r="E838" s="108" t="s">
        <v>25</v>
      </c>
      <c r="F838" s="95">
        <v>2</v>
      </c>
      <c r="G838" s="95">
        <v>1</v>
      </c>
      <c r="H838" s="111">
        <v>308.89999999999998</v>
      </c>
      <c r="I838" s="111">
        <v>0</v>
      </c>
      <c r="J838" s="111">
        <v>308.89999999999998</v>
      </c>
      <c r="K838" s="119">
        <f t="shared" si="95"/>
        <v>1628900</v>
      </c>
      <c r="L838" s="148">
        <v>0</v>
      </c>
      <c r="M838" s="148">
        <v>0</v>
      </c>
      <c r="N838" s="148">
        <v>0</v>
      </c>
      <c r="O838" s="110">
        <v>1628900</v>
      </c>
      <c r="P838" s="111">
        <f t="shared" si="94"/>
        <v>5273.2275817416639</v>
      </c>
      <c r="Q838" s="119">
        <v>9673</v>
      </c>
      <c r="R838" s="121" t="s">
        <v>69</v>
      </c>
      <c r="S838" s="112"/>
    </row>
    <row r="839" spans="1:21" s="26" customFormat="1" ht="21.95" customHeight="1" x14ac:dyDescent="0.25">
      <c r="A839" s="94" t="s">
        <v>1424</v>
      </c>
      <c r="B839" s="118" t="s">
        <v>679</v>
      </c>
      <c r="C839" s="94">
        <v>1959</v>
      </c>
      <c r="D839" s="108" t="s">
        <v>26</v>
      </c>
      <c r="E839" s="108" t="s">
        <v>25</v>
      </c>
      <c r="F839" s="95">
        <v>2</v>
      </c>
      <c r="G839" s="95">
        <v>2</v>
      </c>
      <c r="H839" s="111">
        <v>567.1</v>
      </c>
      <c r="I839" s="111">
        <v>0</v>
      </c>
      <c r="J839" s="111">
        <v>567.1</v>
      </c>
      <c r="K839" s="119">
        <f t="shared" si="95"/>
        <v>2944500</v>
      </c>
      <c r="L839" s="148">
        <v>0</v>
      </c>
      <c r="M839" s="148">
        <v>0</v>
      </c>
      <c r="N839" s="148">
        <v>0</v>
      </c>
      <c r="O839" s="110">
        <v>2944500</v>
      </c>
      <c r="P839" s="111">
        <f t="shared" si="94"/>
        <v>5192.2059601481214</v>
      </c>
      <c r="Q839" s="119">
        <v>9673</v>
      </c>
      <c r="R839" s="121" t="s">
        <v>69</v>
      </c>
      <c r="S839" s="112"/>
      <c r="T839" s="25"/>
      <c r="U839" s="25"/>
    </row>
    <row r="840" spans="1:21" s="26" customFormat="1" ht="21.95" customHeight="1" x14ac:dyDescent="0.25">
      <c r="A840" s="94" t="s">
        <v>1425</v>
      </c>
      <c r="B840" s="118" t="s">
        <v>680</v>
      </c>
      <c r="C840" s="94">
        <v>1958</v>
      </c>
      <c r="D840" s="108" t="s">
        <v>26</v>
      </c>
      <c r="E840" s="108" t="s">
        <v>25</v>
      </c>
      <c r="F840" s="95">
        <v>2</v>
      </c>
      <c r="G840" s="95">
        <v>1</v>
      </c>
      <c r="H840" s="111">
        <v>387.05</v>
      </c>
      <c r="I840" s="111">
        <v>0</v>
      </c>
      <c r="J840" s="111">
        <v>387.05</v>
      </c>
      <c r="K840" s="119">
        <f t="shared" si="95"/>
        <v>2044150</v>
      </c>
      <c r="L840" s="148">
        <v>0</v>
      </c>
      <c r="M840" s="148">
        <v>0</v>
      </c>
      <c r="N840" s="148">
        <v>0</v>
      </c>
      <c r="O840" s="110">
        <v>2044150</v>
      </c>
      <c r="P840" s="111">
        <f t="shared" si="94"/>
        <v>5281.358997545537</v>
      </c>
      <c r="Q840" s="119">
        <v>9673</v>
      </c>
      <c r="R840" s="98" t="s">
        <v>69</v>
      </c>
      <c r="S840" s="112"/>
      <c r="T840" s="25"/>
      <c r="U840" s="25"/>
    </row>
    <row r="841" spans="1:21" s="26" customFormat="1" ht="21.95" customHeight="1" x14ac:dyDescent="0.25">
      <c r="A841" s="94" t="s">
        <v>1426</v>
      </c>
      <c r="B841" s="118" t="s">
        <v>681</v>
      </c>
      <c r="C841" s="94">
        <v>1960</v>
      </c>
      <c r="D841" s="108" t="s">
        <v>26</v>
      </c>
      <c r="E841" s="108" t="s">
        <v>25</v>
      </c>
      <c r="F841" s="95">
        <v>2</v>
      </c>
      <c r="G841" s="95">
        <v>1</v>
      </c>
      <c r="H841" s="111">
        <v>388.51</v>
      </c>
      <c r="I841" s="111">
        <v>0</v>
      </c>
      <c r="J841" s="111">
        <v>388.51</v>
      </c>
      <c r="K841" s="119">
        <f t="shared" si="95"/>
        <v>2059000</v>
      </c>
      <c r="L841" s="148">
        <v>0</v>
      </c>
      <c r="M841" s="148">
        <v>0</v>
      </c>
      <c r="N841" s="148">
        <v>0</v>
      </c>
      <c r="O841" s="110">
        <v>2059000</v>
      </c>
      <c r="P841" s="111">
        <f t="shared" si="94"/>
        <v>5299.7348845589559</v>
      </c>
      <c r="Q841" s="119">
        <v>9673</v>
      </c>
      <c r="R841" s="121" t="s">
        <v>70</v>
      </c>
      <c r="S841" s="112"/>
      <c r="T841" s="25"/>
      <c r="U841" s="25"/>
    </row>
    <row r="842" spans="1:21" s="26" customFormat="1" ht="21.95" customHeight="1" x14ac:dyDescent="0.25">
      <c r="A842" s="94" t="s">
        <v>1427</v>
      </c>
      <c r="B842" s="118" t="s">
        <v>682</v>
      </c>
      <c r="C842" s="94">
        <v>1960</v>
      </c>
      <c r="D842" s="108" t="s">
        <v>26</v>
      </c>
      <c r="E842" s="108" t="s">
        <v>25</v>
      </c>
      <c r="F842" s="95">
        <v>2</v>
      </c>
      <c r="G842" s="95">
        <v>1</v>
      </c>
      <c r="H842" s="111">
        <v>281.47000000000003</v>
      </c>
      <c r="I842" s="111">
        <v>0</v>
      </c>
      <c r="J842" s="111">
        <v>281.47000000000003</v>
      </c>
      <c r="K842" s="119">
        <f t="shared" si="95"/>
        <v>1658600</v>
      </c>
      <c r="L842" s="148">
        <v>0</v>
      </c>
      <c r="M842" s="148">
        <v>0</v>
      </c>
      <c r="N842" s="148">
        <v>0</v>
      </c>
      <c r="O842" s="110">
        <v>1658600</v>
      </c>
      <c r="P842" s="111">
        <f t="shared" si="94"/>
        <v>5892.635094326215</v>
      </c>
      <c r="Q842" s="119">
        <v>9673</v>
      </c>
      <c r="R842" s="121" t="s">
        <v>70</v>
      </c>
      <c r="S842" s="112"/>
      <c r="T842" s="25"/>
      <c r="U842" s="25"/>
    </row>
    <row r="843" spans="1:21" s="26" customFormat="1" ht="21.95" customHeight="1" x14ac:dyDescent="0.25">
      <c r="A843" s="94" t="s">
        <v>1120</v>
      </c>
      <c r="B843" s="118" t="s">
        <v>683</v>
      </c>
      <c r="C843" s="94">
        <v>1960</v>
      </c>
      <c r="D843" s="108" t="s">
        <v>26</v>
      </c>
      <c r="E843" s="108" t="s">
        <v>25</v>
      </c>
      <c r="F843" s="95">
        <v>2</v>
      </c>
      <c r="G843" s="95">
        <v>1</v>
      </c>
      <c r="H843" s="111">
        <v>270.67</v>
      </c>
      <c r="I843" s="111">
        <v>0</v>
      </c>
      <c r="J843" s="111">
        <v>270.67</v>
      </c>
      <c r="K843" s="119">
        <f t="shared" si="95"/>
        <v>1656400</v>
      </c>
      <c r="L843" s="148">
        <v>0</v>
      </c>
      <c r="M843" s="148">
        <v>0</v>
      </c>
      <c r="N843" s="148">
        <v>0</v>
      </c>
      <c r="O843" s="110">
        <v>1656400</v>
      </c>
      <c r="P843" s="111">
        <f t="shared" si="94"/>
        <v>6119.629068607529</v>
      </c>
      <c r="Q843" s="119">
        <v>9673</v>
      </c>
      <c r="R843" s="121" t="s">
        <v>70</v>
      </c>
      <c r="S843" s="112"/>
      <c r="T843" s="25"/>
      <c r="U843" s="25"/>
    </row>
    <row r="844" spans="1:21" s="26" customFormat="1" ht="21.95" customHeight="1" x14ac:dyDescent="0.25">
      <c r="A844" s="94" t="s">
        <v>1428</v>
      </c>
      <c r="B844" s="118" t="s">
        <v>688</v>
      </c>
      <c r="C844" s="94">
        <v>1961</v>
      </c>
      <c r="D844" s="94">
        <v>1988</v>
      </c>
      <c r="E844" s="108" t="s">
        <v>25</v>
      </c>
      <c r="F844" s="95">
        <v>2</v>
      </c>
      <c r="G844" s="95">
        <v>1</v>
      </c>
      <c r="H844" s="111">
        <v>301.85000000000002</v>
      </c>
      <c r="I844" s="111">
        <v>20.45</v>
      </c>
      <c r="J844" s="111">
        <v>281.39999999999998</v>
      </c>
      <c r="K844" s="119">
        <f t="shared" si="95"/>
        <v>2037000</v>
      </c>
      <c r="L844" s="148">
        <v>0</v>
      </c>
      <c r="M844" s="148">
        <v>0</v>
      </c>
      <c r="N844" s="148">
        <v>0</v>
      </c>
      <c r="O844" s="110">
        <v>2037000</v>
      </c>
      <c r="P844" s="111">
        <f t="shared" si="94"/>
        <v>6748.3849594169287</v>
      </c>
      <c r="Q844" s="119">
        <v>9673</v>
      </c>
      <c r="R844" s="98" t="s">
        <v>70</v>
      </c>
      <c r="S844" s="112"/>
      <c r="T844" s="25"/>
      <c r="U844" s="25"/>
    </row>
    <row r="845" spans="1:21" s="26" customFormat="1" ht="21.95" customHeight="1" x14ac:dyDescent="0.25">
      <c r="A845" s="94" t="s">
        <v>1429</v>
      </c>
      <c r="B845" s="118" t="s">
        <v>689</v>
      </c>
      <c r="C845" s="94">
        <v>1959</v>
      </c>
      <c r="D845" s="108" t="s">
        <v>26</v>
      </c>
      <c r="E845" s="108" t="s">
        <v>25</v>
      </c>
      <c r="F845" s="95">
        <v>3</v>
      </c>
      <c r="G845" s="95">
        <v>2</v>
      </c>
      <c r="H845" s="111">
        <v>1596.78</v>
      </c>
      <c r="I845" s="111">
        <v>552.70000000000005</v>
      </c>
      <c r="J845" s="111">
        <v>1044.08</v>
      </c>
      <c r="K845" s="119">
        <f t="shared" si="95"/>
        <v>3016000</v>
      </c>
      <c r="L845" s="148">
        <v>0</v>
      </c>
      <c r="M845" s="148">
        <v>0</v>
      </c>
      <c r="N845" s="148">
        <v>0</v>
      </c>
      <c r="O845" s="110">
        <v>3016000</v>
      </c>
      <c r="P845" s="111">
        <f t="shared" si="94"/>
        <v>1888.8012124400357</v>
      </c>
      <c r="Q845" s="119">
        <v>9673</v>
      </c>
      <c r="R845" s="121" t="s">
        <v>69</v>
      </c>
      <c r="S845" s="112"/>
      <c r="T845" s="25"/>
      <c r="U845" s="25"/>
    </row>
    <row r="846" spans="1:21" s="26" customFormat="1" ht="21.95" customHeight="1" x14ac:dyDescent="0.25">
      <c r="A846" s="94" t="s">
        <v>1430</v>
      </c>
      <c r="B846" s="118" t="s">
        <v>690</v>
      </c>
      <c r="C846" s="94">
        <v>1959</v>
      </c>
      <c r="D846" s="108" t="s">
        <v>26</v>
      </c>
      <c r="E846" s="108" t="s">
        <v>25</v>
      </c>
      <c r="F846" s="95">
        <v>2</v>
      </c>
      <c r="G846" s="95">
        <v>2</v>
      </c>
      <c r="H846" s="111">
        <v>653.22</v>
      </c>
      <c r="I846" s="111">
        <v>195.31</v>
      </c>
      <c r="J846" s="111">
        <v>457.91</v>
      </c>
      <c r="K846" s="119">
        <f t="shared" si="95"/>
        <v>2521000</v>
      </c>
      <c r="L846" s="148">
        <v>0</v>
      </c>
      <c r="M846" s="148">
        <v>0</v>
      </c>
      <c r="N846" s="148">
        <v>0</v>
      </c>
      <c r="O846" s="110">
        <v>2521000</v>
      </c>
      <c r="P846" s="111">
        <f t="shared" si="94"/>
        <v>3859.3429472459507</v>
      </c>
      <c r="Q846" s="119">
        <v>9673</v>
      </c>
      <c r="R846" s="121" t="s">
        <v>69</v>
      </c>
      <c r="S846" s="112"/>
      <c r="T846" s="25"/>
      <c r="U846" s="25"/>
    </row>
    <row r="847" spans="1:21" s="26" customFormat="1" ht="21.95" customHeight="1" x14ac:dyDescent="0.25">
      <c r="A847" s="198" t="s">
        <v>1431</v>
      </c>
      <c r="B847" s="199" t="s">
        <v>691</v>
      </c>
      <c r="C847" s="198">
        <v>1952</v>
      </c>
      <c r="D847" s="180" t="s">
        <v>26</v>
      </c>
      <c r="E847" s="180" t="s">
        <v>25</v>
      </c>
      <c r="F847" s="189">
        <v>2</v>
      </c>
      <c r="G847" s="189">
        <v>2</v>
      </c>
      <c r="H847" s="229">
        <v>855.5</v>
      </c>
      <c r="I847" s="229">
        <v>0</v>
      </c>
      <c r="J847" s="229">
        <v>855.5</v>
      </c>
      <c r="K847" s="119">
        <f t="shared" si="95"/>
        <v>300000</v>
      </c>
      <c r="L847" s="148">
        <v>0</v>
      </c>
      <c r="M847" s="148">
        <v>0</v>
      </c>
      <c r="N847" s="148">
        <v>0</v>
      </c>
      <c r="O847" s="110">
        <v>300000</v>
      </c>
      <c r="P847" s="111">
        <f t="shared" si="94"/>
        <v>350.67212156633548</v>
      </c>
      <c r="Q847" s="119">
        <v>9673</v>
      </c>
      <c r="R847" s="121" t="s">
        <v>68</v>
      </c>
      <c r="S847" s="112"/>
      <c r="T847" s="25"/>
      <c r="U847" s="25"/>
    </row>
    <row r="848" spans="1:21" s="26" customFormat="1" ht="21.95" customHeight="1" x14ac:dyDescent="0.25">
      <c r="A848" s="198"/>
      <c r="B848" s="199"/>
      <c r="C848" s="198"/>
      <c r="D848" s="180"/>
      <c r="E848" s="180"/>
      <c r="F848" s="189"/>
      <c r="G848" s="189"/>
      <c r="H848" s="229"/>
      <c r="I848" s="229"/>
      <c r="J848" s="229"/>
      <c r="K848" s="119">
        <f>SUM(L848:O848)</f>
        <v>6893200</v>
      </c>
      <c r="L848" s="148">
        <v>0</v>
      </c>
      <c r="M848" s="148">
        <v>0</v>
      </c>
      <c r="N848" s="148">
        <v>0</v>
      </c>
      <c r="O848" s="110">
        <v>6893200</v>
      </c>
      <c r="P848" s="111">
        <f>K848/H847</f>
        <v>8057.5102279368793</v>
      </c>
      <c r="Q848" s="119">
        <v>9673</v>
      </c>
      <c r="R848" s="121" t="s">
        <v>69</v>
      </c>
      <c r="S848" s="112"/>
      <c r="T848" s="25"/>
      <c r="U848" s="25"/>
    </row>
    <row r="849" spans="1:21" s="26" customFormat="1" ht="21.95" customHeight="1" x14ac:dyDescent="0.25">
      <c r="A849" s="94" t="s">
        <v>1432</v>
      </c>
      <c r="B849" s="118" t="s">
        <v>692</v>
      </c>
      <c r="C849" s="94">
        <v>1958</v>
      </c>
      <c r="D849" s="108" t="s">
        <v>26</v>
      </c>
      <c r="E849" s="108" t="s">
        <v>25</v>
      </c>
      <c r="F849" s="95">
        <v>2</v>
      </c>
      <c r="G849" s="95">
        <v>2</v>
      </c>
      <c r="H849" s="111">
        <v>691</v>
      </c>
      <c r="I849" s="111">
        <v>52</v>
      </c>
      <c r="J849" s="111">
        <v>639</v>
      </c>
      <c r="K849" s="119">
        <f t="shared" si="95"/>
        <v>2659600</v>
      </c>
      <c r="L849" s="148">
        <v>0</v>
      </c>
      <c r="M849" s="148">
        <v>0</v>
      </c>
      <c r="N849" s="148">
        <v>0</v>
      </c>
      <c r="O849" s="110">
        <v>2659600</v>
      </c>
      <c r="P849" s="111">
        <f t="shared" ref="P849:P917" si="97">K849/H849</f>
        <v>3848.9146164978292</v>
      </c>
      <c r="Q849" s="119">
        <v>9673</v>
      </c>
      <c r="R849" s="98" t="s">
        <v>69</v>
      </c>
      <c r="S849" s="112"/>
      <c r="T849" s="25"/>
      <c r="U849" s="25"/>
    </row>
    <row r="850" spans="1:21" s="26" customFormat="1" ht="21.95" customHeight="1" x14ac:dyDescent="0.25">
      <c r="A850" s="94" t="s">
        <v>1433</v>
      </c>
      <c r="B850" s="167" t="s">
        <v>695</v>
      </c>
      <c r="C850" s="94">
        <v>1955</v>
      </c>
      <c r="D850" s="108" t="s">
        <v>26</v>
      </c>
      <c r="E850" s="108" t="s">
        <v>25</v>
      </c>
      <c r="F850" s="95">
        <v>3</v>
      </c>
      <c r="G850" s="95">
        <v>1</v>
      </c>
      <c r="H850" s="111">
        <v>1212.8</v>
      </c>
      <c r="I850" s="111">
        <v>40.299999999999997</v>
      </c>
      <c r="J850" s="111">
        <v>1172.5</v>
      </c>
      <c r="K850" s="119">
        <f>SUM(L850:O850)</f>
        <v>6391460</v>
      </c>
      <c r="L850" s="148">
        <v>0</v>
      </c>
      <c r="M850" s="148">
        <v>0</v>
      </c>
      <c r="N850" s="148">
        <v>0</v>
      </c>
      <c r="O850" s="110">
        <v>6391460</v>
      </c>
      <c r="P850" s="111">
        <f>K850/H850</f>
        <v>5270.0032981530348</v>
      </c>
      <c r="Q850" s="119">
        <v>9673</v>
      </c>
      <c r="R850" s="121" t="s">
        <v>68</v>
      </c>
      <c r="S850" s="112"/>
      <c r="T850" s="25"/>
      <c r="U850" s="25"/>
    </row>
    <row r="851" spans="1:21" s="26" customFormat="1" ht="21.95" customHeight="1" x14ac:dyDescent="0.25">
      <c r="A851" s="94" t="s">
        <v>1434</v>
      </c>
      <c r="B851" s="167" t="s">
        <v>696</v>
      </c>
      <c r="C851" s="94">
        <v>1960</v>
      </c>
      <c r="D851" s="108" t="s">
        <v>26</v>
      </c>
      <c r="E851" s="108" t="s">
        <v>25</v>
      </c>
      <c r="F851" s="95">
        <v>5</v>
      </c>
      <c r="G851" s="95">
        <v>6</v>
      </c>
      <c r="H851" s="111">
        <v>4737.29</v>
      </c>
      <c r="I851" s="111">
        <v>207.4</v>
      </c>
      <c r="J851" s="111">
        <v>4529.8900000000003</v>
      </c>
      <c r="K851" s="119">
        <f>SUM(L851:O851)</f>
        <v>8241000</v>
      </c>
      <c r="L851" s="148">
        <v>0</v>
      </c>
      <c r="M851" s="148">
        <v>0</v>
      </c>
      <c r="N851" s="148">
        <v>0</v>
      </c>
      <c r="O851" s="110">
        <v>8241000</v>
      </c>
      <c r="P851" s="111">
        <f>K851/H851</f>
        <v>1739.6021776163166</v>
      </c>
      <c r="Q851" s="119">
        <v>9673</v>
      </c>
      <c r="R851" s="121" t="s">
        <v>70</v>
      </c>
      <c r="S851" s="112"/>
      <c r="T851" s="25"/>
      <c r="U851" s="25"/>
    </row>
    <row r="852" spans="1:21" s="26" customFormat="1" ht="21.95" customHeight="1" x14ac:dyDescent="0.25">
      <c r="A852" s="94" t="s">
        <v>1435</v>
      </c>
      <c r="B852" s="118" t="s">
        <v>697</v>
      </c>
      <c r="C852" s="94">
        <v>1957</v>
      </c>
      <c r="D852" s="108" t="s">
        <v>26</v>
      </c>
      <c r="E852" s="108" t="s">
        <v>25</v>
      </c>
      <c r="F852" s="95">
        <v>3</v>
      </c>
      <c r="G852" s="95">
        <v>2</v>
      </c>
      <c r="H852" s="111">
        <v>1114.4000000000001</v>
      </c>
      <c r="I852" s="111">
        <v>0</v>
      </c>
      <c r="J852" s="111">
        <v>1114.4000000000001</v>
      </c>
      <c r="K852" s="119">
        <f>SUM(L852:O852)</f>
        <v>3709130</v>
      </c>
      <c r="L852" s="148">
        <v>0</v>
      </c>
      <c r="M852" s="148">
        <v>0</v>
      </c>
      <c r="N852" s="148">
        <v>0</v>
      </c>
      <c r="O852" s="110">
        <v>3709130</v>
      </c>
      <c r="P852" s="111">
        <f>K852/H852</f>
        <v>3328.3650394831297</v>
      </c>
      <c r="Q852" s="119">
        <v>9673</v>
      </c>
      <c r="R852" s="121" t="s">
        <v>68</v>
      </c>
      <c r="S852" s="112"/>
      <c r="T852" s="25"/>
      <c r="U852" s="25"/>
    </row>
    <row r="853" spans="1:21" s="26" customFormat="1" ht="21.95" customHeight="1" x14ac:dyDescent="0.25">
      <c r="A853" s="94" t="s">
        <v>1436</v>
      </c>
      <c r="B853" s="167" t="s">
        <v>693</v>
      </c>
      <c r="C853" s="94">
        <v>1958</v>
      </c>
      <c r="D853" s="108" t="s">
        <v>26</v>
      </c>
      <c r="E853" s="108" t="s">
        <v>25</v>
      </c>
      <c r="F853" s="95">
        <v>3</v>
      </c>
      <c r="G853" s="95">
        <v>3</v>
      </c>
      <c r="H853" s="111">
        <v>1512.7</v>
      </c>
      <c r="I853" s="111">
        <v>538.5</v>
      </c>
      <c r="J853" s="111">
        <v>974.2</v>
      </c>
      <c r="K853" s="119">
        <f t="shared" ref="K853:K918" si="98">SUM(L853:O853)</f>
        <v>3995000</v>
      </c>
      <c r="L853" s="148">
        <v>0</v>
      </c>
      <c r="M853" s="148">
        <v>0</v>
      </c>
      <c r="N853" s="148">
        <v>0</v>
      </c>
      <c r="O853" s="110">
        <v>3995000</v>
      </c>
      <c r="P853" s="111">
        <f t="shared" si="97"/>
        <v>2640.9730944668472</v>
      </c>
      <c r="Q853" s="119">
        <v>9673</v>
      </c>
      <c r="R853" s="98" t="s">
        <v>69</v>
      </c>
      <c r="S853" s="112"/>
      <c r="T853" s="25"/>
      <c r="U853" s="25"/>
    </row>
    <row r="854" spans="1:21" s="26" customFormat="1" ht="21.95" customHeight="1" x14ac:dyDescent="0.25">
      <c r="A854" s="94" t="s">
        <v>1437</v>
      </c>
      <c r="B854" s="167" t="s">
        <v>694</v>
      </c>
      <c r="C854" s="94">
        <v>1958</v>
      </c>
      <c r="D854" s="108" t="s">
        <v>26</v>
      </c>
      <c r="E854" s="108" t="s">
        <v>25</v>
      </c>
      <c r="F854" s="95">
        <v>3</v>
      </c>
      <c r="G854" s="95">
        <v>3</v>
      </c>
      <c r="H854" s="111">
        <v>1313.09</v>
      </c>
      <c r="I854" s="111">
        <v>0</v>
      </c>
      <c r="J854" s="111">
        <v>1313.09</v>
      </c>
      <c r="K854" s="119">
        <f t="shared" si="98"/>
        <v>4077500</v>
      </c>
      <c r="L854" s="148">
        <v>0</v>
      </c>
      <c r="M854" s="148">
        <v>0</v>
      </c>
      <c r="N854" s="148">
        <v>0</v>
      </c>
      <c r="O854" s="110">
        <v>4077500</v>
      </c>
      <c r="P854" s="111">
        <f t="shared" si="97"/>
        <v>3105.2707735189515</v>
      </c>
      <c r="Q854" s="119">
        <v>9673</v>
      </c>
      <c r="R854" s="98" t="s">
        <v>69</v>
      </c>
      <c r="S854" s="112"/>
      <c r="T854" s="25"/>
      <c r="U854" s="25"/>
    </row>
    <row r="855" spans="1:21" ht="21.95" customHeight="1" x14ac:dyDescent="0.25">
      <c r="A855" s="94" t="s">
        <v>1438</v>
      </c>
      <c r="B855" s="145" t="s">
        <v>1669</v>
      </c>
      <c r="C855" s="94">
        <v>1950</v>
      </c>
      <c r="D855" s="94" t="s">
        <v>26</v>
      </c>
      <c r="E855" s="94" t="s">
        <v>25</v>
      </c>
      <c r="F855" s="95">
        <v>4</v>
      </c>
      <c r="G855" s="95">
        <v>5</v>
      </c>
      <c r="H855" s="163">
        <v>4841.7</v>
      </c>
      <c r="I855" s="163">
        <v>900</v>
      </c>
      <c r="J855" s="163">
        <v>411.59</v>
      </c>
      <c r="K855" s="111">
        <f>SUM(L855:O855)</f>
        <v>14152358.279999999</v>
      </c>
      <c r="L855" s="111">
        <v>0</v>
      </c>
      <c r="M855" s="111">
        <v>0</v>
      </c>
      <c r="N855" s="111">
        <v>0</v>
      </c>
      <c r="O855" s="110">
        <v>14152358.279999999</v>
      </c>
      <c r="P855" s="111">
        <f>K855/H855</f>
        <v>2923.0142883697877</v>
      </c>
      <c r="Q855" s="111">
        <v>9673</v>
      </c>
      <c r="R855" s="121" t="s">
        <v>68</v>
      </c>
      <c r="S855" s="87"/>
    </row>
    <row r="856" spans="1:21" s="25" customFormat="1" ht="21.95" customHeight="1" x14ac:dyDescent="0.25">
      <c r="A856" s="94" t="s">
        <v>1439</v>
      </c>
      <c r="B856" s="118" t="s">
        <v>699</v>
      </c>
      <c r="C856" s="94">
        <v>1929</v>
      </c>
      <c r="D856" s="108" t="s">
        <v>26</v>
      </c>
      <c r="E856" s="108" t="s">
        <v>25</v>
      </c>
      <c r="F856" s="95">
        <v>4</v>
      </c>
      <c r="G856" s="95">
        <v>5</v>
      </c>
      <c r="H856" s="170">
        <v>3645.2</v>
      </c>
      <c r="I856" s="111">
        <v>1337.6</v>
      </c>
      <c r="J856" s="111">
        <v>1978.6</v>
      </c>
      <c r="K856" s="119">
        <f t="shared" si="98"/>
        <v>24394094.739999998</v>
      </c>
      <c r="L856" s="148">
        <v>0</v>
      </c>
      <c r="M856" s="148">
        <v>0</v>
      </c>
      <c r="N856" s="148">
        <v>0</v>
      </c>
      <c r="O856" s="110">
        <v>24394094.739999998</v>
      </c>
      <c r="P856" s="111">
        <f t="shared" si="97"/>
        <v>6692.1142159552282</v>
      </c>
      <c r="Q856" s="119">
        <v>9673</v>
      </c>
      <c r="R856" s="98" t="s">
        <v>68</v>
      </c>
      <c r="S856" s="112"/>
    </row>
    <row r="857" spans="1:21" ht="21.95" customHeight="1" x14ac:dyDescent="0.25">
      <c r="A857" s="94" t="s">
        <v>1440</v>
      </c>
      <c r="B857" s="145" t="s">
        <v>1670</v>
      </c>
      <c r="C857" s="94" t="s">
        <v>898</v>
      </c>
      <c r="D857" s="94" t="s">
        <v>26</v>
      </c>
      <c r="E857" s="94" t="s">
        <v>25</v>
      </c>
      <c r="F857" s="95">
        <v>4</v>
      </c>
      <c r="G857" s="95">
        <v>4</v>
      </c>
      <c r="H857" s="163">
        <v>3361.2</v>
      </c>
      <c r="I857" s="163">
        <v>1000</v>
      </c>
      <c r="J857" s="163">
        <v>320.2</v>
      </c>
      <c r="K857" s="111">
        <f>SUM(L857:O857)</f>
        <v>9848688.5999999996</v>
      </c>
      <c r="L857" s="111">
        <v>0</v>
      </c>
      <c r="M857" s="111">
        <v>0</v>
      </c>
      <c r="N857" s="111">
        <v>0</v>
      </c>
      <c r="O857" s="110">
        <v>9848688.5999999996</v>
      </c>
      <c r="P857" s="111">
        <f>K857/H857</f>
        <v>2930.1108532666904</v>
      </c>
      <c r="Q857" s="111">
        <v>9673</v>
      </c>
      <c r="R857" s="121" t="s">
        <v>68</v>
      </c>
      <c r="S857" s="87"/>
    </row>
    <row r="858" spans="1:21" s="26" customFormat="1" ht="21.95" customHeight="1" x14ac:dyDescent="0.25">
      <c r="A858" s="94" t="s">
        <v>1441</v>
      </c>
      <c r="B858" s="167" t="s">
        <v>698</v>
      </c>
      <c r="C858" s="94">
        <v>1941</v>
      </c>
      <c r="D858" s="94">
        <v>2016</v>
      </c>
      <c r="E858" s="108" t="s">
        <v>25</v>
      </c>
      <c r="F858" s="95">
        <v>2</v>
      </c>
      <c r="G858" s="95">
        <v>2</v>
      </c>
      <c r="H858" s="111">
        <v>583</v>
      </c>
      <c r="I858" s="111">
        <v>461</v>
      </c>
      <c r="J858" s="111">
        <v>318.23</v>
      </c>
      <c r="K858" s="119">
        <f>SUM(L858:O858)</f>
        <v>675100</v>
      </c>
      <c r="L858" s="148">
        <v>0</v>
      </c>
      <c r="M858" s="148">
        <v>0</v>
      </c>
      <c r="N858" s="148">
        <v>0</v>
      </c>
      <c r="O858" s="110">
        <v>675100</v>
      </c>
      <c r="P858" s="111">
        <f>K858/H858</f>
        <v>1157.9759862778731</v>
      </c>
      <c r="Q858" s="119">
        <v>9673</v>
      </c>
      <c r="R858" s="121" t="s">
        <v>68</v>
      </c>
      <c r="S858" s="112"/>
      <c r="T858" s="25"/>
      <c r="U858" s="25"/>
    </row>
    <row r="859" spans="1:21" s="26" customFormat="1" ht="21.95" customHeight="1" x14ac:dyDescent="0.25">
      <c r="A859" s="94" t="s">
        <v>1442</v>
      </c>
      <c r="B859" s="118" t="s">
        <v>700</v>
      </c>
      <c r="C859" s="94">
        <v>1941</v>
      </c>
      <c r="D859" s="108" t="s">
        <v>26</v>
      </c>
      <c r="E859" s="108" t="s">
        <v>25</v>
      </c>
      <c r="F859" s="95">
        <v>3</v>
      </c>
      <c r="G859" s="95">
        <v>1</v>
      </c>
      <c r="H859" s="111">
        <v>2826.3</v>
      </c>
      <c r="I859" s="111">
        <v>409.69</v>
      </c>
      <c r="J859" s="111">
        <v>400.1</v>
      </c>
      <c r="K859" s="119">
        <f t="shared" si="98"/>
        <v>6841805</v>
      </c>
      <c r="L859" s="148">
        <v>0</v>
      </c>
      <c r="M859" s="148">
        <v>0</v>
      </c>
      <c r="N859" s="148">
        <v>0</v>
      </c>
      <c r="O859" s="110">
        <v>6841805</v>
      </c>
      <c r="P859" s="111">
        <f t="shared" si="97"/>
        <v>2420.7638962601281</v>
      </c>
      <c r="Q859" s="119">
        <v>9673</v>
      </c>
      <c r="R859" s="121" t="s">
        <v>68</v>
      </c>
      <c r="S859" s="112"/>
      <c r="T859" s="25"/>
      <c r="U859" s="25"/>
    </row>
    <row r="860" spans="1:21" s="25" customFormat="1" ht="21.95" customHeight="1" x14ac:dyDescent="0.25">
      <c r="A860" s="94" t="s">
        <v>1443</v>
      </c>
      <c r="B860" s="118" t="s">
        <v>702</v>
      </c>
      <c r="C860" s="94">
        <v>1955</v>
      </c>
      <c r="D860" s="108" t="s">
        <v>26</v>
      </c>
      <c r="E860" s="108" t="s">
        <v>25</v>
      </c>
      <c r="F860" s="95">
        <v>4</v>
      </c>
      <c r="G860" s="95">
        <v>5</v>
      </c>
      <c r="H860" s="111">
        <v>5099.6000000000004</v>
      </c>
      <c r="I860" s="111">
        <v>596.20000000000005</v>
      </c>
      <c r="J860" s="111">
        <v>3063.5</v>
      </c>
      <c r="K860" s="119">
        <f t="shared" si="98"/>
        <v>12184060</v>
      </c>
      <c r="L860" s="148">
        <v>0</v>
      </c>
      <c r="M860" s="148">
        <v>0</v>
      </c>
      <c r="N860" s="148">
        <v>0</v>
      </c>
      <c r="O860" s="110">
        <v>12184060</v>
      </c>
      <c r="P860" s="111">
        <f t="shared" si="97"/>
        <v>2389.2187622558631</v>
      </c>
      <c r="Q860" s="119">
        <v>9673</v>
      </c>
      <c r="R860" s="121" t="s">
        <v>68</v>
      </c>
      <c r="S860" s="112"/>
    </row>
    <row r="861" spans="1:21" s="26" customFormat="1" ht="21.95" customHeight="1" x14ac:dyDescent="0.25">
      <c r="A861" s="94" t="s">
        <v>1444</v>
      </c>
      <c r="B861" s="118" t="s">
        <v>703</v>
      </c>
      <c r="C861" s="94">
        <v>1947</v>
      </c>
      <c r="D861" s="108" t="s">
        <v>26</v>
      </c>
      <c r="E861" s="108" t="s">
        <v>25</v>
      </c>
      <c r="F861" s="95">
        <v>3</v>
      </c>
      <c r="G861" s="95">
        <v>1</v>
      </c>
      <c r="H861" s="111">
        <v>876.9</v>
      </c>
      <c r="I861" s="111">
        <v>0</v>
      </c>
      <c r="J861" s="111">
        <v>342.97</v>
      </c>
      <c r="K861" s="119">
        <f t="shared" si="98"/>
        <v>1822265</v>
      </c>
      <c r="L861" s="148">
        <v>0</v>
      </c>
      <c r="M861" s="148">
        <v>0</v>
      </c>
      <c r="N861" s="148">
        <v>0</v>
      </c>
      <c r="O861" s="110">
        <v>1822265</v>
      </c>
      <c r="P861" s="111">
        <f t="shared" si="97"/>
        <v>2078.0761774432663</v>
      </c>
      <c r="Q861" s="119">
        <v>9673</v>
      </c>
      <c r="R861" s="121" t="s">
        <v>68</v>
      </c>
      <c r="S861" s="112"/>
      <c r="T861" s="25"/>
      <c r="U861" s="25"/>
    </row>
    <row r="862" spans="1:21" s="26" customFormat="1" ht="21.95" customHeight="1" x14ac:dyDescent="0.25">
      <c r="A862" s="94" t="s">
        <v>1445</v>
      </c>
      <c r="B862" s="118" t="s">
        <v>704</v>
      </c>
      <c r="C862" s="94">
        <v>1958</v>
      </c>
      <c r="D862" s="108" t="s">
        <v>26</v>
      </c>
      <c r="E862" s="108" t="s">
        <v>25</v>
      </c>
      <c r="F862" s="95">
        <v>4</v>
      </c>
      <c r="G862" s="95">
        <v>4</v>
      </c>
      <c r="H862" s="163">
        <v>4231</v>
      </c>
      <c r="I862" s="163">
        <v>496.4</v>
      </c>
      <c r="J862" s="163">
        <v>2758.6</v>
      </c>
      <c r="K862" s="119">
        <f t="shared" si="98"/>
        <v>19414400</v>
      </c>
      <c r="L862" s="148">
        <v>0</v>
      </c>
      <c r="M862" s="148">
        <v>0</v>
      </c>
      <c r="N862" s="148">
        <v>0</v>
      </c>
      <c r="O862" s="110">
        <v>19414400</v>
      </c>
      <c r="P862" s="111">
        <f t="shared" si="97"/>
        <v>4588.6078941148662</v>
      </c>
      <c r="Q862" s="119">
        <v>9673</v>
      </c>
      <c r="R862" s="98" t="s">
        <v>69</v>
      </c>
      <c r="S862" s="112"/>
      <c r="T862" s="25"/>
      <c r="U862" s="25"/>
    </row>
    <row r="863" spans="1:21" s="26" customFormat="1" ht="21.95" customHeight="1" x14ac:dyDescent="0.25">
      <c r="A863" s="94" t="s">
        <v>1446</v>
      </c>
      <c r="B863" s="118" t="s">
        <v>705</v>
      </c>
      <c r="C863" s="94">
        <v>1955</v>
      </c>
      <c r="D863" s="108" t="s">
        <v>26</v>
      </c>
      <c r="E863" s="108" t="s">
        <v>25</v>
      </c>
      <c r="F863" s="95">
        <v>4</v>
      </c>
      <c r="G863" s="95">
        <v>4</v>
      </c>
      <c r="H863" s="111">
        <v>3564.8</v>
      </c>
      <c r="I863" s="111">
        <v>0</v>
      </c>
      <c r="J863" s="111">
        <v>1878.37</v>
      </c>
      <c r="K863" s="119">
        <f t="shared" si="98"/>
        <v>8577280</v>
      </c>
      <c r="L863" s="148">
        <v>0</v>
      </c>
      <c r="M863" s="148">
        <v>0</v>
      </c>
      <c r="N863" s="148">
        <v>0</v>
      </c>
      <c r="O863" s="110">
        <v>8577280</v>
      </c>
      <c r="P863" s="111">
        <f t="shared" si="97"/>
        <v>2406.1041292639138</v>
      </c>
      <c r="Q863" s="119">
        <v>9673</v>
      </c>
      <c r="R863" s="121" t="s">
        <v>68</v>
      </c>
      <c r="S863" s="112"/>
      <c r="T863" s="25"/>
      <c r="U863" s="25"/>
    </row>
    <row r="864" spans="1:21" s="26" customFormat="1" ht="21.95" customHeight="1" x14ac:dyDescent="0.25">
      <c r="A864" s="94" t="s">
        <v>1965</v>
      </c>
      <c r="B864" s="118" t="s">
        <v>706</v>
      </c>
      <c r="C864" s="94" t="s">
        <v>902</v>
      </c>
      <c r="D864" s="108" t="s">
        <v>26</v>
      </c>
      <c r="E864" s="108" t="s">
        <v>25</v>
      </c>
      <c r="F864" s="95">
        <v>3</v>
      </c>
      <c r="G864" s="95">
        <v>2</v>
      </c>
      <c r="H864" s="111">
        <v>637.29999999999995</v>
      </c>
      <c r="I864" s="111">
        <v>0</v>
      </c>
      <c r="J864" s="111">
        <v>637.29999999999995</v>
      </c>
      <c r="K864" s="119">
        <f t="shared" si="98"/>
        <v>3899250</v>
      </c>
      <c r="L864" s="148">
        <v>0</v>
      </c>
      <c r="M864" s="148">
        <v>0</v>
      </c>
      <c r="N864" s="148">
        <v>0</v>
      </c>
      <c r="O864" s="110">
        <v>3899250</v>
      </c>
      <c r="P864" s="111">
        <f t="shared" si="97"/>
        <v>6118.3900831633455</v>
      </c>
      <c r="Q864" s="119">
        <v>9673</v>
      </c>
      <c r="R864" s="121" t="s">
        <v>68</v>
      </c>
      <c r="S864" s="112"/>
      <c r="T864" s="25"/>
      <c r="U864" s="25"/>
    </row>
    <row r="865" spans="1:21" s="26" customFormat="1" ht="21.95" customHeight="1" x14ac:dyDescent="0.25">
      <c r="A865" s="94" t="s">
        <v>1447</v>
      </c>
      <c r="B865" s="118" t="s">
        <v>701</v>
      </c>
      <c r="C865" s="94">
        <v>1956</v>
      </c>
      <c r="D865" s="108" t="s">
        <v>26</v>
      </c>
      <c r="E865" s="108" t="s">
        <v>25</v>
      </c>
      <c r="F865" s="95">
        <v>4</v>
      </c>
      <c r="G865" s="95">
        <v>3</v>
      </c>
      <c r="H865" s="111">
        <v>2883.6</v>
      </c>
      <c r="I865" s="111">
        <v>314.89999999999998</v>
      </c>
      <c r="J865" s="111">
        <v>1427</v>
      </c>
      <c r="K865" s="119">
        <f>SUM(L865:O865)</f>
        <v>17028652</v>
      </c>
      <c r="L865" s="148">
        <v>0</v>
      </c>
      <c r="M865" s="148">
        <v>0</v>
      </c>
      <c r="N865" s="148">
        <v>0</v>
      </c>
      <c r="O865" s="110">
        <v>17028652</v>
      </c>
      <c r="P865" s="111">
        <f>K865/H865</f>
        <v>5905.3447080038841</v>
      </c>
      <c r="Q865" s="119">
        <v>9673</v>
      </c>
      <c r="R865" s="121" t="s">
        <v>68</v>
      </c>
      <c r="S865" s="112"/>
      <c r="T865" s="25"/>
      <c r="U865" s="25"/>
    </row>
    <row r="866" spans="1:21" s="26" customFormat="1" ht="21.95" customHeight="1" x14ac:dyDescent="0.25">
      <c r="A866" s="94" t="s">
        <v>1866</v>
      </c>
      <c r="B866" s="167" t="s">
        <v>709</v>
      </c>
      <c r="C866" s="94">
        <v>1959</v>
      </c>
      <c r="D866" s="108" t="s">
        <v>26</v>
      </c>
      <c r="E866" s="108" t="s">
        <v>25</v>
      </c>
      <c r="F866" s="95">
        <v>4</v>
      </c>
      <c r="G866" s="95">
        <v>4</v>
      </c>
      <c r="H866" s="111">
        <v>1938.28</v>
      </c>
      <c r="I866" s="111">
        <v>311.89999999999998</v>
      </c>
      <c r="J866" s="111">
        <v>1626.38</v>
      </c>
      <c r="K866" s="119">
        <f t="shared" si="98"/>
        <v>4732000</v>
      </c>
      <c r="L866" s="148">
        <v>0</v>
      </c>
      <c r="M866" s="148">
        <v>0</v>
      </c>
      <c r="N866" s="148">
        <v>0</v>
      </c>
      <c r="O866" s="110">
        <v>4732000</v>
      </c>
      <c r="P866" s="111">
        <f t="shared" si="97"/>
        <v>2441.3397445157561</v>
      </c>
      <c r="Q866" s="119">
        <v>9673</v>
      </c>
      <c r="R866" s="121" t="s">
        <v>69</v>
      </c>
      <c r="S866" s="112"/>
      <c r="T866" s="25"/>
      <c r="U866" s="25"/>
    </row>
    <row r="867" spans="1:21" s="26" customFormat="1" ht="21.95" customHeight="1" x14ac:dyDescent="0.25">
      <c r="A867" s="94" t="s">
        <v>1448</v>
      </c>
      <c r="B867" s="167" t="s">
        <v>710</v>
      </c>
      <c r="C867" s="94">
        <v>1955</v>
      </c>
      <c r="D867" s="108" t="s">
        <v>26</v>
      </c>
      <c r="E867" s="108" t="s">
        <v>25</v>
      </c>
      <c r="F867" s="95">
        <v>4</v>
      </c>
      <c r="G867" s="95">
        <v>3</v>
      </c>
      <c r="H867" s="111">
        <v>2047.48</v>
      </c>
      <c r="I867" s="111">
        <v>369.85</v>
      </c>
      <c r="J867" s="111">
        <v>1677.63</v>
      </c>
      <c r="K867" s="119">
        <f t="shared" si="98"/>
        <v>5282700</v>
      </c>
      <c r="L867" s="148">
        <v>0</v>
      </c>
      <c r="M867" s="148">
        <v>0</v>
      </c>
      <c r="N867" s="148">
        <v>0</v>
      </c>
      <c r="O867" s="110">
        <v>5282700</v>
      </c>
      <c r="P867" s="111">
        <f t="shared" si="97"/>
        <v>2580.0984625002443</v>
      </c>
      <c r="Q867" s="119">
        <v>9673</v>
      </c>
      <c r="R867" s="121" t="s">
        <v>68</v>
      </c>
      <c r="S867" s="112"/>
      <c r="T867" s="25"/>
      <c r="U867" s="25"/>
    </row>
    <row r="868" spans="1:21" s="26" customFormat="1" ht="21.95" customHeight="1" x14ac:dyDescent="0.25">
      <c r="A868" s="94" t="s">
        <v>1449</v>
      </c>
      <c r="B868" s="167" t="s">
        <v>711</v>
      </c>
      <c r="C868" s="94">
        <v>1960</v>
      </c>
      <c r="D868" s="108" t="s">
        <v>26</v>
      </c>
      <c r="E868" s="108" t="s">
        <v>25</v>
      </c>
      <c r="F868" s="95">
        <v>5</v>
      </c>
      <c r="G868" s="95">
        <v>4</v>
      </c>
      <c r="H868" s="111">
        <v>3190.4</v>
      </c>
      <c r="I868" s="111">
        <v>114.8</v>
      </c>
      <c r="J868" s="111">
        <v>3075.6</v>
      </c>
      <c r="K868" s="119">
        <f t="shared" si="98"/>
        <v>5942000</v>
      </c>
      <c r="L868" s="148">
        <v>0</v>
      </c>
      <c r="M868" s="148">
        <v>0</v>
      </c>
      <c r="N868" s="148">
        <v>0</v>
      </c>
      <c r="O868" s="110">
        <v>5942000</v>
      </c>
      <c r="P868" s="111">
        <f t="shared" si="97"/>
        <v>1862.4623871614845</v>
      </c>
      <c r="Q868" s="119">
        <v>9673</v>
      </c>
      <c r="R868" s="121" t="s">
        <v>70</v>
      </c>
      <c r="S868" s="112"/>
      <c r="T868" s="25"/>
      <c r="U868" s="25"/>
    </row>
    <row r="869" spans="1:21" s="26" customFormat="1" ht="21.95" customHeight="1" x14ac:dyDescent="0.25">
      <c r="A869" s="94" t="s">
        <v>1450</v>
      </c>
      <c r="B869" s="167" t="s">
        <v>712</v>
      </c>
      <c r="C869" s="94">
        <v>1960</v>
      </c>
      <c r="D869" s="108" t="s">
        <v>26</v>
      </c>
      <c r="E869" s="108" t="s">
        <v>25</v>
      </c>
      <c r="F869" s="95">
        <v>5</v>
      </c>
      <c r="G869" s="95">
        <v>4</v>
      </c>
      <c r="H869" s="111">
        <v>3167.72</v>
      </c>
      <c r="I869" s="111">
        <v>68.900000000000006</v>
      </c>
      <c r="J869" s="111">
        <v>3098.82</v>
      </c>
      <c r="K869" s="119">
        <f t="shared" si="98"/>
        <v>5903500</v>
      </c>
      <c r="L869" s="148">
        <v>0</v>
      </c>
      <c r="M869" s="148">
        <v>0</v>
      </c>
      <c r="N869" s="148">
        <v>0</v>
      </c>
      <c r="O869" s="110">
        <v>5903500</v>
      </c>
      <c r="P869" s="111">
        <f t="shared" si="97"/>
        <v>1863.6432512974632</v>
      </c>
      <c r="Q869" s="119">
        <v>9673</v>
      </c>
      <c r="R869" s="121" t="s">
        <v>70</v>
      </c>
      <c r="S869" s="112"/>
      <c r="T869" s="25"/>
      <c r="U869" s="25"/>
    </row>
    <row r="870" spans="1:21" s="25" customFormat="1" ht="21.95" customHeight="1" x14ac:dyDescent="0.25">
      <c r="A870" s="94" t="s">
        <v>1451</v>
      </c>
      <c r="B870" s="167" t="s">
        <v>707</v>
      </c>
      <c r="C870" s="94">
        <v>1960</v>
      </c>
      <c r="D870" s="108" t="s">
        <v>26</v>
      </c>
      <c r="E870" s="108" t="s">
        <v>25</v>
      </c>
      <c r="F870" s="95">
        <v>3</v>
      </c>
      <c r="G870" s="95">
        <v>2</v>
      </c>
      <c r="H870" s="111">
        <v>652.70000000000005</v>
      </c>
      <c r="I870" s="111">
        <v>0</v>
      </c>
      <c r="J870" s="111">
        <v>652.70000000000005</v>
      </c>
      <c r="K870" s="119">
        <f>SUM(L870:O870)</f>
        <v>5898000</v>
      </c>
      <c r="L870" s="148">
        <v>0</v>
      </c>
      <c r="M870" s="148">
        <v>0</v>
      </c>
      <c r="N870" s="148">
        <v>0</v>
      </c>
      <c r="O870" s="110">
        <v>5898000</v>
      </c>
      <c r="P870" s="111">
        <f>K870/H870</f>
        <v>9036.3107093611143</v>
      </c>
      <c r="Q870" s="119">
        <v>9673</v>
      </c>
      <c r="R870" s="121" t="s">
        <v>70</v>
      </c>
      <c r="S870" s="112"/>
    </row>
    <row r="871" spans="1:21" s="26" customFormat="1" ht="21.95" customHeight="1" x14ac:dyDescent="0.25">
      <c r="A871" s="94" t="s">
        <v>1452</v>
      </c>
      <c r="B871" s="167" t="s">
        <v>708</v>
      </c>
      <c r="C871" s="94">
        <v>1959</v>
      </c>
      <c r="D871" s="108" t="s">
        <v>26</v>
      </c>
      <c r="E871" s="108" t="s">
        <v>25</v>
      </c>
      <c r="F871" s="95">
        <v>3</v>
      </c>
      <c r="G871" s="95">
        <v>1</v>
      </c>
      <c r="H871" s="111">
        <v>989.3</v>
      </c>
      <c r="I871" s="111">
        <v>55.8</v>
      </c>
      <c r="J871" s="111">
        <v>933.5</v>
      </c>
      <c r="K871" s="119">
        <f>SUM(L871:O871)</f>
        <v>5568000</v>
      </c>
      <c r="L871" s="148">
        <v>0</v>
      </c>
      <c r="M871" s="148">
        <v>0</v>
      </c>
      <c r="N871" s="148">
        <v>0</v>
      </c>
      <c r="O871" s="110">
        <v>5568000</v>
      </c>
      <c r="P871" s="111">
        <f>K871/H871</f>
        <v>5628.2219751339335</v>
      </c>
      <c r="Q871" s="119">
        <v>9673</v>
      </c>
      <c r="R871" s="121" t="s">
        <v>69</v>
      </c>
      <c r="S871" s="112"/>
      <c r="T871" s="25"/>
      <c r="U871" s="25"/>
    </row>
    <row r="872" spans="1:21" s="26" customFormat="1" ht="23.1" customHeight="1" x14ac:dyDescent="0.25">
      <c r="A872" s="198" t="s">
        <v>1453</v>
      </c>
      <c r="B872" s="199" t="s">
        <v>713</v>
      </c>
      <c r="C872" s="198">
        <v>1956</v>
      </c>
      <c r="D872" s="180" t="s">
        <v>26</v>
      </c>
      <c r="E872" s="180" t="s">
        <v>25</v>
      </c>
      <c r="F872" s="189">
        <v>2</v>
      </c>
      <c r="G872" s="189">
        <v>2</v>
      </c>
      <c r="H872" s="229">
        <v>219.9</v>
      </c>
      <c r="I872" s="229">
        <v>105.1</v>
      </c>
      <c r="J872" s="229">
        <v>114.8</v>
      </c>
      <c r="K872" s="119">
        <f t="shared" si="98"/>
        <v>300000</v>
      </c>
      <c r="L872" s="148">
        <v>0</v>
      </c>
      <c r="M872" s="148">
        <v>0</v>
      </c>
      <c r="N872" s="148">
        <v>0</v>
      </c>
      <c r="O872" s="110">
        <v>300000</v>
      </c>
      <c r="P872" s="111">
        <f t="shared" si="97"/>
        <v>1364.256480218281</v>
      </c>
      <c r="Q872" s="119">
        <v>9673</v>
      </c>
      <c r="R872" s="121" t="s">
        <v>68</v>
      </c>
      <c r="S872" s="112"/>
      <c r="T872" s="25"/>
      <c r="U872" s="25"/>
    </row>
    <row r="873" spans="1:21" s="26" customFormat="1" ht="23.1" customHeight="1" x14ac:dyDescent="0.25">
      <c r="A873" s="198"/>
      <c r="B873" s="199"/>
      <c r="C873" s="198"/>
      <c r="D873" s="180"/>
      <c r="E873" s="180"/>
      <c r="F873" s="189"/>
      <c r="G873" s="189"/>
      <c r="H873" s="229"/>
      <c r="I873" s="229"/>
      <c r="J873" s="229"/>
      <c r="K873" s="119">
        <f>SUM(L873:O873)</f>
        <v>1797300</v>
      </c>
      <c r="L873" s="148">
        <v>0</v>
      </c>
      <c r="M873" s="148">
        <v>0</v>
      </c>
      <c r="N873" s="148">
        <v>0</v>
      </c>
      <c r="O873" s="110">
        <v>1797300</v>
      </c>
      <c r="P873" s="111">
        <f>K873/H872</f>
        <v>8173.2605729877214</v>
      </c>
      <c r="Q873" s="119">
        <v>9673</v>
      </c>
      <c r="R873" s="121" t="s">
        <v>69</v>
      </c>
      <c r="S873" s="112"/>
      <c r="T873" s="25"/>
      <c r="U873" s="25"/>
    </row>
    <row r="874" spans="1:21" s="26" customFormat="1" ht="23.1" customHeight="1" x14ac:dyDescent="0.25">
      <c r="A874" s="94" t="s">
        <v>1454</v>
      </c>
      <c r="B874" s="118" t="s">
        <v>714</v>
      </c>
      <c r="C874" s="94">
        <v>1957</v>
      </c>
      <c r="D874" s="108" t="s">
        <v>26</v>
      </c>
      <c r="E874" s="108" t="s">
        <v>25</v>
      </c>
      <c r="F874" s="95">
        <v>2</v>
      </c>
      <c r="G874" s="95">
        <v>2</v>
      </c>
      <c r="H874" s="111">
        <v>393.3</v>
      </c>
      <c r="I874" s="111">
        <v>0</v>
      </c>
      <c r="J874" s="111">
        <v>393.3</v>
      </c>
      <c r="K874" s="119">
        <f t="shared" si="98"/>
        <v>2245800</v>
      </c>
      <c r="L874" s="148">
        <v>0</v>
      </c>
      <c r="M874" s="148">
        <v>0</v>
      </c>
      <c r="N874" s="148">
        <v>0</v>
      </c>
      <c r="O874" s="110">
        <v>2245800</v>
      </c>
      <c r="P874" s="111">
        <f t="shared" si="97"/>
        <v>5710.144927536232</v>
      </c>
      <c r="Q874" s="119">
        <v>9673</v>
      </c>
      <c r="R874" s="121" t="s">
        <v>68</v>
      </c>
      <c r="S874" s="112"/>
      <c r="T874" s="25"/>
      <c r="U874" s="25"/>
    </row>
    <row r="875" spans="1:21" s="26" customFormat="1" ht="23.1" customHeight="1" x14ac:dyDescent="0.25">
      <c r="A875" s="198" t="s">
        <v>1455</v>
      </c>
      <c r="B875" s="199" t="s">
        <v>717</v>
      </c>
      <c r="C875" s="198">
        <v>1947</v>
      </c>
      <c r="D875" s="180" t="s">
        <v>26</v>
      </c>
      <c r="E875" s="180" t="s">
        <v>25</v>
      </c>
      <c r="F875" s="189">
        <v>2</v>
      </c>
      <c r="G875" s="189">
        <v>2</v>
      </c>
      <c r="H875" s="229">
        <v>496.56</v>
      </c>
      <c r="I875" s="229">
        <v>157.63999999999999</v>
      </c>
      <c r="J875" s="229">
        <v>338.92</v>
      </c>
      <c r="K875" s="119">
        <f>SUM(L875:O875)</f>
        <v>200000</v>
      </c>
      <c r="L875" s="148">
        <v>0</v>
      </c>
      <c r="M875" s="148">
        <v>0</v>
      </c>
      <c r="N875" s="148">
        <v>0</v>
      </c>
      <c r="O875" s="110">
        <v>200000</v>
      </c>
      <c r="P875" s="111">
        <f>K875/H875</f>
        <v>402.77106492669566</v>
      </c>
      <c r="Q875" s="119">
        <v>9673</v>
      </c>
      <c r="R875" s="121" t="s">
        <v>68</v>
      </c>
      <c r="S875" s="112"/>
      <c r="T875" s="25"/>
      <c r="U875" s="25"/>
    </row>
    <row r="876" spans="1:21" s="26" customFormat="1" ht="23.1" customHeight="1" x14ac:dyDescent="0.25">
      <c r="A876" s="198"/>
      <c r="B876" s="199"/>
      <c r="C876" s="198"/>
      <c r="D876" s="180"/>
      <c r="E876" s="180"/>
      <c r="F876" s="189"/>
      <c r="G876" s="189"/>
      <c r="H876" s="229"/>
      <c r="I876" s="229"/>
      <c r="J876" s="229"/>
      <c r="K876" s="119">
        <f>SUM(L876:O876)</f>
        <v>5268636</v>
      </c>
      <c r="L876" s="148">
        <v>0</v>
      </c>
      <c r="M876" s="148">
        <v>0</v>
      </c>
      <c r="N876" s="148">
        <v>0</v>
      </c>
      <c r="O876" s="110">
        <v>5268636</v>
      </c>
      <c r="P876" s="111">
        <f>K876/H875</f>
        <v>10610.27066215563</v>
      </c>
      <c r="Q876" s="119">
        <v>9673</v>
      </c>
      <c r="R876" s="121" t="s">
        <v>69</v>
      </c>
      <c r="S876" s="112"/>
      <c r="T876" s="25"/>
      <c r="U876" s="25"/>
    </row>
    <row r="877" spans="1:21" s="26" customFormat="1" ht="23.1" customHeight="1" x14ac:dyDescent="0.25">
      <c r="A877" s="94" t="s">
        <v>1456</v>
      </c>
      <c r="B877" s="118" t="s">
        <v>727</v>
      </c>
      <c r="C877" s="94">
        <v>1957</v>
      </c>
      <c r="D877" s="108" t="s">
        <v>26</v>
      </c>
      <c r="E877" s="108" t="s">
        <v>25</v>
      </c>
      <c r="F877" s="95">
        <v>3</v>
      </c>
      <c r="G877" s="95">
        <v>2</v>
      </c>
      <c r="H877" s="111">
        <v>628.11</v>
      </c>
      <c r="I877" s="111">
        <v>175.1</v>
      </c>
      <c r="J877" s="111">
        <v>453.01</v>
      </c>
      <c r="K877" s="119">
        <f>SUM(L877:O877)</f>
        <v>3724500</v>
      </c>
      <c r="L877" s="148">
        <v>0</v>
      </c>
      <c r="M877" s="148">
        <v>0</v>
      </c>
      <c r="N877" s="148">
        <v>0</v>
      </c>
      <c r="O877" s="110">
        <v>3724500</v>
      </c>
      <c r="P877" s="111">
        <f>K877/H877</f>
        <v>5929.6938434350668</v>
      </c>
      <c r="Q877" s="119">
        <v>9673</v>
      </c>
      <c r="R877" s="121" t="s">
        <v>68</v>
      </c>
      <c r="S877" s="112"/>
      <c r="T877" s="25"/>
      <c r="U877" s="25"/>
    </row>
    <row r="878" spans="1:21" s="26" customFormat="1" ht="23.1" customHeight="1" x14ac:dyDescent="0.25">
      <c r="A878" s="94" t="s">
        <v>1457</v>
      </c>
      <c r="B878" s="118" t="s">
        <v>715</v>
      </c>
      <c r="C878" s="94">
        <v>1959</v>
      </c>
      <c r="D878" s="108" t="s">
        <v>26</v>
      </c>
      <c r="E878" s="108" t="s">
        <v>25</v>
      </c>
      <c r="F878" s="95">
        <v>3</v>
      </c>
      <c r="G878" s="95">
        <v>3</v>
      </c>
      <c r="H878" s="111">
        <v>1147.8</v>
      </c>
      <c r="I878" s="111">
        <v>165.7</v>
      </c>
      <c r="J878" s="111">
        <v>982.1</v>
      </c>
      <c r="K878" s="119">
        <f t="shared" si="98"/>
        <v>2954720</v>
      </c>
      <c r="L878" s="148">
        <v>0</v>
      </c>
      <c r="M878" s="148">
        <v>0</v>
      </c>
      <c r="N878" s="148">
        <v>0</v>
      </c>
      <c r="O878" s="110">
        <v>2954720</v>
      </c>
      <c r="P878" s="111">
        <f t="shared" si="97"/>
        <v>2574.2463843875239</v>
      </c>
      <c r="Q878" s="119">
        <v>9673</v>
      </c>
      <c r="R878" s="121" t="s">
        <v>69</v>
      </c>
      <c r="S878" s="112"/>
      <c r="T878" s="25"/>
      <c r="U878" s="25"/>
    </row>
    <row r="879" spans="1:21" s="26" customFormat="1" ht="23.1" customHeight="1" x14ac:dyDescent="0.25">
      <c r="A879" s="94" t="s">
        <v>1458</v>
      </c>
      <c r="B879" s="118" t="s">
        <v>716</v>
      </c>
      <c r="C879" s="94">
        <v>1958</v>
      </c>
      <c r="D879" s="108" t="s">
        <v>26</v>
      </c>
      <c r="E879" s="108" t="s">
        <v>25</v>
      </c>
      <c r="F879" s="95">
        <v>4</v>
      </c>
      <c r="G879" s="95">
        <v>3</v>
      </c>
      <c r="H879" s="111">
        <v>2386.5</v>
      </c>
      <c r="I879" s="111">
        <v>866.8</v>
      </c>
      <c r="J879" s="111">
        <v>1519.7</v>
      </c>
      <c r="K879" s="119">
        <f t="shared" si="98"/>
        <v>5927600</v>
      </c>
      <c r="L879" s="148">
        <v>0</v>
      </c>
      <c r="M879" s="148">
        <v>0</v>
      </c>
      <c r="N879" s="148">
        <v>0</v>
      </c>
      <c r="O879" s="110">
        <v>5927600</v>
      </c>
      <c r="P879" s="111">
        <f t="shared" si="97"/>
        <v>2483.8047349675257</v>
      </c>
      <c r="Q879" s="119">
        <v>9673</v>
      </c>
      <c r="R879" s="98" t="s">
        <v>69</v>
      </c>
      <c r="S879" s="112"/>
      <c r="T879" s="25"/>
      <c r="U879" s="25"/>
    </row>
    <row r="880" spans="1:21" s="26" customFormat="1" ht="23.1" customHeight="1" x14ac:dyDescent="0.25">
      <c r="A880" s="94" t="s">
        <v>1459</v>
      </c>
      <c r="B880" s="118" t="s">
        <v>718</v>
      </c>
      <c r="C880" s="94">
        <v>1959</v>
      </c>
      <c r="D880" s="108" t="s">
        <v>26</v>
      </c>
      <c r="E880" s="108" t="s">
        <v>25</v>
      </c>
      <c r="F880" s="95">
        <v>3</v>
      </c>
      <c r="G880" s="95">
        <v>1</v>
      </c>
      <c r="H880" s="111">
        <v>1125.9100000000001</v>
      </c>
      <c r="I880" s="111">
        <v>62.6</v>
      </c>
      <c r="J880" s="111">
        <v>1063.31</v>
      </c>
      <c r="K880" s="119">
        <f t="shared" si="98"/>
        <v>2902184</v>
      </c>
      <c r="L880" s="148">
        <v>0</v>
      </c>
      <c r="M880" s="148">
        <v>0</v>
      </c>
      <c r="N880" s="148">
        <v>0</v>
      </c>
      <c r="O880" s="110">
        <v>2902184</v>
      </c>
      <c r="P880" s="111">
        <f t="shared" si="97"/>
        <v>2577.6340915348474</v>
      </c>
      <c r="Q880" s="119">
        <v>9673</v>
      </c>
      <c r="R880" s="121" t="s">
        <v>69</v>
      </c>
      <c r="S880" s="112"/>
      <c r="T880" s="25"/>
      <c r="U880" s="25"/>
    </row>
    <row r="881" spans="1:21" s="26" customFormat="1" ht="23.1" customHeight="1" x14ac:dyDescent="0.25">
      <c r="A881" s="94" t="s">
        <v>1460</v>
      </c>
      <c r="B881" s="118" t="s">
        <v>719</v>
      </c>
      <c r="C881" s="94">
        <v>1959</v>
      </c>
      <c r="D881" s="108" t="s">
        <v>26</v>
      </c>
      <c r="E881" s="108" t="s">
        <v>25</v>
      </c>
      <c r="F881" s="95">
        <v>3</v>
      </c>
      <c r="G881" s="95">
        <v>3</v>
      </c>
      <c r="H881" s="111">
        <v>1061.8</v>
      </c>
      <c r="I881" s="111">
        <v>90.9</v>
      </c>
      <c r="J881" s="111">
        <v>970.9</v>
      </c>
      <c r="K881" s="119">
        <f t="shared" si="98"/>
        <v>2748320</v>
      </c>
      <c r="L881" s="148">
        <v>0</v>
      </c>
      <c r="M881" s="148">
        <v>0</v>
      </c>
      <c r="N881" s="148">
        <v>0</v>
      </c>
      <c r="O881" s="110">
        <v>2748320</v>
      </c>
      <c r="P881" s="111">
        <f t="shared" si="97"/>
        <v>2588.3593897155774</v>
      </c>
      <c r="Q881" s="119">
        <v>9673</v>
      </c>
      <c r="R881" s="121" t="s">
        <v>69</v>
      </c>
      <c r="S881" s="112"/>
      <c r="T881" s="25"/>
      <c r="U881" s="25"/>
    </row>
    <row r="882" spans="1:21" s="26" customFormat="1" ht="23.1" customHeight="1" x14ac:dyDescent="0.25">
      <c r="A882" s="94" t="s">
        <v>1461</v>
      </c>
      <c r="B882" s="118" t="s">
        <v>720</v>
      </c>
      <c r="C882" s="94">
        <v>1960</v>
      </c>
      <c r="D882" s="108" t="s">
        <v>26</v>
      </c>
      <c r="E882" s="108" t="s">
        <v>25</v>
      </c>
      <c r="F882" s="95">
        <v>3</v>
      </c>
      <c r="G882" s="95">
        <v>3</v>
      </c>
      <c r="H882" s="111">
        <v>1093.9100000000001</v>
      </c>
      <c r="I882" s="111">
        <v>137.4</v>
      </c>
      <c r="J882" s="111">
        <v>956.51</v>
      </c>
      <c r="K882" s="119">
        <f t="shared" si="98"/>
        <v>2825384</v>
      </c>
      <c r="L882" s="148">
        <v>0</v>
      </c>
      <c r="M882" s="148">
        <v>0</v>
      </c>
      <c r="N882" s="148">
        <v>0</v>
      </c>
      <c r="O882" s="110">
        <v>2825384</v>
      </c>
      <c r="P882" s="111">
        <f t="shared" si="97"/>
        <v>2582.8303973818684</v>
      </c>
      <c r="Q882" s="119">
        <v>9673</v>
      </c>
      <c r="R882" s="121" t="s">
        <v>70</v>
      </c>
      <c r="S882" s="112"/>
      <c r="T882" s="25"/>
      <c r="U882" s="25"/>
    </row>
    <row r="883" spans="1:21" s="26" customFormat="1" ht="23.1" customHeight="1" x14ac:dyDescent="0.25">
      <c r="A883" s="94" t="s">
        <v>1462</v>
      </c>
      <c r="B883" s="118" t="s">
        <v>721</v>
      </c>
      <c r="C883" s="94">
        <v>1960</v>
      </c>
      <c r="D883" s="108" t="s">
        <v>26</v>
      </c>
      <c r="E883" s="108" t="s">
        <v>25</v>
      </c>
      <c r="F883" s="95">
        <v>2</v>
      </c>
      <c r="G883" s="95">
        <v>3</v>
      </c>
      <c r="H883" s="111">
        <v>563.55999999999995</v>
      </c>
      <c r="I883" s="111">
        <v>0</v>
      </c>
      <c r="J883" s="111">
        <v>563.55999999999995</v>
      </c>
      <c r="K883" s="119">
        <f t="shared" si="98"/>
        <v>2938450</v>
      </c>
      <c r="L883" s="148">
        <v>0</v>
      </c>
      <c r="M883" s="148">
        <v>0</v>
      </c>
      <c r="N883" s="148">
        <v>0</v>
      </c>
      <c r="O883" s="110">
        <v>2938450</v>
      </c>
      <c r="P883" s="111">
        <f t="shared" si="97"/>
        <v>5214.0854567393008</v>
      </c>
      <c r="Q883" s="119">
        <v>9673</v>
      </c>
      <c r="R883" s="121" t="s">
        <v>70</v>
      </c>
      <c r="S883" s="112"/>
      <c r="T883" s="25"/>
      <c r="U883" s="25"/>
    </row>
    <row r="884" spans="1:21" s="26" customFormat="1" ht="23.1" customHeight="1" x14ac:dyDescent="0.25">
      <c r="A884" s="94" t="s">
        <v>1463</v>
      </c>
      <c r="B884" s="118" t="s">
        <v>722</v>
      </c>
      <c r="C884" s="94">
        <v>1958</v>
      </c>
      <c r="D884" s="108" t="s">
        <v>26</v>
      </c>
      <c r="E884" s="108" t="s">
        <v>25</v>
      </c>
      <c r="F884" s="95">
        <v>2</v>
      </c>
      <c r="G884" s="95">
        <v>1</v>
      </c>
      <c r="H884" s="111">
        <v>278.3</v>
      </c>
      <c r="I884" s="111">
        <v>0</v>
      </c>
      <c r="J884" s="111">
        <v>278.3</v>
      </c>
      <c r="K884" s="119">
        <f t="shared" si="98"/>
        <v>1712500</v>
      </c>
      <c r="L884" s="148">
        <v>0</v>
      </c>
      <c r="M884" s="148">
        <v>0</v>
      </c>
      <c r="N884" s="148">
        <v>0</v>
      </c>
      <c r="O884" s="110">
        <v>1712500</v>
      </c>
      <c r="P884" s="111">
        <f t="shared" si="97"/>
        <v>6153.4315486884652</v>
      </c>
      <c r="Q884" s="119">
        <v>9673</v>
      </c>
      <c r="R884" s="98" t="s">
        <v>69</v>
      </c>
      <c r="S884" s="112"/>
      <c r="T884" s="25"/>
      <c r="U884" s="25"/>
    </row>
    <row r="885" spans="1:21" s="26" customFormat="1" ht="23.1" customHeight="1" x14ac:dyDescent="0.25">
      <c r="A885" s="94" t="s">
        <v>1464</v>
      </c>
      <c r="B885" s="118" t="s">
        <v>723</v>
      </c>
      <c r="C885" s="94">
        <v>1959</v>
      </c>
      <c r="D885" s="108" t="s">
        <v>26</v>
      </c>
      <c r="E885" s="108" t="s">
        <v>25</v>
      </c>
      <c r="F885" s="95">
        <v>2</v>
      </c>
      <c r="G885" s="95">
        <v>1</v>
      </c>
      <c r="H885" s="111">
        <v>279</v>
      </c>
      <c r="I885" s="111">
        <v>0</v>
      </c>
      <c r="J885" s="111">
        <v>279</v>
      </c>
      <c r="K885" s="119">
        <f t="shared" si="98"/>
        <v>1729000</v>
      </c>
      <c r="L885" s="148">
        <v>0</v>
      </c>
      <c r="M885" s="148">
        <v>0</v>
      </c>
      <c r="N885" s="148">
        <v>0</v>
      </c>
      <c r="O885" s="110">
        <v>1729000</v>
      </c>
      <c r="P885" s="111">
        <f t="shared" si="97"/>
        <v>6197.1326164874554</v>
      </c>
      <c r="Q885" s="119">
        <v>9673</v>
      </c>
      <c r="R885" s="121" t="s">
        <v>69</v>
      </c>
      <c r="S885" s="112"/>
      <c r="T885" s="25"/>
      <c r="U885" s="25"/>
    </row>
    <row r="886" spans="1:21" s="26" customFormat="1" ht="23.1" customHeight="1" x14ac:dyDescent="0.25">
      <c r="A886" s="94" t="s">
        <v>1465</v>
      </c>
      <c r="B886" s="118" t="s">
        <v>724</v>
      </c>
      <c r="C886" s="94">
        <v>1956</v>
      </c>
      <c r="D886" s="108" t="s">
        <v>26</v>
      </c>
      <c r="E886" s="108" t="s">
        <v>25</v>
      </c>
      <c r="F886" s="95">
        <v>2</v>
      </c>
      <c r="G886" s="95">
        <v>2</v>
      </c>
      <c r="H886" s="111">
        <v>620.42999999999995</v>
      </c>
      <c r="I886" s="111">
        <v>0</v>
      </c>
      <c r="J886" s="111">
        <v>620.42999999999995</v>
      </c>
      <c r="K886" s="119">
        <f t="shared" si="98"/>
        <v>3352440</v>
      </c>
      <c r="L886" s="148">
        <v>0</v>
      </c>
      <c r="M886" s="148">
        <v>0</v>
      </c>
      <c r="N886" s="148">
        <v>0</v>
      </c>
      <c r="O886" s="110">
        <v>3352440</v>
      </c>
      <c r="P886" s="111">
        <f t="shared" si="97"/>
        <v>5403.4137614235296</v>
      </c>
      <c r="Q886" s="119">
        <v>9673</v>
      </c>
      <c r="R886" s="121" t="s">
        <v>68</v>
      </c>
      <c r="S886" s="112"/>
      <c r="T886" s="25"/>
      <c r="U886" s="25"/>
    </row>
    <row r="887" spans="1:21" s="26" customFormat="1" ht="23.1" customHeight="1" x14ac:dyDescent="0.25">
      <c r="A887" s="94" t="s">
        <v>1466</v>
      </c>
      <c r="B887" s="118" t="s">
        <v>725</v>
      </c>
      <c r="C887" s="94">
        <v>1935</v>
      </c>
      <c r="D887" s="108" t="s">
        <v>26</v>
      </c>
      <c r="E887" s="108" t="s">
        <v>25</v>
      </c>
      <c r="F887" s="95">
        <v>2</v>
      </c>
      <c r="G887" s="95">
        <v>2</v>
      </c>
      <c r="H887" s="111">
        <v>549.70000000000005</v>
      </c>
      <c r="I887" s="111">
        <v>0</v>
      </c>
      <c r="J887" s="111">
        <v>549.70000000000005</v>
      </c>
      <c r="K887" s="119">
        <f t="shared" si="98"/>
        <v>2212102</v>
      </c>
      <c r="L887" s="148">
        <v>0</v>
      </c>
      <c r="M887" s="148">
        <v>0</v>
      </c>
      <c r="N887" s="148">
        <v>0</v>
      </c>
      <c r="O887" s="110">
        <v>2212102</v>
      </c>
      <c r="P887" s="111">
        <f t="shared" si="97"/>
        <v>4024.1986538111696</v>
      </c>
      <c r="Q887" s="119">
        <v>9673</v>
      </c>
      <c r="R887" s="98" t="s">
        <v>68</v>
      </c>
      <c r="S887" s="112"/>
      <c r="T887" s="25"/>
      <c r="U887" s="25"/>
    </row>
    <row r="888" spans="1:21" s="26" customFormat="1" ht="23.1" customHeight="1" x14ac:dyDescent="0.25">
      <c r="A888" s="94" t="s">
        <v>1467</v>
      </c>
      <c r="B888" s="118" t="s">
        <v>726</v>
      </c>
      <c r="C888" s="94">
        <v>1959</v>
      </c>
      <c r="D888" s="108" t="s">
        <v>26</v>
      </c>
      <c r="E888" s="108" t="s">
        <v>25</v>
      </c>
      <c r="F888" s="95">
        <v>2</v>
      </c>
      <c r="G888" s="95">
        <v>2</v>
      </c>
      <c r="H888" s="111">
        <v>849.82</v>
      </c>
      <c r="I888" s="111">
        <v>0</v>
      </c>
      <c r="J888" s="111">
        <v>849.82</v>
      </c>
      <c r="K888" s="119">
        <f t="shared" si="98"/>
        <v>2400000</v>
      </c>
      <c r="L888" s="148">
        <v>0</v>
      </c>
      <c r="M888" s="148">
        <v>0</v>
      </c>
      <c r="N888" s="148">
        <v>0</v>
      </c>
      <c r="O888" s="110">
        <v>2400000</v>
      </c>
      <c r="P888" s="111">
        <f t="shared" si="97"/>
        <v>2824.127462286131</v>
      </c>
      <c r="Q888" s="119">
        <v>9673</v>
      </c>
      <c r="R888" s="121" t="s">
        <v>69</v>
      </c>
      <c r="S888" s="112"/>
      <c r="T888" s="25"/>
      <c r="U888" s="25"/>
    </row>
    <row r="889" spans="1:21" s="26" customFormat="1" ht="23.1" customHeight="1" x14ac:dyDescent="0.25">
      <c r="A889" s="94" t="s">
        <v>1468</v>
      </c>
      <c r="B889" s="118" t="s">
        <v>728</v>
      </c>
      <c r="C889" s="94">
        <v>1958</v>
      </c>
      <c r="D889" s="108" t="s">
        <v>26</v>
      </c>
      <c r="E889" s="108" t="s">
        <v>25</v>
      </c>
      <c r="F889" s="95">
        <v>2</v>
      </c>
      <c r="G889" s="95">
        <v>1</v>
      </c>
      <c r="H889" s="111">
        <v>369.52</v>
      </c>
      <c r="I889" s="111">
        <v>0</v>
      </c>
      <c r="J889" s="111">
        <v>369.52</v>
      </c>
      <c r="K889" s="119">
        <f t="shared" si="98"/>
        <v>1624500</v>
      </c>
      <c r="L889" s="148">
        <v>0</v>
      </c>
      <c r="M889" s="148">
        <v>0</v>
      </c>
      <c r="N889" s="148">
        <v>0</v>
      </c>
      <c r="O889" s="110">
        <v>1624500</v>
      </c>
      <c r="P889" s="111">
        <f t="shared" si="97"/>
        <v>4396.2437757090283</v>
      </c>
      <c r="Q889" s="119">
        <v>9673</v>
      </c>
      <c r="R889" s="98" t="s">
        <v>69</v>
      </c>
      <c r="S889" s="112"/>
      <c r="T889" s="25"/>
      <c r="U889" s="25"/>
    </row>
    <row r="890" spans="1:21" s="26" customFormat="1" ht="23.1" customHeight="1" x14ac:dyDescent="0.25">
      <c r="A890" s="94" t="s">
        <v>1469</v>
      </c>
      <c r="B890" s="118" t="s">
        <v>729</v>
      </c>
      <c r="C890" s="94">
        <v>1955</v>
      </c>
      <c r="D890" s="108" t="s">
        <v>26</v>
      </c>
      <c r="E890" s="108" t="s">
        <v>25</v>
      </c>
      <c r="F890" s="95">
        <v>2</v>
      </c>
      <c r="G890" s="95">
        <v>2</v>
      </c>
      <c r="H890" s="111">
        <v>965.54</v>
      </c>
      <c r="I890" s="111">
        <v>0</v>
      </c>
      <c r="J890" s="111">
        <v>965.54</v>
      </c>
      <c r="K890" s="119">
        <f t="shared" si="98"/>
        <v>4471800</v>
      </c>
      <c r="L890" s="148">
        <v>0</v>
      </c>
      <c r="M890" s="148">
        <v>0</v>
      </c>
      <c r="N890" s="148">
        <v>0</v>
      </c>
      <c r="O890" s="110">
        <v>4471800</v>
      </c>
      <c r="P890" s="111">
        <f t="shared" si="97"/>
        <v>4631.3979741906087</v>
      </c>
      <c r="Q890" s="119">
        <v>9673</v>
      </c>
      <c r="R890" s="121" t="s">
        <v>68</v>
      </c>
      <c r="S890" s="112"/>
      <c r="T890" s="25"/>
      <c r="U890" s="25"/>
    </row>
    <row r="891" spans="1:21" s="26" customFormat="1" ht="23.1" customHeight="1" x14ac:dyDescent="0.25">
      <c r="A891" s="94" t="s">
        <v>1470</v>
      </c>
      <c r="B891" s="118" t="s">
        <v>732</v>
      </c>
      <c r="C891" s="94">
        <v>1958</v>
      </c>
      <c r="D891" s="108" t="s">
        <v>26</v>
      </c>
      <c r="E891" s="108" t="s">
        <v>25</v>
      </c>
      <c r="F891" s="95">
        <v>2</v>
      </c>
      <c r="G891" s="95">
        <v>1</v>
      </c>
      <c r="H891" s="111">
        <v>429.14</v>
      </c>
      <c r="I891" s="111">
        <v>152.69999999999999</v>
      </c>
      <c r="J891" s="111">
        <v>276.44</v>
      </c>
      <c r="K891" s="119">
        <f>SUM(L891:O891)</f>
        <v>3843436</v>
      </c>
      <c r="L891" s="148">
        <v>0</v>
      </c>
      <c r="M891" s="148">
        <v>0</v>
      </c>
      <c r="N891" s="148">
        <v>0</v>
      </c>
      <c r="O891" s="110">
        <v>3843436</v>
      </c>
      <c r="P891" s="111">
        <f>K891/H891</f>
        <v>8956.1355268676889</v>
      </c>
      <c r="Q891" s="119">
        <v>9673</v>
      </c>
      <c r="R891" s="98" t="s">
        <v>69</v>
      </c>
      <c r="S891" s="112"/>
      <c r="T891" s="25"/>
      <c r="U891" s="25"/>
    </row>
    <row r="892" spans="1:21" s="26" customFormat="1" ht="23.1" customHeight="1" x14ac:dyDescent="0.25">
      <c r="A892" s="94" t="s">
        <v>1471</v>
      </c>
      <c r="B892" s="118" t="s">
        <v>733</v>
      </c>
      <c r="C892" s="94">
        <v>1953</v>
      </c>
      <c r="D892" s="108" t="s">
        <v>26</v>
      </c>
      <c r="E892" s="108" t="s">
        <v>25</v>
      </c>
      <c r="F892" s="95">
        <v>2</v>
      </c>
      <c r="G892" s="95">
        <v>2</v>
      </c>
      <c r="H892" s="111">
        <v>1280.4000000000001</v>
      </c>
      <c r="I892" s="111">
        <v>499.6</v>
      </c>
      <c r="J892" s="111">
        <v>780.8</v>
      </c>
      <c r="K892" s="119">
        <f>SUM(L892:O892)</f>
        <v>8841180</v>
      </c>
      <c r="L892" s="148">
        <v>0</v>
      </c>
      <c r="M892" s="148">
        <v>0</v>
      </c>
      <c r="N892" s="148">
        <v>0</v>
      </c>
      <c r="O892" s="110">
        <v>8841180</v>
      </c>
      <c r="P892" s="111">
        <f>K892/H892</f>
        <v>6905.0140581068408</v>
      </c>
      <c r="Q892" s="119">
        <v>9673</v>
      </c>
      <c r="R892" s="121" t="s">
        <v>68</v>
      </c>
      <c r="S892" s="112"/>
      <c r="T892" s="25"/>
      <c r="U892" s="25"/>
    </row>
    <row r="893" spans="1:21" s="26" customFormat="1" ht="23.1" customHeight="1" x14ac:dyDescent="0.25">
      <c r="A893" s="94" t="s">
        <v>1617</v>
      </c>
      <c r="B893" s="118" t="s">
        <v>730</v>
      </c>
      <c r="C893" s="94">
        <v>1959</v>
      </c>
      <c r="D893" s="108" t="s">
        <v>26</v>
      </c>
      <c r="E893" s="108" t="s">
        <v>25</v>
      </c>
      <c r="F893" s="95">
        <v>3</v>
      </c>
      <c r="G893" s="95">
        <v>2</v>
      </c>
      <c r="H893" s="111">
        <v>1983.99</v>
      </c>
      <c r="I893" s="111">
        <v>1016.49</v>
      </c>
      <c r="J893" s="111">
        <v>967.5</v>
      </c>
      <c r="K893" s="119">
        <f t="shared" si="98"/>
        <v>2702500</v>
      </c>
      <c r="L893" s="148">
        <v>0</v>
      </c>
      <c r="M893" s="148">
        <v>0</v>
      </c>
      <c r="N893" s="148">
        <v>0</v>
      </c>
      <c r="O893" s="110">
        <v>2702500</v>
      </c>
      <c r="P893" s="111">
        <f t="shared" si="97"/>
        <v>1362.1540431151366</v>
      </c>
      <c r="Q893" s="119">
        <v>9673</v>
      </c>
      <c r="R893" s="121" t="s">
        <v>69</v>
      </c>
      <c r="S893" s="112"/>
      <c r="T893" s="25"/>
      <c r="U893" s="25"/>
    </row>
    <row r="894" spans="1:21" s="26" customFormat="1" ht="23.1" customHeight="1" x14ac:dyDescent="0.25">
      <c r="A894" s="94" t="s">
        <v>1472</v>
      </c>
      <c r="B894" s="118" t="s">
        <v>731</v>
      </c>
      <c r="C894" s="94">
        <v>1956</v>
      </c>
      <c r="D894" s="108" t="s">
        <v>26</v>
      </c>
      <c r="E894" s="108" t="s">
        <v>25</v>
      </c>
      <c r="F894" s="95">
        <v>2</v>
      </c>
      <c r="G894" s="95">
        <v>1</v>
      </c>
      <c r="H894" s="111">
        <v>768</v>
      </c>
      <c r="I894" s="111">
        <v>139.19999999999999</v>
      </c>
      <c r="J894" s="111">
        <v>628.79999999999995</v>
      </c>
      <c r="K894" s="119">
        <f t="shared" si="98"/>
        <v>4122000</v>
      </c>
      <c r="L894" s="148">
        <v>0</v>
      </c>
      <c r="M894" s="148">
        <v>0</v>
      </c>
      <c r="N894" s="148">
        <v>0</v>
      </c>
      <c r="O894" s="110">
        <v>4122000</v>
      </c>
      <c r="P894" s="111">
        <f t="shared" si="97"/>
        <v>5367.1875</v>
      </c>
      <c r="Q894" s="119">
        <v>9673</v>
      </c>
      <c r="R894" s="121" t="s">
        <v>68</v>
      </c>
      <c r="S894" s="112"/>
      <c r="T894" s="25"/>
      <c r="U894" s="25"/>
    </row>
    <row r="895" spans="1:21" ht="23.1" customHeight="1" x14ac:dyDescent="0.25">
      <c r="A895" s="94" t="s">
        <v>1473</v>
      </c>
      <c r="B895" s="145" t="s">
        <v>1693</v>
      </c>
      <c r="C895" s="94">
        <v>1948</v>
      </c>
      <c r="D895" s="94" t="s">
        <v>26</v>
      </c>
      <c r="E895" s="94" t="s">
        <v>25</v>
      </c>
      <c r="F895" s="95">
        <v>2</v>
      </c>
      <c r="G895" s="95">
        <v>2</v>
      </c>
      <c r="H895" s="163">
        <v>523.5</v>
      </c>
      <c r="I895" s="163">
        <v>509.4</v>
      </c>
      <c r="J895" s="163">
        <v>298.17</v>
      </c>
      <c r="K895" s="111">
        <f>SUM(L895:O895)</f>
        <v>2529171.04</v>
      </c>
      <c r="L895" s="111">
        <v>0</v>
      </c>
      <c r="M895" s="111">
        <v>0</v>
      </c>
      <c r="N895" s="111">
        <v>0</v>
      </c>
      <c r="O895" s="110">
        <v>2529171.04</v>
      </c>
      <c r="P895" s="111">
        <f>K895/H895</f>
        <v>4831.2722827125117</v>
      </c>
      <c r="Q895" s="111">
        <v>9673</v>
      </c>
      <c r="R895" s="121" t="s">
        <v>68</v>
      </c>
      <c r="S895" s="87"/>
    </row>
    <row r="896" spans="1:21" s="26" customFormat="1" ht="23.1" customHeight="1" x14ac:dyDescent="0.25">
      <c r="A896" s="94" t="s">
        <v>1474</v>
      </c>
      <c r="B896" s="145" t="s">
        <v>1648</v>
      </c>
      <c r="C896" s="94">
        <v>1948</v>
      </c>
      <c r="D896" s="94" t="s">
        <v>26</v>
      </c>
      <c r="E896" s="94" t="s">
        <v>25</v>
      </c>
      <c r="F896" s="95">
        <v>2</v>
      </c>
      <c r="G896" s="95">
        <v>1</v>
      </c>
      <c r="H896" s="163">
        <v>760.9</v>
      </c>
      <c r="I896" s="163">
        <v>584.57000000000005</v>
      </c>
      <c r="J896" s="163">
        <v>135.5</v>
      </c>
      <c r="K896" s="119">
        <f>SUM(L896:O896)</f>
        <v>5990800</v>
      </c>
      <c r="L896" s="148">
        <v>0</v>
      </c>
      <c r="M896" s="148">
        <v>0</v>
      </c>
      <c r="N896" s="148">
        <v>0</v>
      </c>
      <c r="O896" s="110">
        <v>5990800</v>
      </c>
      <c r="P896" s="111">
        <f t="shared" si="97"/>
        <v>7873.3079248258646</v>
      </c>
      <c r="Q896" s="119">
        <v>9674</v>
      </c>
      <c r="R896" s="121" t="s">
        <v>68</v>
      </c>
      <c r="S896" s="112"/>
      <c r="T896" s="25"/>
      <c r="U896" s="25"/>
    </row>
    <row r="897" spans="1:21" s="26" customFormat="1" ht="23.1" customHeight="1" x14ac:dyDescent="0.25">
      <c r="A897" s="94" t="s">
        <v>1475</v>
      </c>
      <c r="B897" s="118" t="s">
        <v>734</v>
      </c>
      <c r="C897" s="94">
        <v>1951</v>
      </c>
      <c r="D897" s="108" t="s">
        <v>26</v>
      </c>
      <c r="E897" s="108" t="s">
        <v>25</v>
      </c>
      <c r="F897" s="95">
        <v>3</v>
      </c>
      <c r="G897" s="95">
        <v>2</v>
      </c>
      <c r="H897" s="111">
        <v>1867.95</v>
      </c>
      <c r="I897" s="111">
        <v>60.4</v>
      </c>
      <c r="J897" s="111">
        <v>1074.0999999999999</v>
      </c>
      <c r="K897" s="119">
        <f t="shared" si="98"/>
        <v>7284472.5</v>
      </c>
      <c r="L897" s="148">
        <v>0</v>
      </c>
      <c r="M897" s="148">
        <v>0</v>
      </c>
      <c r="N897" s="148">
        <v>0</v>
      </c>
      <c r="O897" s="110">
        <v>7284472.5</v>
      </c>
      <c r="P897" s="111">
        <f t="shared" si="97"/>
        <v>3899.7149281297679</v>
      </c>
      <c r="Q897" s="119">
        <v>9673</v>
      </c>
      <c r="R897" s="121" t="s">
        <v>68</v>
      </c>
      <c r="S897" s="112"/>
      <c r="T897" s="25"/>
      <c r="U897" s="25"/>
    </row>
    <row r="898" spans="1:21" s="26" customFormat="1" ht="23.1" customHeight="1" x14ac:dyDescent="0.25">
      <c r="A898" s="94" t="s">
        <v>1476</v>
      </c>
      <c r="B898" s="118" t="s">
        <v>740</v>
      </c>
      <c r="C898" s="108">
        <v>1960</v>
      </c>
      <c r="D898" s="108" t="s">
        <v>26</v>
      </c>
      <c r="E898" s="108" t="s">
        <v>25</v>
      </c>
      <c r="F898" s="129">
        <v>2</v>
      </c>
      <c r="G898" s="129">
        <v>1</v>
      </c>
      <c r="H898" s="110">
        <v>275.66000000000003</v>
      </c>
      <c r="I898" s="110">
        <v>0</v>
      </c>
      <c r="J898" s="110">
        <v>275.66000000000003</v>
      </c>
      <c r="K898" s="119">
        <f>SUM(L898:O898)</f>
        <v>1652000</v>
      </c>
      <c r="L898" s="148">
        <v>0</v>
      </c>
      <c r="M898" s="148">
        <v>0</v>
      </c>
      <c r="N898" s="148">
        <v>0</v>
      </c>
      <c r="O898" s="110">
        <v>1652000</v>
      </c>
      <c r="P898" s="111">
        <f>K898/H898</f>
        <v>5992.8897917724726</v>
      </c>
      <c r="Q898" s="119">
        <v>9673</v>
      </c>
      <c r="R898" s="121" t="s">
        <v>70</v>
      </c>
      <c r="S898" s="149"/>
      <c r="T898" s="30"/>
      <c r="U898" s="25"/>
    </row>
    <row r="899" spans="1:21" s="26" customFormat="1" ht="23.1" customHeight="1" x14ac:dyDescent="0.25">
      <c r="A899" s="94" t="s">
        <v>1477</v>
      </c>
      <c r="B899" s="118" t="s">
        <v>741</v>
      </c>
      <c r="C899" s="108">
        <v>1960</v>
      </c>
      <c r="D899" s="108" t="s">
        <v>26</v>
      </c>
      <c r="E899" s="108" t="s">
        <v>25</v>
      </c>
      <c r="F899" s="129">
        <v>2</v>
      </c>
      <c r="G899" s="129">
        <v>1</v>
      </c>
      <c r="H899" s="163">
        <v>305.7</v>
      </c>
      <c r="I899" s="163">
        <v>280.7</v>
      </c>
      <c r="J899" s="163">
        <v>180.84</v>
      </c>
      <c r="K899" s="119">
        <f>SUM(L899:O899)</f>
        <v>1370000</v>
      </c>
      <c r="L899" s="148">
        <v>0</v>
      </c>
      <c r="M899" s="148">
        <v>0</v>
      </c>
      <c r="N899" s="148">
        <v>0</v>
      </c>
      <c r="O899" s="110">
        <v>1370000</v>
      </c>
      <c r="P899" s="111">
        <f>K899/H899</f>
        <v>4481.5178279358852</v>
      </c>
      <c r="Q899" s="119">
        <v>9673</v>
      </c>
      <c r="R899" s="121" t="s">
        <v>70</v>
      </c>
      <c r="S899" s="112"/>
      <c r="T899" s="25"/>
      <c r="U899" s="25"/>
    </row>
    <row r="900" spans="1:21" s="26" customFormat="1" ht="23.1" customHeight="1" x14ac:dyDescent="0.25">
      <c r="A900" s="94" t="s">
        <v>1478</v>
      </c>
      <c r="B900" s="118" t="s">
        <v>742</v>
      </c>
      <c r="C900" s="108">
        <v>1959</v>
      </c>
      <c r="D900" s="108" t="s">
        <v>26</v>
      </c>
      <c r="E900" s="108" t="s">
        <v>25</v>
      </c>
      <c r="F900" s="129">
        <v>2</v>
      </c>
      <c r="G900" s="129">
        <v>1</v>
      </c>
      <c r="H900" s="110">
        <v>274.16000000000003</v>
      </c>
      <c r="I900" s="110">
        <v>0</v>
      </c>
      <c r="J900" s="110">
        <v>274.16000000000003</v>
      </c>
      <c r="K900" s="119">
        <f>SUM(L900:O900)</f>
        <v>1297250</v>
      </c>
      <c r="L900" s="148">
        <v>0</v>
      </c>
      <c r="M900" s="148">
        <v>0</v>
      </c>
      <c r="N900" s="148">
        <v>0</v>
      </c>
      <c r="O900" s="110">
        <v>1297250</v>
      </c>
      <c r="P900" s="111">
        <f>K900/H900</f>
        <v>4731.7259994163987</v>
      </c>
      <c r="Q900" s="119">
        <v>9673</v>
      </c>
      <c r="R900" s="121" t="s">
        <v>69</v>
      </c>
      <c r="S900" s="112"/>
      <c r="T900" s="25"/>
      <c r="U900" s="25"/>
    </row>
    <row r="901" spans="1:21" s="26" customFormat="1" ht="23.1" customHeight="1" x14ac:dyDescent="0.25">
      <c r="A901" s="94" t="s">
        <v>1479</v>
      </c>
      <c r="B901" s="118" t="s">
        <v>743</v>
      </c>
      <c r="C901" s="108">
        <v>1960</v>
      </c>
      <c r="D901" s="108" t="s">
        <v>26</v>
      </c>
      <c r="E901" s="108" t="s">
        <v>25</v>
      </c>
      <c r="F901" s="129">
        <v>2</v>
      </c>
      <c r="G901" s="129">
        <v>2</v>
      </c>
      <c r="H901" s="163">
        <v>307.2</v>
      </c>
      <c r="I901" s="163">
        <v>282.2</v>
      </c>
      <c r="J901" s="163">
        <v>173.7</v>
      </c>
      <c r="K901" s="119">
        <f>SUM(L901:O901)</f>
        <v>1280000</v>
      </c>
      <c r="L901" s="148">
        <v>0</v>
      </c>
      <c r="M901" s="148">
        <v>0</v>
      </c>
      <c r="N901" s="148">
        <v>0</v>
      </c>
      <c r="O901" s="110">
        <v>1280000</v>
      </c>
      <c r="P901" s="111">
        <f>K901/H901</f>
        <v>4166.666666666667</v>
      </c>
      <c r="Q901" s="119">
        <v>9673</v>
      </c>
      <c r="R901" s="121" t="s">
        <v>70</v>
      </c>
      <c r="S901" s="112"/>
      <c r="T901" s="25"/>
      <c r="U901" s="25"/>
    </row>
    <row r="902" spans="1:21" s="26" customFormat="1" ht="23.1" customHeight="1" x14ac:dyDescent="0.25">
      <c r="A902" s="94" t="s">
        <v>1480</v>
      </c>
      <c r="B902" s="118" t="s">
        <v>735</v>
      </c>
      <c r="C902" s="94">
        <v>1959</v>
      </c>
      <c r="D902" s="108" t="s">
        <v>26</v>
      </c>
      <c r="E902" s="108" t="s">
        <v>25</v>
      </c>
      <c r="F902" s="95">
        <v>2</v>
      </c>
      <c r="G902" s="95">
        <v>1</v>
      </c>
      <c r="H902" s="111">
        <v>278</v>
      </c>
      <c r="I902" s="111">
        <v>0</v>
      </c>
      <c r="J902" s="111">
        <v>278</v>
      </c>
      <c r="K902" s="119">
        <f t="shared" si="98"/>
        <v>1674000</v>
      </c>
      <c r="L902" s="148">
        <v>0</v>
      </c>
      <c r="M902" s="148">
        <v>0</v>
      </c>
      <c r="N902" s="148">
        <v>0</v>
      </c>
      <c r="O902" s="110">
        <v>1674000</v>
      </c>
      <c r="P902" s="111">
        <f t="shared" si="97"/>
        <v>6021.5827338129493</v>
      </c>
      <c r="Q902" s="119">
        <v>9673</v>
      </c>
      <c r="R902" s="121" t="s">
        <v>69</v>
      </c>
      <c r="S902" s="112"/>
      <c r="T902" s="25"/>
      <c r="U902" s="25"/>
    </row>
    <row r="903" spans="1:21" s="26" customFormat="1" ht="23.1" customHeight="1" x14ac:dyDescent="0.25">
      <c r="A903" s="94" t="s">
        <v>1481</v>
      </c>
      <c r="B903" s="118" t="s">
        <v>736</v>
      </c>
      <c r="C903" s="94">
        <v>1959</v>
      </c>
      <c r="D903" s="108" t="s">
        <v>26</v>
      </c>
      <c r="E903" s="108" t="s">
        <v>25</v>
      </c>
      <c r="F903" s="95">
        <v>2</v>
      </c>
      <c r="G903" s="95">
        <v>1</v>
      </c>
      <c r="H903" s="111">
        <v>281.89999999999998</v>
      </c>
      <c r="I903" s="111">
        <v>88.7</v>
      </c>
      <c r="J903" s="111">
        <v>193.2</v>
      </c>
      <c r="K903" s="119">
        <f t="shared" si="98"/>
        <v>1674000</v>
      </c>
      <c r="L903" s="148">
        <v>0</v>
      </c>
      <c r="M903" s="148">
        <v>0</v>
      </c>
      <c r="N903" s="148">
        <v>0</v>
      </c>
      <c r="O903" s="110">
        <v>1674000</v>
      </c>
      <c r="P903" s="111">
        <f t="shared" si="97"/>
        <v>5938.2759843916283</v>
      </c>
      <c r="Q903" s="119">
        <v>9673</v>
      </c>
      <c r="R903" s="121" t="s">
        <v>69</v>
      </c>
      <c r="S903" s="112"/>
      <c r="T903" s="25"/>
      <c r="U903" s="25"/>
    </row>
    <row r="904" spans="1:21" s="26" customFormat="1" ht="23.1" customHeight="1" x14ac:dyDescent="0.25">
      <c r="A904" s="94" t="s">
        <v>1482</v>
      </c>
      <c r="B904" s="118" t="s">
        <v>737</v>
      </c>
      <c r="C904" s="94">
        <v>1959</v>
      </c>
      <c r="D904" s="108" t="s">
        <v>26</v>
      </c>
      <c r="E904" s="108" t="s">
        <v>25</v>
      </c>
      <c r="F904" s="95">
        <v>2</v>
      </c>
      <c r="G904" s="95">
        <v>1</v>
      </c>
      <c r="H904" s="111">
        <v>286.5</v>
      </c>
      <c r="I904" s="111">
        <v>0</v>
      </c>
      <c r="J904" s="111">
        <v>286.5</v>
      </c>
      <c r="K904" s="119">
        <f t="shared" si="98"/>
        <v>1646500</v>
      </c>
      <c r="L904" s="148">
        <v>0</v>
      </c>
      <c r="M904" s="148">
        <v>0</v>
      </c>
      <c r="N904" s="148">
        <v>0</v>
      </c>
      <c r="O904" s="110">
        <v>1646500</v>
      </c>
      <c r="P904" s="111">
        <f t="shared" si="97"/>
        <v>5746.9458987783592</v>
      </c>
      <c r="Q904" s="119">
        <v>9673</v>
      </c>
      <c r="R904" s="121" t="s">
        <v>69</v>
      </c>
      <c r="S904" s="112"/>
      <c r="T904" s="25"/>
      <c r="U904" s="25"/>
    </row>
    <row r="905" spans="1:21" s="26" customFormat="1" ht="23.1" customHeight="1" x14ac:dyDescent="0.25">
      <c r="A905" s="94" t="s">
        <v>1483</v>
      </c>
      <c r="B905" s="118" t="s">
        <v>738</v>
      </c>
      <c r="C905" s="108">
        <v>1960</v>
      </c>
      <c r="D905" s="108" t="s">
        <v>26</v>
      </c>
      <c r="E905" s="108" t="s">
        <v>25</v>
      </c>
      <c r="F905" s="108">
        <v>2</v>
      </c>
      <c r="G905" s="108">
        <v>1</v>
      </c>
      <c r="H905" s="110">
        <v>304.3</v>
      </c>
      <c r="I905" s="110">
        <v>0</v>
      </c>
      <c r="J905" s="110">
        <v>304.3</v>
      </c>
      <c r="K905" s="119">
        <f t="shared" si="98"/>
        <v>1674000</v>
      </c>
      <c r="L905" s="148">
        <v>0</v>
      </c>
      <c r="M905" s="148">
        <v>0</v>
      </c>
      <c r="N905" s="148">
        <v>0</v>
      </c>
      <c r="O905" s="133">
        <v>1674000</v>
      </c>
      <c r="P905" s="111">
        <f t="shared" si="97"/>
        <v>5501.1501807426876</v>
      </c>
      <c r="Q905" s="119">
        <v>9673</v>
      </c>
      <c r="R905" s="121" t="s">
        <v>70</v>
      </c>
      <c r="S905" s="112"/>
      <c r="T905" s="25"/>
      <c r="U905" s="25"/>
    </row>
    <row r="906" spans="1:21" s="26" customFormat="1" ht="23.1" customHeight="1" x14ac:dyDescent="0.25">
      <c r="A906" s="94" t="s">
        <v>1484</v>
      </c>
      <c r="B906" s="118" t="s">
        <v>739</v>
      </c>
      <c r="C906" s="108">
        <v>1960</v>
      </c>
      <c r="D906" s="108" t="s">
        <v>26</v>
      </c>
      <c r="E906" s="108" t="s">
        <v>25</v>
      </c>
      <c r="F906" s="129">
        <v>2</v>
      </c>
      <c r="G906" s="129">
        <v>1</v>
      </c>
      <c r="H906" s="110">
        <v>270.95</v>
      </c>
      <c r="I906" s="110">
        <v>0</v>
      </c>
      <c r="J906" s="110">
        <v>270.95</v>
      </c>
      <c r="K906" s="119">
        <f t="shared" si="98"/>
        <v>1756500</v>
      </c>
      <c r="L906" s="148">
        <v>0</v>
      </c>
      <c r="M906" s="148">
        <v>0</v>
      </c>
      <c r="N906" s="148">
        <v>0</v>
      </c>
      <c r="O906" s="110">
        <v>1756500</v>
      </c>
      <c r="P906" s="111">
        <f t="shared" si="97"/>
        <v>6482.7458940763981</v>
      </c>
      <c r="Q906" s="119">
        <v>9673</v>
      </c>
      <c r="R906" s="121" t="s">
        <v>70</v>
      </c>
      <c r="S906" s="112"/>
      <c r="T906" s="25"/>
      <c r="U906" s="25"/>
    </row>
    <row r="907" spans="1:21" s="26" customFormat="1" ht="23.1" customHeight="1" x14ac:dyDescent="0.25">
      <c r="A907" s="94" t="s">
        <v>1485</v>
      </c>
      <c r="B907" s="118" t="s">
        <v>767</v>
      </c>
      <c r="C907" s="108">
        <v>1958</v>
      </c>
      <c r="D907" s="108" t="s">
        <v>26</v>
      </c>
      <c r="E907" s="108" t="s">
        <v>25</v>
      </c>
      <c r="F907" s="129">
        <v>2</v>
      </c>
      <c r="G907" s="129">
        <v>1</v>
      </c>
      <c r="H907" s="110">
        <v>444.34</v>
      </c>
      <c r="I907" s="110">
        <v>0</v>
      </c>
      <c r="J907" s="110">
        <v>444.34</v>
      </c>
      <c r="K907" s="119">
        <f>SUM(L907:O907)</f>
        <v>2304850</v>
      </c>
      <c r="L907" s="148">
        <v>0</v>
      </c>
      <c r="M907" s="148">
        <v>0</v>
      </c>
      <c r="N907" s="148">
        <v>0</v>
      </c>
      <c r="O907" s="110">
        <v>2304850</v>
      </c>
      <c r="P907" s="111">
        <f>K907/H907</f>
        <v>5187.1314758968365</v>
      </c>
      <c r="Q907" s="119">
        <v>9673</v>
      </c>
      <c r="R907" s="98" t="s">
        <v>69</v>
      </c>
      <c r="S907" s="112"/>
      <c r="T907" s="25"/>
      <c r="U907" s="25"/>
    </row>
    <row r="908" spans="1:21" s="26" customFormat="1" ht="23.1" customHeight="1" x14ac:dyDescent="0.25">
      <c r="A908" s="94" t="s">
        <v>1486</v>
      </c>
      <c r="B908" s="118" t="s">
        <v>768</v>
      </c>
      <c r="C908" s="108">
        <v>1958</v>
      </c>
      <c r="D908" s="108" t="s">
        <v>26</v>
      </c>
      <c r="E908" s="108" t="s">
        <v>25</v>
      </c>
      <c r="F908" s="129">
        <v>2</v>
      </c>
      <c r="G908" s="129">
        <v>1</v>
      </c>
      <c r="H908" s="110">
        <v>436.95</v>
      </c>
      <c r="I908" s="110">
        <v>0</v>
      </c>
      <c r="J908" s="110">
        <v>436.95</v>
      </c>
      <c r="K908" s="119">
        <f>SUM(L908:O908)</f>
        <v>1580500</v>
      </c>
      <c r="L908" s="148">
        <v>0</v>
      </c>
      <c r="M908" s="148">
        <v>0</v>
      </c>
      <c r="N908" s="148">
        <v>0</v>
      </c>
      <c r="O908" s="110">
        <v>1580500</v>
      </c>
      <c r="P908" s="111">
        <f>K908/H908</f>
        <v>3617.1186634626388</v>
      </c>
      <c r="Q908" s="119">
        <v>9673</v>
      </c>
      <c r="R908" s="98" t="s">
        <v>69</v>
      </c>
      <c r="S908" s="112"/>
      <c r="T908" s="25"/>
      <c r="U908" s="25"/>
    </row>
    <row r="909" spans="1:21" s="26" customFormat="1" ht="23.1" customHeight="1" x14ac:dyDescent="0.25">
      <c r="A909" s="94" t="s">
        <v>1487</v>
      </c>
      <c r="B909" s="118" t="s">
        <v>744</v>
      </c>
      <c r="C909" s="108">
        <v>1958</v>
      </c>
      <c r="D909" s="108" t="s">
        <v>26</v>
      </c>
      <c r="E909" s="108" t="s">
        <v>25</v>
      </c>
      <c r="F909" s="108">
        <v>2</v>
      </c>
      <c r="G909" s="108">
        <v>2</v>
      </c>
      <c r="H909" s="110">
        <v>429.91</v>
      </c>
      <c r="I909" s="110">
        <v>0</v>
      </c>
      <c r="J909" s="110">
        <v>429.91</v>
      </c>
      <c r="K909" s="119">
        <f t="shared" si="98"/>
        <v>2383500</v>
      </c>
      <c r="L909" s="148">
        <v>0</v>
      </c>
      <c r="M909" s="148">
        <v>0</v>
      </c>
      <c r="N909" s="148">
        <v>0</v>
      </c>
      <c r="O909" s="133">
        <v>2383500</v>
      </c>
      <c r="P909" s="111">
        <f t="shared" si="97"/>
        <v>5544.1836663487702</v>
      </c>
      <c r="Q909" s="119">
        <v>9673</v>
      </c>
      <c r="R909" s="98" t="s">
        <v>69</v>
      </c>
      <c r="S909" s="112"/>
      <c r="T909" s="25"/>
      <c r="U909" s="25"/>
    </row>
    <row r="910" spans="1:21" s="26" customFormat="1" ht="23.1" customHeight="1" x14ac:dyDescent="0.25">
      <c r="A910" s="94" t="s">
        <v>1488</v>
      </c>
      <c r="B910" s="118" t="s">
        <v>745</v>
      </c>
      <c r="C910" s="108">
        <v>1959</v>
      </c>
      <c r="D910" s="108" t="s">
        <v>26</v>
      </c>
      <c r="E910" s="108" t="s">
        <v>25</v>
      </c>
      <c r="F910" s="129">
        <v>2</v>
      </c>
      <c r="G910" s="129">
        <v>1</v>
      </c>
      <c r="H910" s="110">
        <v>284.33</v>
      </c>
      <c r="I910" s="110">
        <v>0</v>
      </c>
      <c r="J910" s="110">
        <v>284.33</v>
      </c>
      <c r="K910" s="119">
        <f t="shared" si="98"/>
        <v>1578300</v>
      </c>
      <c r="L910" s="148">
        <v>0</v>
      </c>
      <c r="M910" s="148">
        <v>0</v>
      </c>
      <c r="N910" s="148">
        <v>0</v>
      </c>
      <c r="O910" s="110">
        <v>1578300</v>
      </c>
      <c r="P910" s="111">
        <f t="shared" si="97"/>
        <v>5550.9443252558649</v>
      </c>
      <c r="Q910" s="119">
        <v>9673</v>
      </c>
      <c r="R910" s="121" t="s">
        <v>69</v>
      </c>
      <c r="S910" s="112"/>
      <c r="T910" s="25"/>
      <c r="U910" s="25"/>
    </row>
    <row r="911" spans="1:21" s="26" customFormat="1" ht="23.1" customHeight="1" x14ac:dyDescent="0.25">
      <c r="A911" s="94" t="s">
        <v>1489</v>
      </c>
      <c r="B911" s="118" t="s">
        <v>746</v>
      </c>
      <c r="C911" s="108">
        <v>1959</v>
      </c>
      <c r="D911" s="108" t="s">
        <v>26</v>
      </c>
      <c r="E911" s="108" t="s">
        <v>25</v>
      </c>
      <c r="F911" s="129">
        <v>2</v>
      </c>
      <c r="G911" s="129">
        <v>2</v>
      </c>
      <c r="H911" s="110">
        <v>281.74</v>
      </c>
      <c r="I911" s="110">
        <v>0</v>
      </c>
      <c r="J911" s="110">
        <v>281.74</v>
      </c>
      <c r="K911" s="119">
        <f t="shared" si="98"/>
        <v>1590400</v>
      </c>
      <c r="L911" s="148">
        <v>0</v>
      </c>
      <c r="M911" s="148">
        <v>0</v>
      </c>
      <c r="N911" s="148">
        <v>0</v>
      </c>
      <c r="O911" s="110">
        <v>1590400</v>
      </c>
      <c r="P911" s="111">
        <f t="shared" si="97"/>
        <v>5644.9208490097253</v>
      </c>
      <c r="Q911" s="119">
        <v>9673</v>
      </c>
      <c r="R911" s="121" t="s">
        <v>69</v>
      </c>
      <c r="S911" s="149"/>
      <c r="T911" s="30"/>
      <c r="U911" s="25"/>
    </row>
    <row r="912" spans="1:21" s="26" customFormat="1" ht="23.1" customHeight="1" x14ac:dyDescent="0.25">
      <c r="A912" s="94" t="s">
        <v>1867</v>
      </c>
      <c r="B912" s="118" t="s">
        <v>747</v>
      </c>
      <c r="C912" s="108">
        <v>1959</v>
      </c>
      <c r="D912" s="108" t="s">
        <v>26</v>
      </c>
      <c r="E912" s="108" t="s">
        <v>25</v>
      </c>
      <c r="F912" s="129">
        <v>2</v>
      </c>
      <c r="G912" s="129">
        <v>1</v>
      </c>
      <c r="H912" s="110">
        <v>279.36</v>
      </c>
      <c r="I912" s="110">
        <v>0</v>
      </c>
      <c r="J912" s="110">
        <v>279.36</v>
      </c>
      <c r="K912" s="119">
        <f t="shared" si="98"/>
        <v>1654200</v>
      </c>
      <c r="L912" s="148">
        <v>0</v>
      </c>
      <c r="M912" s="148">
        <v>0</v>
      </c>
      <c r="N912" s="148">
        <v>0</v>
      </c>
      <c r="O912" s="110">
        <v>1654200</v>
      </c>
      <c r="P912" s="111">
        <f t="shared" si="97"/>
        <v>5921.3917525773195</v>
      </c>
      <c r="Q912" s="119">
        <v>9673</v>
      </c>
      <c r="R912" s="121" t="s">
        <v>69</v>
      </c>
      <c r="S912" s="149"/>
      <c r="T912" s="25"/>
      <c r="U912" s="25"/>
    </row>
    <row r="913" spans="1:21" s="26" customFormat="1" ht="23.1" customHeight="1" x14ac:dyDescent="0.25">
      <c r="A913" s="94" t="s">
        <v>1490</v>
      </c>
      <c r="B913" s="118" t="s">
        <v>748</v>
      </c>
      <c r="C913" s="108">
        <v>1958</v>
      </c>
      <c r="D913" s="108" t="s">
        <v>26</v>
      </c>
      <c r="E913" s="108" t="s">
        <v>25</v>
      </c>
      <c r="F913" s="129">
        <v>2</v>
      </c>
      <c r="G913" s="129">
        <v>1</v>
      </c>
      <c r="H913" s="110">
        <v>275.39999999999998</v>
      </c>
      <c r="I913" s="110">
        <v>0</v>
      </c>
      <c r="J913" s="110">
        <v>275.39999999999998</v>
      </c>
      <c r="K913" s="119">
        <f t="shared" si="98"/>
        <v>1548600</v>
      </c>
      <c r="L913" s="148">
        <v>0</v>
      </c>
      <c r="M913" s="148">
        <v>0</v>
      </c>
      <c r="N913" s="148">
        <v>0</v>
      </c>
      <c r="O913" s="110">
        <v>1548600</v>
      </c>
      <c r="P913" s="111">
        <f t="shared" si="97"/>
        <v>5623.0936819172121</v>
      </c>
      <c r="Q913" s="119">
        <v>9673</v>
      </c>
      <c r="R913" s="98" t="s">
        <v>69</v>
      </c>
      <c r="S913" s="112"/>
      <c r="T913" s="25"/>
      <c r="U913" s="25"/>
    </row>
    <row r="914" spans="1:21" s="26" customFormat="1" ht="23.1" customHeight="1" x14ac:dyDescent="0.25">
      <c r="A914" s="198" t="s">
        <v>1491</v>
      </c>
      <c r="B914" s="199" t="s">
        <v>749</v>
      </c>
      <c r="C914" s="180">
        <v>1956</v>
      </c>
      <c r="D914" s="180" t="s">
        <v>26</v>
      </c>
      <c r="E914" s="180" t="s">
        <v>25</v>
      </c>
      <c r="F914" s="195">
        <v>2</v>
      </c>
      <c r="G914" s="195">
        <v>1</v>
      </c>
      <c r="H914" s="200">
        <v>274.54000000000002</v>
      </c>
      <c r="I914" s="200">
        <v>0</v>
      </c>
      <c r="J914" s="200">
        <v>274.54000000000002</v>
      </c>
      <c r="K914" s="119">
        <f>SUM(L914:O914)</f>
        <v>300000</v>
      </c>
      <c r="L914" s="148">
        <v>0</v>
      </c>
      <c r="M914" s="148">
        <v>0</v>
      </c>
      <c r="N914" s="148">
        <v>0</v>
      </c>
      <c r="O914" s="110">
        <v>300000</v>
      </c>
      <c r="P914" s="111">
        <f t="shared" si="97"/>
        <v>1092.7369417935454</v>
      </c>
      <c r="Q914" s="119">
        <v>9673</v>
      </c>
      <c r="R914" s="98" t="s">
        <v>68</v>
      </c>
      <c r="S914" s="112"/>
      <c r="T914" s="25"/>
      <c r="U914" s="25"/>
    </row>
    <row r="915" spans="1:21" s="26" customFormat="1" ht="23.1" customHeight="1" x14ac:dyDescent="0.25">
      <c r="A915" s="198"/>
      <c r="B915" s="199"/>
      <c r="C915" s="180"/>
      <c r="D915" s="180"/>
      <c r="E915" s="180"/>
      <c r="F915" s="195"/>
      <c r="G915" s="195"/>
      <c r="H915" s="200"/>
      <c r="I915" s="200"/>
      <c r="J915" s="200"/>
      <c r="K915" s="119">
        <f t="shared" si="98"/>
        <v>1641000</v>
      </c>
      <c r="L915" s="148">
        <v>0</v>
      </c>
      <c r="M915" s="148">
        <v>0</v>
      </c>
      <c r="N915" s="148">
        <v>0</v>
      </c>
      <c r="O915" s="110">
        <v>1641000</v>
      </c>
      <c r="P915" s="111">
        <f>K915/H914</f>
        <v>5977.271071610694</v>
      </c>
      <c r="Q915" s="119">
        <v>9673</v>
      </c>
      <c r="R915" s="121" t="s">
        <v>69</v>
      </c>
      <c r="S915" s="112"/>
      <c r="T915" s="25"/>
      <c r="U915" s="25"/>
    </row>
    <row r="916" spans="1:21" s="26" customFormat="1" ht="24.95" customHeight="1" x14ac:dyDescent="0.25">
      <c r="A916" s="94" t="s">
        <v>1492</v>
      </c>
      <c r="B916" s="118" t="s">
        <v>750</v>
      </c>
      <c r="C916" s="108">
        <v>1960</v>
      </c>
      <c r="D916" s="108" t="s">
        <v>26</v>
      </c>
      <c r="E916" s="108" t="s">
        <v>25</v>
      </c>
      <c r="F916" s="129">
        <v>2</v>
      </c>
      <c r="G916" s="129">
        <v>1</v>
      </c>
      <c r="H916" s="110">
        <v>271.5</v>
      </c>
      <c r="I916" s="110">
        <v>0</v>
      </c>
      <c r="J916" s="110">
        <v>271.5</v>
      </c>
      <c r="K916" s="119">
        <f t="shared" si="98"/>
        <v>2191550</v>
      </c>
      <c r="L916" s="148">
        <v>0</v>
      </c>
      <c r="M916" s="148">
        <v>0</v>
      </c>
      <c r="N916" s="148">
        <v>0</v>
      </c>
      <c r="O916" s="110">
        <v>2191550</v>
      </c>
      <c r="P916" s="111">
        <f t="shared" si="97"/>
        <v>8072.0073664825049</v>
      </c>
      <c r="Q916" s="119">
        <v>9673</v>
      </c>
      <c r="R916" s="121" t="s">
        <v>70</v>
      </c>
      <c r="S916" s="112"/>
      <c r="T916" s="25"/>
      <c r="U916" s="25"/>
    </row>
    <row r="917" spans="1:21" s="26" customFormat="1" ht="24.95" customHeight="1" x14ac:dyDescent="0.25">
      <c r="A917" s="94" t="s">
        <v>1493</v>
      </c>
      <c r="B917" s="118" t="s">
        <v>751</v>
      </c>
      <c r="C917" s="108">
        <v>1960</v>
      </c>
      <c r="D917" s="108" t="s">
        <v>26</v>
      </c>
      <c r="E917" s="108" t="s">
        <v>25</v>
      </c>
      <c r="F917" s="129">
        <v>2</v>
      </c>
      <c r="G917" s="129">
        <v>1</v>
      </c>
      <c r="H917" s="110">
        <v>277.14999999999998</v>
      </c>
      <c r="I917" s="110">
        <v>0</v>
      </c>
      <c r="J917" s="110">
        <v>277.14999999999998</v>
      </c>
      <c r="K917" s="119">
        <f t="shared" si="98"/>
        <v>1555750</v>
      </c>
      <c r="L917" s="148">
        <v>0</v>
      </c>
      <c r="M917" s="148">
        <v>0</v>
      </c>
      <c r="N917" s="148">
        <v>0</v>
      </c>
      <c r="O917" s="110">
        <v>1555750</v>
      </c>
      <c r="P917" s="111">
        <f t="shared" si="97"/>
        <v>5613.3862529316257</v>
      </c>
      <c r="Q917" s="119">
        <v>9673</v>
      </c>
      <c r="R917" s="121" t="s">
        <v>70</v>
      </c>
      <c r="S917" s="112"/>
      <c r="T917" s="25"/>
      <c r="U917" s="25"/>
    </row>
    <row r="918" spans="1:21" s="26" customFormat="1" ht="24.95" customHeight="1" x14ac:dyDescent="0.25">
      <c r="A918" s="94" t="s">
        <v>1494</v>
      </c>
      <c r="B918" s="118" t="s">
        <v>752</v>
      </c>
      <c r="C918" s="108">
        <v>1959</v>
      </c>
      <c r="D918" s="108" t="s">
        <v>26</v>
      </c>
      <c r="E918" s="108" t="s">
        <v>25</v>
      </c>
      <c r="F918" s="129">
        <v>2</v>
      </c>
      <c r="G918" s="129">
        <v>2</v>
      </c>
      <c r="H918" s="110">
        <v>389.96</v>
      </c>
      <c r="I918" s="110">
        <v>0</v>
      </c>
      <c r="J918" s="110">
        <v>389.96</v>
      </c>
      <c r="K918" s="119">
        <f t="shared" si="98"/>
        <v>2188800</v>
      </c>
      <c r="L918" s="148">
        <v>0</v>
      </c>
      <c r="M918" s="148">
        <v>0</v>
      </c>
      <c r="N918" s="148">
        <v>0</v>
      </c>
      <c r="O918" s="110">
        <v>2188800</v>
      </c>
      <c r="P918" s="111">
        <f t="shared" ref="P918:P954" si="99">K918/H918</f>
        <v>5612.8833726536059</v>
      </c>
      <c r="Q918" s="119">
        <v>9673</v>
      </c>
      <c r="R918" s="121" t="s">
        <v>69</v>
      </c>
      <c r="S918" s="112"/>
      <c r="T918" s="25"/>
      <c r="U918" s="25"/>
    </row>
    <row r="919" spans="1:21" s="26" customFormat="1" ht="24.95" customHeight="1" x14ac:dyDescent="0.25">
      <c r="A919" s="94" t="s">
        <v>1495</v>
      </c>
      <c r="B919" s="118" t="s">
        <v>753</v>
      </c>
      <c r="C919" s="108">
        <v>1958</v>
      </c>
      <c r="D919" s="108" t="s">
        <v>26</v>
      </c>
      <c r="E919" s="108" t="s">
        <v>25</v>
      </c>
      <c r="F919" s="129">
        <v>2</v>
      </c>
      <c r="G919" s="129">
        <v>1</v>
      </c>
      <c r="H919" s="110">
        <v>307.88</v>
      </c>
      <c r="I919" s="110">
        <v>0</v>
      </c>
      <c r="J919" s="110">
        <v>307.88</v>
      </c>
      <c r="K919" s="119">
        <f t="shared" ref="K919:K954" si="100">SUM(L919:O919)</f>
        <v>1547500</v>
      </c>
      <c r="L919" s="148">
        <v>0</v>
      </c>
      <c r="M919" s="148">
        <v>0</v>
      </c>
      <c r="N919" s="148">
        <v>0</v>
      </c>
      <c r="O919" s="110">
        <v>1547500</v>
      </c>
      <c r="P919" s="111">
        <f t="shared" si="99"/>
        <v>5026.3089515395613</v>
      </c>
      <c r="Q919" s="119">
        <v>9673</v>
      </c>
      <c r="R919" s="98" t="s">
        <v>69</v>
      </c>
      <c r="S919" s="112"/>
      <c r="T919" s="25"/>
      <c r="U919" s="25"/>
    </row>
    <row r="920" spans="1:21" s="26" customFormat="1" ht="24.95" customHeight="1" x14ac:dyDescent="0.25">
      <c r="A920" s="94" t="s">
        <v>1496</v>
      </c>
      <c r="B920" s="118" t="s">
        <v>754</v>
      </c>
      <c r="C920" s="108">
        <v>1958</v>
      </c>
      <c r="D920" s="108" t="s">
        <v>26</v>
      </c>
      <c r="E920" s="108" t="s">
        <v>25</v>
      </c>
      <c r="F920" s="129">
        <v>2</v>
      </c>
      <c r="G920" s="129">
        <v>1</v>
      </c>
      <c r="H920" s="110">
        <v>266.48</v>
      </c>
      <c r="I920" s="110">
        <v>0</v>
      </c>
      <c r="J920" s="110">
        <v>266.48</v>
      </c>
      <c r="K920" s="119">
        <f t="shared" si="100"/>
        <v>1552450</v>
      </c>
      <c r="L920" s="148">
        <v>0</v>
      </c>
      <c r="M920" s="148">
        <v>0</v>
      </c>
      <c r="N920" s="148">
        <v>0</v>
      </c>
      <c r="O920" s="110">
        <v>1552450</v>
      </c>
      <c r="P920" s="111">
        <f t="shared" si="99"/>
        <v>5825.7655358751126</v>
      </c>
      <c r="Q920" s="119">
        <v>9673</v>
      </c>
      <c r="R920" s="98" t="s">
        <v>69</v>
      </c>
      <c r="S920" s="112"/>
      <c r="T920" s="25"/>
      <c r="U920" s="25"/>
    </row>
    <row r="921" spans="1:21" s="26" customFormat="1" ht="24.95" customHeight="1" x14ac:dyDescent="0.25">
      <c r="A921" s="94" t="s">
        <v>1497</v>
      </c>
      <c r="B921" s="118" t="s">
        <v>755</v>
      </c>
      <c r="C921" s="108">
        <v>1959</v>
      </c>
      <c r="D921" s="108" t="s">
        <v>26</v>
      </c>
      <c r="E921" s="108" t="s">
        <v>25</v>
      </c>
      <c r="F921" s="129">
        <v>2</v>
      </c>
      <c r="G921" s="129">
        <v>1</v>
      </c>
      <c r="H921" s="110">
        <v>300.67</v>
      </c>
      <c r="I921" s="110">
        <v>0</v>
      </c>
      <c r="J921" s="110">
        <v>300.67</v>
      </c>
      <c r="K921" s="119">
        <f t="shared" si="100"/>
        <v>1540900</v>
      </c>
      <c r="L921" s="148">
        <v>0</v>
      </c>
      <c r="M921" s="148">
        <v>0</v>
      </c>
      <c r="N921" s="148">
        <v>0</v>
      </c>
      <c r="O921" s="110">
        <v>1540900</v>
      </c>
      <c r="P921" s="111">
        <f t="shared" si="99"/>
        <v>5124.8877506901254</v>
      </c>
      <c r="Q921" s="119">
        <v>9673</v>
      </c>
      <c r="R921" s="121" t="s">
        <v>70</v>
      </c>
      <c r="S921" s="112"/>
      <c r="T921" s="25"/>
      <c r="U921" s="30"/>
    </row>
    <row r="922" spans="1:21" s="26" customFormat="1" ht="24.95" customHeight="1" x14ac:dyDescent="0.25">
      <c r="A922" s="94" t="s">
        <v>1498</v>
      </c>
      <c r="B922" s="118" t="s">
        <v>756</v>
      </c>
      <c r="C922" s="108">
        <v>1959</v>
      </c>
      <c r="D922" s="108" t="s">
        <v>26</v>
      </c>
      <c r="E922" s="108" t="s">
        <v>25</v>
      </c>
      <c r="F922" s="129">
        <v>2</v>
      </c>
      <c r="G922" s="129">
        <v>1</v>
      </c>
      <c r="H922" s="110">
        <v>266.39999999999998</v>
      </c>
      <c r="I922" s="110">
        <v>0</v>
      </c>
      <c r="J922" s="110">
        <v>266.39999999999998</v>
      </c>
      <c r="K922" s="119">
        <f t="shared" si="100"/>
        <v>1552450</v>
      </c>
      <c r="L922" s="148">
        <v>0</v>
      </c>
      <c r="M922" s="148">
        <v>0</v>
      </c>
      <c r="N922" s="148">
        <v>0</v>
      </c>
      <c r="O922" s="110">
        <v>1552450</v>
      </c>
      <c r="P922" s="111">
        <f t="shared" si="99"/>
        <v>5827.5150150150157</v>
      </c>
      <c r="Q922" s="119">
        <v>9673</v>
      </c>
      <c r="R922" s="121" t="s">
        <v>70</v>
      </c>
      <c r="S922" s="112"/>
      <c r="T922" s="25"/>
      <c r="U922" s="25"/>
    </row>
    <row r="923" spans="1:21" s="26" customFormat="1" ht="24.95" customHeight="1" x14ac:dyDescent="0.25">
      <c r="A923" s="94" t="s">
        <v>1499</v>
      </c>
      <c r="B923" s="118" t="s">
        <v>757</v>
      </c>
      <c r="C923" s="108">
        <v>1959</v>
      </c>
      <c r="D923" s="108" t="s">
        <v>26</v>
      </c>
      <c r="E923" s="108" t="s">
        <v>25</v>
      </c>
      <c r="F923" s="129">
        <v>2</v>
      </c>
      <c r="G923" s="129">
        <v>1</v>
      </c>
      <c r="H923" s="110">
        <v>296.7</v>
      </c>
      <c r="I923" s="110">
        <v>0</v>
      </c>
      <c r="J923" s="110">
        <v>296.7</v>
      </c>
      <c r="K923" s="119">
        <f t="shared" si="100"/>
        <v>1542550</v>
      </c>
      <c r="L923" s="148">
        <v>0</v>
      </c>
      <c r="M923" s="148">
        <v>0</v>
      </c>
      <c r="N923" s="148">
        <v>0</v>
      </c>
      <c r="O923" s="110">
        <v>1542550</v>
      </c>
      <c r="P923" s="111">
        <f t="shared" si="99"/>
        <v>5199.0225817323899</v>
      </c>
      <c r="Q923" s="119">
        <v>9673</v>
      </c>
      <c r="R923" s="121" t="s">
        <v>70</v>
      </c>
      <c r="S923" s="112"/>
      <c r="T923" s="25"/>
      <c r="U923" s="25"/>
    </row>
    <row r="924" spans="1:21" s="26" customFormat="1" ht="24.95" customHeight="1" x14ac:dyDescent="0.25">
      <c r="A924" s="94" t="s">
        <v>1500</v>
      </c>
      <c r="B924" s="118" t="s">
        <v>758</v>
      </c>
      <c r="C924" s="108">
        <v>1960</v>
      </c>
      <c r="D924" s="108" t="s">
        <v>26</v>
      </c>
      <c r="E924" s="108" t="s">
        <v>25</v>
      </c>
      <c r="F924" s="129">
        <v>2</v>
      </c>
      <c r="G924" s="129">
        <v>1</v>
      </c>
      <c r="H924" s="110">
        <v>286.8</v>
      </c>
      <c r="I924" s="110">
        <v>0</v>
      </c>
      <c r="J924" s="110">
        <v>286.8</v>
      </c>
      <c r="K924" s="119">
        <f t="shared" si="100"/>
        <v>1546400</v>
      </c>
      <c r="L924" s="148">
        <v>0</v>
      </c>
      <c r="M924" s="148">
        <v>0</v>
      </c>
      <c r="N924" s="148">
        <v>0</v>
      </c>
      <c r="O924" s="110">
        <v>1546400</v>
      </c>
      <c r="P924" s="111">
        <f t="shared" si="99"/>
        <v>5391.9107391910738</v>
      </c>
      <c r="Q924" s="119">
        <v>9673</v>
      </c>
      <c r="R924" s="121" t="s">
        <v>70</v>
      </c>
      <c r="S924" s="112"/>
      <c r="T924" s="25"/>
      <c r="U924" s="25"/>
    </row>
    <row r="925" spans="1:21" s="26" customFormat="1" ht="24.95" customHeight="1" x14ac:dyDescent="0.25">
      <c r="A925" s="94" t="s">
        <v>1501</v>
      </c>
      <c r="B925" s="118" t="s">
        <v>759</v>
      </c>
      <c r="C925" s="108">
        <v>1960</v>
      </c>
      <c r="D925" s="108" t="s">
        <v>26</v>
      </c>
      <c r="E925" s="108" t="s">
        <v>25</v>
      </c>
      <c r="F925" s="129">
        <v>2</v>
      </c>
      <c r="G925" s="129">
        <v>1</v>
      </c>
      <c r="H925" s="110">
        <v>280.39999999999998</v>
      </c>
      <c r="I925" s="110">
        <v>90.3</v>
      </c>
      <c r="J925" s="110">
        <v>190.1</v>
      </c>
      <c r="K925" s="119">
        <f t="shared" si="100"/>
        <v>1546400</v>
      </c>
      <c r="L925" s="148">
        <v>0</v>
      </c>
      <c r="M925" s="148">
        <v>0</v>
      </c>
      <c r="N925" s="148">
        <v>0</v>
      </c>
      <c r="O925" s="110">
        <v>1546400</v>
      </c>
      <c r="P925" s="111">
        <f t="shared" si="99"/>
        <v>5514.9786019971471</v>
      </c>
      <c r="Q925" s="119">
        <v>9673</v>
      </c>
      <c r="R925" s="121" t="s">
        <v>70</v>
      </c>
      <c r="S925" s="112"/>
      <c r="T925" s="25"/>
      <c r="U925" s="25"/>
    </row>
    <row r="926" spans="1:21" s="26" customFormat="1" ht="24.95" customHeight="1" x14ac:dyDescent="0.25">
      <c r="A926" s="94" t="s">
        <v>1502</v>
      </c>
      <c r="B926" s="118" t="s">
        <v>760</v>
      </c>
      <c r="C926" s="108">
        <v>1958</v>
      </c>
      <c r="D926" s="108" t="s">
        <v>26</v>
      </c>
      <c r="E926" s="108" t="s">
        <v>25</v>
      </c>
      <c r="F926" s="129">
        <v>2</v>
      </c>
      <c r="G926" s="129">
        <v>1</v>
      </c>
      <c r="H926" s="110">
        <v>276.39999999999998</v>
      </c>
      <c r="I926" s="110">
        <v>0</v>
      </c>
      <c r="J926" s="110">
        <v>276.39999999999998</v>
      </c>
      <c r="K926" s="119">
        <f t="shared" si="100"/>
        <v>1545300</v>
      </c>
      <c r="L926" s="148">
        <v>0</v>
      </c>
      <c r="M926" s="148">
        <v>0</v>
      </c>
      <c r="N926" s="148">
        <v>0</v>
      </c>
      <c r="O926" s="110">
        <v>1545300</v>
      </c>
      <c r="P926" s="111">
        <f t="shared" si="99"/>
        <v>5590.8104196816212</v>
      </c>
      <c r="Q926" s="119">
        <v>9673</v>
      </c>
      <c r="R926" s="98" t="s">
        <v>69</v>
      </c>
      <c r="S926" s="112"/>
      <c r="T926" s="25"/>
      <c r="U926" s="25"/>
    </row>
    <row r="927" spans="1:21" s="26" customFormat="1" ht="24.95" customHeight="1" x14ac:dyDescent="0.25">
      <c r="A927" s="94" t="s">
        <v>1503</v>
      </c>
      <c r="B927" s="118" t="s">
        <v>761</v>
      </c>
      <c r="C927" s="108">
        <v>1959</v>
      </c>
      <c r="D927" s="108" t="s">
        <v>26</v>
      </c>
      <c r="E927" s="108" t="s">
        <v>25</v>
      </c>
      <c r="F927" s="129">
        <v>2</v>
      </c>
      <c r="G927" s="129">
        <v>1</v>
      </c>
      <c r="H927" s="110">
        <v>277.2</v>
      </c>
      <c r="I927" s="110">
        <v>0</v>
      </c>
      <c r="J927" s="110">
        <v>277.2</v>
      </c>
      <c r="K927" s="119">
        <f t="shared" si="100"/>
        <v>1553000</v>
      </c>
      <c r="L927" s="148">
        <v>0</v>
      </c>
      <c r="M927" s="148">
        <v>0</v>
      </c>
      <c r="N927" s="148">
        <v>0</v>
      </c>
      <c r="O927" s="110">
        <v>1553000</v>
      </c>
      <c r="P927" s="111">
        <f t="shared" si="99"/>
        <v>5602.4531024531025</v>
      </c>
      <c r="Q927" s="119">
        <v>9673</v>
      </c>
      <c r="R927" s="121" t="s">
        <v>70</v>
      </c>
      <c r="S927" s="112"/>
      <c r="T927" s="25"/>
      <c r="U927" s="25"/>
    </row>
    <row r="928" spans="1:21" s="26" customFormat="1" ht="24.95" customHeight="1" x14ac:dyDescent="0.25">
      <c r="A928" s="94" t="s">
        <v>1504</v>
      </c>
      <c r="B928" s="118" t="s">
        <v>762</v>
      </c>
      <c r="C928" s="108">
        <v>1959</v>
      </c>
      <c r="D928" s="108" t="s">
        <v>26</v>
      </c>
      <c r="E928" s="108" t="s">
        <v>25</v>
      </c>
      <c r="F928" s="129">
        <v>2</v>
      </c>
      <c r="G928" s="129">
        <v>1</v>
      </c>
      <c r="H928" s="110">
        <v>274.87</v>
      </c>
      <c r="I928" s="110">
        <v>0</v>
      </c>
      <c r="J928" s="110">
        <v>274.87</v>
      </c>
      <c r="K928" s="119">
        <f t="shared" si="100"/>
        <v>1570600</v>
      </c>
      <c r="L928" s="148">
        <v>0</v>
      </c>
      <c r="M928" s="148">
        <v>0</v>
      </c>
      <c r="N928" s="148">
        <v>0</v>
      </c>
      <c r="O928" s="110">
        <v>1570600</v>
      </c>
      <c r="P928" s="111">
        <f t="shared" si="99"/>
        <v>5713.9738785607742</v>
      </c>
      <c r="Q928" s="119">
        <v>9673</v>
      </c>
      <c r="R928" s="121" t="s">
        <v>70</v>
      </c>
      <c r="S928" s="112"/>
      <c r="T928" s="25"/>
      <c r="U928" s="25"/>
    </row>
    <row r="929" spans="1:21" s="26" customFormat="1" ht="24.95" customHeight="1" x14ac:dyDescent="0.25">
      <c r="A929" s="94" t="s">
        <v>1505</v>
      </c>
      <c r="B929" s="118" t="s">
        <v>763</v>
      </c>
      <c r="C929" s="108">
        <v>1958</v>
      </c>
      <c r="D929" s="108" t="s">
        <v>26</v>
      </c>
      <c r="E929" s="108" t="s">
        <v>25</v>
      </c>
      <c r="F929" s="129">
        <v>2</v>
      </c>
      <c r="G929" s="129">
        <v>1</v>
      </c>
      <c r="H929" s="110">
        <v>274.60000000000002</v>
      </c>
      <c r="I929" s="110">
        <v>0</v>
      </c>
      <c r="J929" s="110">
        <v>274.60000000000002</v>
      </c>
      <c r="K929" s="119">
        <f t="shared" si="100"/>
        <v>1580500</v>
      </c>
      <c r="L929" s="148">
        <v>0</v>
      </c>
      <c r="M929" s="148">
        <v>0</v>
      </c>
      <c r="N929" s="148">
        <v>0</v>
      </c>
      <c r="O929" s="110">
        <v>1580500</v>
      </c>
      <c r="P929" s="111">
        <f t="shared" si="99"/>
        <v>5755.6445739257097</v>
      </c>
      <c r="Q929" s="119">
        <v>9673</v>
      </c>
      <c r="R929" s="98" t="s">
        <v>69</v>
      </c>
      <c r="S929" s="112"/>
      <c r="T929" s="25"/>
      <c r="U929" s="25"/>
    </row>
    <row r="930" spans="1:21" s="26" customFormat="1" ht="24.95" customHeight="1" x14ac:dyDescent="0.25">
      <c r="A930" s="94" t="s">
        <v>1506</v>
      </c>
      <c r="B930" s="118" t="s">
        <v>764</v>
      </c>
      <c r="C930" s="108">
        <v>1958</v>
      </c>
      <c r="D930" s="108" t="s">
        <v>26</v>
      </c>
      <c r="E930" s="108" t="s">
        <v>25</v>
      </c>
      <c r="F930" s="129">
        <v>2</v>
      </c>
      <c r="G930" s="129">
        <v>1</v>
      </c>
      <c r="H930" s="110">
        <v>276.89999999999998</v>
      </c>
      <c r="I930" s="110">
        <v>0</v>
      </c>
      <c r="J930" s="110">
        <v>276.89999999999998</v>
      </c>
      <c r="K930" s="119">
        <f t="shared" si="100"/>
        <v>1555200</v>
      </c>
      <c r="L930" s="148">
        <v>0</v>
      </c>
      <c r="M930" s="148">
        <v>0</v>
      </c>
      <c r="N930" s="148">
        <v>0</v>
      </c>
      <c r="O930" s="110">
        <v>1555200</v>
      </c>
      <c r="P930" s="111">
        <f t="shared" si="99"/>
        <v>5616.4680390032509</v>
      </c>
      <c r="Q930" s="119">
        <v>9673</v>
      </c>
      <c r="R930" s="98" t="s">
        <v>69</v>
      </c>
      <c r="S930" s="112"/>
      <c r="T930" s="25"/>
      <c r="U930" s="25"/>
    </row>
    <row r="931" spans="1:21" s="26" customFormat="1" ht="24.95" customHeight="1" x14ac:dyDescent="0.25">
      <c r="A931" s="94" t="s">
        <v>1507</v>
      </c>
      <c r="B931" s="118" t="s">
        <v>765</v>
      </c>
      <c r="C931" s="108">
        <v>1958</v>
      </c>
      <c r="D931" s="108" t="s">
        <v>26</v>
      </c>
      <c r="E931" s="108" t="s">
        <v>25</v>
      </c>
      <c r="F931" s="129">
        <v>2</v>
      </c>
      <c r="G931" s="129">
        <v>1</v>
      </c>
      <c r="H931" s="110">
        <v>282.3</v>
      </c>
      <c r="I931" s="110">
        <v>0</v>
      </c>
      <c r="J931" s="110">
        <v>282.3</v>
      </c>
      <c r="K931" s="119">
        <f t="shared" si="100"/>
        <v>1553000</v>
      </c>
      <c r="L931" s="148">
        <v>0</v>
      </c>
      <c r="M931" s="148">
        <v>0</v>
      </c>
      <c r="N931" s="148">
        <v>0</v>
      </c>
      <c r="O931" s="110">
        <v>1553000</v>
      </c>
      <c r="P931" s="111">
        <f t="shared" si="99"/>
        <v>5501.2398157987955</v>
      </c>
      <c r="Q931" s="119">
        <v>9673</v>
      </c>
      <c r="R931" s="98" t="s">
        <v>69</v>
      </c>
      <c r="S931" s="112"/>
      <c r="T931" s="25"/>
      <c r="U931" s="25"/>
    </row>
    <row r="932" spans="1:21" s="26" customFormat="1" ht="24.95" customHeight="1" x14ac:dyDescent="0.25">
      <c r="A932" s="94" t="s">
        <v>1508</v>
      </c>
      <c r="B932" s="118" t="s">
        <v>766</v>
      </c>
      <c r="C932" s="108">
        <v>1959</v>
      </c>
      <c r="D932" s="108" t="s">
        <v>26</v>
      </c>
      <c r="E932" s="108" t="s">
        <v>25</v>
      </c>
      <c r="F932" s="129">
        <v>2</v>
      </c>
      <c r="G932" s="129">
        <v>2</v>
      </c>
      <c r="H932" s="110">
        <v>403.52</v>
      </c>
      <c r="I932" s="110">
        <v>0</v>
      </c>
      <c r="J932" s="110">
        <v>403.52</v>
      </c>
      <c r="K932" s="119">
        <f t="shared" si="100"/>
        <v>1656400</v>
      </c>
      <c r="L932" s="148">
        <v>0</v>
      </c>
      <c r="M932" s="148">
        <v>0</v>
      </c>
      <c r="N932" s="148">
        <v>0</v>
      </c>
      <c r="O932" s="110">
        <v>1656400</v>
      </c>
      <c r="P932" s="111">
        <f t="shared" si="99"/>
        <v>4104.8770816812057</v>
      </c>
      <c r="Q932" s="119">
        <v>9673</v>
      </c>
      <c r="R932" s="121" t="s">
        <v>70</v>
      </c>
      <c r="S932" s="112"/>
      <c r="T932" s="25"/>
      <c r="U932" s="25"/>
    </row>
    <row r="933" spans="1:21" s="26" customFormat="1" ht="24.95" customHeight="1" x14ac:dyDescent="0.25">
      <c r="A933" s="94" t="s">
        <v>1509</v>
      </c>
      <c r="B933" s="118" t="s">
        <v>769</v>
      </c>
      <c r="C933" s="108">
        <v>1958</v>
      </c>
      <c r="D933" s="108" t="s">
        <v>26</v>
      </c>
      <c r="E933" s="108" t="s">
        <v>25</v>
      </c>
      <c r="F933" s="129">
        <v>2</v>
      </c>
      <c r="G933" s="129">
        <v>1</v>
      </c>
      <c r="H933" s="110">
        <v>280.3</v>
      </c>
      <c r="I933" s="110">
        <v>0</v>
      </c>
      <c r="J933" s="110">
        <v>280.3</v>
      </c>
      <c r="K933" s="119">
        <f t="shared" si="100"/>
        <v>1733400</v>
      </c>
      <c r="L933" s="148">
        <v>0</v>
      </c>
      <c r="M933" s="148">
        <v>0</v>
      </c>
      <c r="N933" s="148">
        <v>0</v>
      </c>
      <c r="O933" s="110">
        <v>1733400</v>
      </c>
      <c r="P933" s="111">
        <f t="shared" si="99"/>
        <v>6184.0884766321797</v>
      </c>
      <c r="Q933" s="119">
        <v>9673</v>
      </c>
      <c r="R933" s="98" t="s">
        <v>69</v>
      </c>
      <c r="S933" s="112"/>
      <c r="T933" s="25"/>
      <c r="U933" s="25"/>
    </row>
    <row r="934" spans="1:21" s="26" customFormat="1" ht="24.95" customHeight="1" x14ac:dyDescent="0.25">
      <c r="A934" s="94" t="s">
        <v>1510</v>
      </c>
      <c r="B934" s="118" t="s">
        <v>770</v>
      </c>
      <c r="C934" s="121" t="s">
        <v>332</v>
      </c>
      <c r="D934" s="108" t="s">
        <v>26</v>
      </c>
      <c r="E934" s="108" t="s">
        <v>25</v>
      </c>
      <c r="F934" s="121" t="s">
        <v>290</v>
      </c>
      <c r="G934" s="121" t="s">
        <v>901</v>
      </c>
      <c r="H934" s="110">
        <v>392.5</v>
      </c>
      <c r="I934" s="110">
        <v>0</v>
      </c>
      <c r="J934" s="110">
        <v>392.5</v>
      </c>
      <c r="K934" s="119">
        <f t="shared" si="100"/>
        <v>2120932</v>
      </c>
      <c r="L934" s="148">
        <v>0</v>
      </c>
      <c r="M934" s="148">
        <v>0</v>
      </c>
      <c r="N934" s="148">
        <v>0</v>
      </c>
      <c r="O934" s="133">
        <v>2120932</v>
      </c>
      <c r="P934" s="111">
        <f t="shared" si="99"/>
        <v>5403.6484076433117</v>
      </c>
      <c r="Q934" s="119">
        <v>9673</v>
      </c>
      <c r="R934" s="121" t="s">
        <v>68</v>
      </c>
      <c r="S934" s="112"/>
      <c r="T934" s="25"/>
      <c r="U934" s="25"/>
    </row>
    <row r="935" spans="1:21" s="26" customFormat="1" ht="24.95" customHeight="1" x14ac:dyDescent="0.25">
      <c r="A935" s="94" t="s">
        <v>1511</v>
      </c>
      <c r="B935" s="118" t="s">
        <v>771</v>
      </c>
      <c r="C935" s="108">
        <v>1958</v>
      </c>
      <c r="D935" s="108" t="s">
        <v>26</v>
      </c>
      <c r="E935" s="108" t="s">
        <v>25</v>
      </c>
      <c r="F935" s="129">
        <v>2</v>
      </c>
      <c r="G935" s="129">
        <v>1</v>
      </c>
      <c r="H935" s="110">
        <v>279.10000000000002</v>
      </c>
      <c r="I935" s="110">
        <v>0</v>
      </c>
      <c r="J935" s="110">
        <v>279.10000000000002</v>
      </c>
      <c r="K935" s="119">
        <f t="shared" si="100"/>
        <v>1733400</v>
      </c>
      <c r="L935" s="148">
        <v>0</v>
      </c>
      <c r="M935" s="148">
        <v>0</v>
      </c>
      <c r="N935" s="148">
        <v>0</v>
      </c>
      <c r="O935" s="110">
        <v>1733400</v>
      </c>
      <c r="P935" s="111">
        <f t="shared" si="99"/>
        <v>6210.6771766391967</v>
      </c>
      <c r="Q935" s="119">
        <v>9673</v>
      </c>
      <c r="R935" s="98" t="s">
        <v>69</v>
      </c>
      <c r="S935" s="112"/>
      <c r="T935" s="25"/>
      <c r="U935" s="25"/>
    </row>
    <row r="936" spans="1:21" s="26" customFormat="1" ht="24.95" customHeight="1" x14ac:dyDescent="0.25">
      <c r="A936" s="94" t="s">
        <v>1512</v>
      </c>
      <c r="B936" s="118" t="s">
        <v>772</v>
      </c>
      <c r="C936" s="108">
        <v>1958</v>
      </c>
      <c r="D936" s="108" t="s">
        <v>26</v>
      </c>
      <c r="E936" s="108" t="s">
        <v>25</v>
      </c>
      <c r="F936" s="129">
        <v>2</v>
      </c>
      <c r="G936" s="129">
        <v>2</v>
      </c>
      <c r="H936" s="110">
        <v>471.2</v>
      </c>
      <c r="I936" s="110">
        <v>0</v>
      </c>
      <c r="J936" s="110">
        <v>471.2</v>
      </c>
      <c r="K936" s="119">
        <f t="shared" si="100"/>
        <v>1733400</v>
      </c>
      <c r="L936" s="148">
        <v>0</v>
      </c>
      <c r="M936" s="148">
        <v>0</v>
      </c>
      <c r="N936" s="148">
        <v>0</v>
      </c>
      <c r="O936" s="110">
        <v>1733400</v>
      </c>
      <c r="P936" s="111">
        <f t="shared" si="99"/>
        <v>3678.6926994906621</v>
      </c>
      <c r="Q936" s="119">
        <v>9673</v>
      </c>
      <c r="R936" s="98" t="s">
        <v>69</v>
      </c>
      <c r="S936" s="149"/>
      <c r="T936" s="30"/>
      <c r="U936" s="25"/>
    </row>
    <row r="937" spans="1:21" s="26" customFormat="1" ht="23.1" customHeight="1" x14ac:dyDescent="0.25">
      <c r="A937" s="198" t="s">
        <v>1513</v>
      </c>
      <c r="B937" s="199" t="s">
        <v>773</v>
      </c>
      <c r="C937" s="180">
        <v>1950</v>
      </c>
      <c r="D937" s="180" t="s">
        <v>26</v>
      </c>
      <c r="E937" s="180" t="s">
        <v>119</v>
      </c>
      <c r="F937" s="195">
        <v>2</v>
      </c>
      <c r="G937" s="195">
        <v>2</v>
      </c>
      <c r="H937" s="200">
        <v>400.1</v>
      </c>
      <c r="I937" s="200">
        <v>0</v>
      </c>
      <c r="J937" s="200">
        <v>400.1</v>
      </c>
      <c r="K937" s="119">
        <f t="shared" si="100"/>
        <v>300000</v>
      </c>
      <c r="L937" s="148">
        <v>0</v>
      </c>
      <c r="M937" s="148">
        <v>0</v>
      </c>
      <c r="N937" s="148">
        <v>0</v>
      </c>
      <c r="O937" s="110">
        <v>300000</v>
      </c>
      <c r="P937" s="111">
        <f t="shared" si="99"/>
        <v>749.81254686328418</v>
      </c>
      <c r="Q937" s="119">
        <v>9673</v>
      </c>
      <c r="R937" s="121" t="s">
        <v>68</v>
      </c>
      <c r="S937" s="112"/>
      <c r="T937" s="25"/>
      <c r="U937" s="25"/>
    </row>
    <row r="938" spans="1:21" s="26" customFormat="1" ht="23.1" customHeight="1" x14ac:dyDescent="0.25">
      <c r="A938" s="198"/>
      <c r="B938" s="199"/>
      <c r="C938" s="180"/>
      <c r="D938" s="180"/>
      <c r="E938" s="180"/>
      <c r="F938" s="195"/>
      <c r="G938" s="195"/>
      <c r="H938" s="200"/>
      <c r="I938" s="200"/>
      <c r="J938" s="200"/>
      <c r="K938" s="119">
        <f>SUM(L938:O938)</f>
        <v>4436685</v>
      </c>
      <c r="L938" s="148">
        <v>0</v>
      </c>
      <c r="M938" s="148">
        <v>0</v>
      </c>
      <c r="N938" s="148">
        <v>0</v>
      </c>
      <c r="O938" s="110">
        <v>4436685</v>
      </c>
      <c r="P938" s="111">
        <f>K938/H937</f>
        <v>11088.940264933766</v>
      </c>
      <c r="Q938" s="119">
        <v>9673</v>
      </c>
      <c r="R938" s="121" t="s">
        <v>69</v>
      </c>
      <c r="S938" s="112"/>
      <c r="T938" s="25"/>
      <c r="U938" s="25"/>
    </row>
    <row r="939" spans="1:21" s="26" customFormat="1" ht="23.1" customHeight="1" x14ac:dyDescent="0.25">
      <c r="A939" s="198" t="s">
        <v>1514</v>
      </c>
      <c r="B939" s="199" t="s">
        <v>776</v>
      </c>
      <c r="C939" s="180">
        <v>1952</v>
      </c>
      <c r="D939" s="180" t="s">
        <v>26</v>
      </c>
      <c r="E939" s="180" t="s">
        <v>261</v>
      </c>
      <c r="F939" s="195">
        <v>2</v>
      </c>
      <c r="G939" s="195">
        <v>2</v>
      </c>
      <c r="H939" s="200">
        <v>410.6</v>
      </c>
      <c r="I939" s="200">
        <v>0</v>
      </c>
      <c r="J939" s="200">
        <v>410.6</v>
      </c>
      <c r="K939" s="119">
        <f>SUM(L939:O939)</f>
        <v>300000</v>
      </c>
      <c r="L939" s="148">
        <v>0</v>
      </c>
      <c r="M939" s="148">
        <v>0</v>
      </c>
      <c r="N939" s="148">
        <v>0</v>
      </c>
      <c r="O939" s="110">
        <v>300000</v>
      </c>
      <c r="P939" s="111">
        <f>K939/H939</f>
        <v>730.63809059912319</v>
      </c>
      <c r="Q939" s="119">
        <v>9673</v>
      </c>
      <c r="R939" s="121" t="s">
        <v>68</v>
      </c>
      <c r="S939" s="112"/>
      <c r="T939" s="25"/>
      <c r="U939" s="25"/>
    </row>
    <row r="940" spans="1:21" s="26" customFormat="1" ht="23.1" customHeight="1" x14ac:dyDescent="0.25">
      <c r="A940" s="198"/>
      <c r="B940" s="199"/>
      <c r="C940" s="180"/>
      <c r="D940" s="180"/>
      <c r="E940" s="180"/>
      <c r="F940" s="195"/>
      <c r="G940" s="195"/>
      <c r="H940" s="200"/>
      <c r="I940" s="200"/>
      <c r="J940" s="200"/>
      <c r="K940" s="119">
        <f>SUM(L940:O940)</f>
        <v>2421000</v>
      </c>
      <c r="L940" s="148">
        <v>0</v>
      </c>
      <c r="M940" s="148">
        <v>0</v>
      </c>
      <c r="N940" s="148">
        <v>0</v>
      </c>
      <c r="O940" s="110">
        <v>2421000</v>
      </c>
      <c r="P940" s="111">
        <f>K940/H939</f>
        <v>5896.2493911349238</v>
      </c>
      <c r="Q940" s="119">
        <v>9673</v>
      </c>
      <c r="R940" s="121" t="s">
        <v>69</v>
      </c>
      <c r="S940" s="112"/>
      <c r="T940" s="25"/>
      <c r="U940" s="25"/>
    </row>
    <row r="941" spans="1:21" s="26" customFormat="1" ht="24.95" customHeight="1" x14ac:dyDescent="0.25">
      <c r="A941" s="94" t="s">
        <v>1515</v>
      </c>
      <c r="B941" s="118" t="s">
        <v>774</v>
      </c>
      <c r="C941" s="108">
        <v>1958</v>
      </c>
      <c r="D941" s="108" t="s">
        <v>26</v>
      </c>
      <c r="E941" s="108" t="s">
        <v>25</v>
      </c>
      <c r="F941" s="129">
        <v>2</v>
      </c>
      <c r="G941" s="129">
        <v>2</v>
      </c>
      <c r="H941" s="110">
        <v>302.89999999999998</v>
      </c>
      <c r="I941" s="110">
        <v>0</v>
      </c>
      <c r="J941" s="110">
        <v>302.89999999999998</v>
      </c>
      <c r="K941" s="119">
        <f t="shared" si="100"/>
        <v>2697000</v>
      </c>
      <c r="L941" s="148">
        <v>0</v>
      </c>
      <c r="M941" s="148">
        <v>0</v>
      </c>
      <c r="N941" s="148">
        <v>0</v>
      </c>
      <c r="O941" s="110">
        <v>2697000</v>
      </c>
      <c r="P941" s="111">
        <f t="shared" si="99"/>
        <v>8903.9286893364151</v>
      </c>
      <c r="Q941" s="119">
        <v>9673</v>
      </c>
      <c r="R941" s="98" t="s">
        <v>69</v>
      </c>
      <c r="S941" s="112"/>
      <c r="T941" s="25"/>
      <c r="U941" s="25"/>
    </row>
    <row r="942" spans="1:21" s="26" customFormat="1" ht="24.95" customHeight="1" x14ac:dyDescent="0.25">
      <c r="A942" s="94" t="s">
        <v>1516</v>
      </c>
      <c r="B942" s="118" t="s">
        <v>775</v>
      </c>
      <c r="C942" s="108">
        <v>1958</v>
      </c>
      <c r="D942" s="108" t="s">
        <v>26</v>
      </c>
      <c r="E942" s="108" t="s">
        <v>25</v>
      </c>
      <c r="F942" s="129">
        <v>2</v>
      </c>
      <c r="G942" s="129">
        <v>2</v>
      </c>
      <c r="H942" s="110">
        <v>472.7</v>
      </c>
      <c r="I942" s="110">
        <v>0</v>
      </c>
      <c r="J942" s="110">
        <v>472.7</v>
      </c>
      <c r="K942" s="119">
        <f t="shared" si="100"/>
        <v>2697000</v>
      </c>
      <c r="L942" s="148">
        <v>0</v>
      </c>
      <c r="M942" s="148">
        <v>0</v>
      </c>
      <c r="N942" s="148">
        <v>0</v>
      </c>
      <c r="O942" s="110">
        <v>2697000</v>
      </c>
      <c r="P942" s="111">
        <f t="shared" si="99"/>
        <v>5705.5214723926383</v>
      </c>
      <c r="Q942" s="119">
        <v>9673</v>
      </c>
      <c r="R942" s="98" t="s">
        <v>69</v>
      </c>
      <c r="S942" s="112"/>
      <c r="T942" s="25"/>
      <c r="U942" s="25"/>
    </row>
    <row r="943" spans="1:21" s="26" customFormat="1" ht="24.95" customHeight="1" x14ac:dyDescent="0.25">
      <c r="A943" s="94" t="s">
        <v>1517</v>
      </c>
      <c r="B943" s="118" t="s">
        <v>1610</v>
      </c>
      <c r="C943" s="108">
        <v>1985</v>
      </c>
      <c r="D943" s="108" t="s">
        <v>26</v>
      </c>
      <c r="E943" s="108" t="s">
        <v>25</v>
      </c>
      <c r="F943" s="129">
        <v>9</v>
      </c>
      <c r="G943" s="129">
        <v>3</v>
      </c>
      <c r="H943" s="110">
        <v>4180</v>
      </c>
      <c r="I943" s="110">
        <v>3090.1</v>
      </c>
      <c r="J943" s="110">
        <v>573</v>
      </c>
      <c r="K943" s="119">
        <f>SUM(L943:O943)</f>
        <v>6650000</v>
      </c>
      <c r="L943" s="148">
        <v>0</v>
      </c>
      <c r="M943" s="148">
        <v>0</v>
      </c>
      <c r="N943" s="148">
        <v>0</v>
      </c>
      <c r="O943" s="110">
        <v>6650000</v>
      </c>
      <c r="P943" s="111">
        <f t="shared" si="99"/>
        <v>1590.909090909091</v>
      </c>
      <c r="Q943" s="119">
        <v>9673</v>
      </c>
      <c r="R943" s="121" t="s">
        <v>70</v>
      </c>
      <c r="S943" s="112"/>
      <c r="T943" s="25"/>
      <c r="U943" s="25"/>
    </row>
    <row r="944" spans="1:21" s="26" customFormat="1" ht="24.95" customHeight="1" x14ac:dyDescent="0.25">
      <c r="A944" s="94" t="s">
        <v>1518</v>
      </c>
      <c r="B944" s="118" t="s">
        <v>777</v>
      </c>
      <c r="C944" s="108">
        <v>1960</v>
      </c>
      <c r="D944" s="108" t="s">
        <v>26</v>
      </c>
      <c r="E944" s="108" t="s">
        <v>25</v>
      </c>
      <c r="F944" s="129">
        <v>4</v>
      </c>
      <c r="G944" s="129">
        <v>4</v>
      </c>
      <c r="H944" s="110">
        <v>2603.0100000000002</v>
      </c>
      <c r="I944" s="110">
        <v>206.7</v>
      </c>
      <c r="J944" s="110">
        <v>2396.31</v>
      </c>
      <c r="K944" s="119">
        <f t="shared" si="100"/>
        <v>3712758</v>
      </c>
      <c r="L944" s="148">
        <v>0</v>
      </c>
      <c r="M944" s="148">
        <v>0</v>
      </c>
      <c r="N944" s="148">
        <v>0</v>
      </c>
      <c r="O944" s="110">
        <v>3712758</v>
      </c>
      <c r="P944" s="111">
        <f t="shared" si="99"/>
        <v>1426.332591884011</v>
      </c>
      <c r="Q944" s="119">
        <v>9673</v>
      </c>
      <c r="R944" s="121" t="s">
        <v>70</v>
      </c>
      <c r="S944" s="112"/>
      <c r="T944" s="25"/>
      <c r="U944" s="25"/>
    </row>
    <row r="945" spans="1:21" s="26" customFormat="1" ht="24.95" customHeight="1" x14ac:dyDescent="0.25">
      <c r="A945" s="94" t="s">
        <v>1519</v>
      </c>
      <c r="B945" s="118" t="s">
        <v>778</v>
      </c>
      <c r="C945" s="108">
        <v>1961</v>
      </c>
      <c r="D945" s="108" t="s">
        <v>26</v>
      </c>
      <c r="E945" s="108" t="s">
        <v>25</v>
      </c>
      <c r="F945" s="129">
        <v>4</v>
      </c>
      <c r="G945" s="129">
        <v>4</v>
      </c>
      <c r="H945" s="110">
        <v>2572.27</v>
      </c>
      <c r="I945" s="110">
        <v>40.6</v>
      </c>
      <c r="J945" s="110">
        <v>2531.67</v>
      </c>
      <c r="K945" s="119">
        <f t="shared" si="100"/>
        <v>16918288</v>
      </c>
      <c r="L945" s="148">
        <v>0</v>
      </c>
      <c r="M945" s="148">
        <v>0</v>
      </c>
      <c r="N945" s="148">
        <v>0</v>
      </c>
      <c r="O945" s="110">
        <v>16918288</v>
      </c>
      <c r="P945" s="111">
        <f t="shared" si="99"/>
        <v>6577.1820221049893</v>
      </c>
      <c r="Q945" s="119">
        <v>9673</v>
      </c>
      <c r="R945" s="98" t="s">
        <v>70</v>
      </c>
      <c r="S945" s="112"/>
      <c r="T945" s="25"/>
      <c r="U945" s="25"/>
    </row>
    <row r="946" spans="1:21" s="26" customFormat="1" ht="24.95" customHeight="1" x14ac:dyDescent="0.25">
      <c r="A946" s="94" t="s">
        <v>1520</v>
      </c>
      <c r="B946" s="118" t="s">
        <v>779</v>
      </c>
      <c r="C946" s="108">
        <v>1961</v>
      </c>
      <c r="D946" s="108" t="s">
        <v>26</v>
      </c>
      <c r="E946" s="108" t="s">
        <v>25</v>
      </c>
      <c r="F946" s="129">
        <v>5</v>
      </c>
      <c r="G946" s="129">
        <v>4</v>
      </c>
      <c r="H946" s="110">
        <v>3715.04</v>
      </c>
      <c r="I946" s="110">
        <v>1140.3</v>
      </c>
      <c r="J946" s="110">
        <v>2574.7399999999998</v>
      </c>
      <c r="K946" s="119">
        <f t="shared" si="100"/>
        <v>21482540</v>
      </c>
      <c r="L946" s="148">
        <v>0</v>
      </c>
      <c r="M946" s="148">
        <v>0</v>
      </c>
      <c r="N946" s="148">
        <v>0</v>
      </c>
      <c r="O946" s="110">
        <v>21482540</v>
      </c>
      <c r="P946" s="111">
        <f t="shared" si="99"/>
        <v>5782.586459365175</v>
      </c>
      <c r="Q946" s="119">
        <v>9673</v>
      </c>
      <c r="R946" s="98" t="s">
        <v>70</v>
      </c>
      <c r="S946" s="112"/>
      <c r="T946" s="25"/>
      <c r="U946" s="25"/>
    </row>
    <row r="947" spans="1:21" s="26" customFormat="1" ht="24.95" customHeight="1" x14ac:dyDescent="0.25">
      <c r="A947" s="94" t="s">
        <v>1521</v>
      </c>
      <c r="B947" s="118" t="s">
        <v>780</v>
      </c>
      <c r="C947" s="108">
        <v>1961</v>
      </c>
      <c r="D947" s="108" t="s">
        <v>26</v>
      </c>
      <c r="E947" s="108" t="s">
        <v>25</v>
      </c>
      <c r="F947" s="129">
        <v>4</v>
      </c>
      <c r="G947" s="129">
        <v>4</v>
      </c>
      <c r="H947" s="110">
        <v>2546.7199999999998</v>
      </c>
      <c r="I947" s="110">
        <v>0</v>
      </c>
      <c r="J947" s="110">
        <v>2546.7199999999998</v>
      </c>
      <c r="K947" s="119">
        <f t="shared" si="100"/>
        <v>16875398</v>
      </c>
      <c r="L947" s="148">
        <v>0</v>
      </c>
      <c r="M947" s="148">
        <v>0</v>
      </c>
      <c r="N947" s="148">
        <v>0</v>
      </c>
      <c r="O947" s="110">
        <v>16875398</v>
      </c>
      <c r="P947" s="111">
        <f t="shared" si="99"/>
        <v>6626.326412012314</v>
      </c>
      <c r="Q947" s="119">
        <v>9673</v>
      </c>
      <c r="R947" s="98" t="s">
        <v>70</v>
      </c>
      <c r="S947" s="112"/>
      <c r="T947" s="25"/>
      <c r="U947" s="25"/>
    </row>
    <row r="948" spans="1:21" s="26" customFormat="1" ht="24.95" customHeight="1" x14ac:dyDescent="0.25">
      <c r="A948" s="94" t="s">
        <v>1522</v>
      </c>
      <c r="B948" s="118" t="s">
        <v>781</v>
      </c>
      <c r="C948" s="108">
        <v>1959</v>
      </c>
      <c r="D948" s="108" t="s">
        <v>26</v>
      </c>
      <c r="E948" s="108" t="s">
        <v>25</v>
      </c>
      <c r="F948" s="129">
        <v>2</v>
      </c>
      <c r="G948" s="129">
        <v>2</v>
      </c>
      <c r="H948" s="110">
        <v>372.57</v>
      </c>
      <c r="I948" s="110">
        <v>0</v>
      </c>
      <c r="J948" s="110">
        <v>372.57</v>
      </c>
      <c r="K948" s="119">
        <f t="shared" si="100"/>
        <v>4736350</v>
      </c>
      <c r="L948" s="148">
        <v>0</v>
      </c>
      <c r="M948" s="148">
        <v>0</v>
      </c>
      <c r="N948" s="148">
        <v>0</v>
      </c>
      <c r="O948" s="110">
        <v>4736350</v>
      </c>
      <c r="P948" s="111">
        <f t="shared" si="99"/>
        <v>12712.644603698634</v>
      </c>
      <c r="Q948" s="119">
        <v>9673</v>
      </c>
      <c r="R948" s="121" t="s">
        <v>70</v>
      </c>
      <c r="S948" s="112"/>
      <c r="T948" s="25"/>
      <c r="U948" s="25"/>
    </row>
    <row r="949" spans="1:21" s="26" customFormat="1" ht="24.95" customHeight="1" x14ac:dyDescent="0.25">
      <c r="A949" s="94" t="s">
        <v>1523</v>
      </c>
      <c r="B949" s="118" t="s">
        <v>782</v>
      </c>
      <c r="C949" s="108">
        <v>1959</v>
      </c>
      <c r="D949" s="108" t="s">
        <v>26</v>
      </c>
      <c r="E949" s="108" t="s">
        <v>25</v>
      </c>
      <c r="F949" s="108">
        <v>2</v>
      </c>
      <c r="G949" s="108">
        <v>1</v>
      </c>
      <c r="H949" s="110">
        <v>279.94</v>
      </c>
      <c r="I949" s="110">
        <v>0</v>
      </c>
      <c r="J949" s="110">
        <v>279.94</v>
      </c>
      <c r="K949" s="119">
        <f t="shared" si="100"/>
        <v>2961800</v>
      </c>
      <c r="L949" s="148">
        <v>0</v>
      </c>
      <c r="M949" s="148">
        <v>0</v>
      </c>
      <c r="N949" s="148">
        <v>0</v>
      </c>
      <c r="O949" s="133">
        <v>2961800</v>
      </c>
      <c r="P949" s="111">
        <f t="shared" si="99"/>
        <v>10580.124312352647</v>
      </c>
      <c r="Q949" s="119">
        <v>9673</v>
      </c>
      <c r="R949" s="121" t="s">
        <v>70</v>
      </c>
      <c r="S949" s="112"/>
      <c r="T949" s="25"/>
      <c r="U949" s="25"/>
    </row>
    <row r="950" spans="1:21" s="26" customFormat="1" ht="24.95" customHeight="1" x14ac:dyDescent="0.25">
      <c r="A950" s="94" t="s">
        <v>1524</v>
      </c>
      <c r="B950" s="118" t="s">
        <v>783</v>
      </c>
      <c r="C950" s="108">
        <v>1959</v>
      </c>
      <c r="D950" s="108" t="s">
        <v>26</v>
      </c>
      <c r="E950" s="108" t="s">
        <v>25</v>
      </c>
      <c r="F950" s="108">
        <v>2</v>
      </c>
      <c r="G950" s="108">
        <v>1</v>
      </c>
      <c r="H950" s="110">
        <v>219.9</v>
      </c>
      <c r="I950" s="110">
        <v>0</v>
      </c>
      <c r="J950" s="110">
        <v>219.9</v>
      </c>
      <c r="K950" s="119">
        <f t="shared" si="100"/>
        <v>2942000</v>
      </c>
      <c r="L950" s="148">
        <v>0</v>
      </c>
      <c r="M950" s="148">
        <v>0</v>
      </c>
      <c r="N950" s="148">
        <v>0</v>
      </c>
      <c r="O950" s="110">
        <v>2942000</v>
      </c>
      <c r="P950" s="111">
        <f t="shared" si="99"/>
        <v>13378.808549340609</v>
      </c>
      <c r="Q950" s="119">
        <v>9673</v>
      </c>
      <c r="R950" s="121" t="s">
        <v>70</v>
      </c>
      <c r="S950" s="112"/>
      <c r="T950" s="25"/>
      <c r="U950" s="25"/>
    </row>
    <row r="951" spans="1:21" s="26" customFormat="1" ht="24.95" customHeight="1" x14ac:dyDescent="0.25">
      <c r="A951" s="94" t="s">
        <v>1525</v>
      </c>
      <c r="B951" s="118" t="s">
        <v>784</v>
      </c>
      <c r="C951" s="108">
        <v>1959</v>
      </c>
      <c r="D951" s="108" t="s">
        <v>26</v>
      </c>
      <c r="E951" s="108" t="s">
        <v>25</v>
      </c>
      <c r="F951" s="108">
        <v>2</v>
      </c>
      <c r="G951" s="108">
        <v>1</v>
      </c>
      <c r="H951" s="110">
        <v>282.76</v>
      </c>
      <c r="I951" s="110">
        <v>0</v>
      </c>
      <c r="J951" s="110">
        <v>282.76</v>
      </c>
      <c r="K951" s="119">
        <f t="shared" si="100"/>
        <v>2968950</v>
      </c>
      <c r="L951" s="148">
        <v>0</v>
      </c>
      <c r="M951" s="148">
        <v>0</v>
      </c>
      <c r="N951" s="148">
        <v>0</v>
      </c>
      <c r="O951" s="110">
        <v>2968950</v>
      </c>
      <c r="P951" s="111">
        <f t="shared" si="99"/>
        <v>10499.893902956572</v>
      </c>
      <c r="Q951" s="119">
        <v>9673</v>
      </c>
      <c r="R951" s="121" t="s">
        <v>70</v>
      </c>
      <c r="S951" s="149"/>
      <c r="T951" s="30"/>
      <c r="U951" s="25"/>
    </row>
    <row r="952" spans="1:21" s="26" customFormat="1" ht="24.95" customHeight="1" x14ac:dyDescent="0.25">
      <c r="A952" s="94" t="s">
        <v>1526</v>
      </c>
      <c r="B952" s="118" t="s">
        <v>785</v>
      </c>
      <c r="C952" s="108">
        <v>1960</v>
      </c>
      <c r="D952" s="108" t="s">
        <v>26</v>
      </c>
      <c r="E952" s="108" t="s">
        <v>25</v>
      </c>
      <c r="F952" s="108">
        <v>2</v>
      </c>
      <c r="G952" s="108">
        <v>2</v>
      </c>
      <c r="H952" s="110">
        <v>777.8</v>
      </c>
      <c r="I952" s="110">
        <v>638.5</v>
      </c>
      <c r="J952" s="110">
        <v>139.30000000000001</v>
      </c>
      <c r="K952" s="119">
        <f t="shared" si="100"/>
        <v>4028000</v>
      </c>
      <c r="L952" s="148">
        <v>0</v>
      </c>
      <c r="M952" s="148">
        <v>0</v>
      </c>
      <c r="N952" s="148">
        <v>0</v>
      </c>
      <c r="O952" s="133">
        <v>4028000</v>
      </c>
      <c r="P952" s="111">
        <f t="shared" si="99"/>
        <v>5178.7091797377225</v>
      </c>
      <c r="Q952" s="119">
        <v>9673</v>
      </c>
      <c r="R952" s="121" t="s">
        <v>70</v>
      </c>
      <c r="S952" s="112"/>
      <c r="T952" s="25"/>
      <c r="U952" s="25"/>
    </row>
    <row r="953" spans="1:21" s="26" customFormat="1" ht="24.95" customHeight="1" x14ac:dyDescent="0.25">
      <c r="A953" s="94" t="s">
        <v>1527</v>
      </c>
      <c r="B953" s="118" t="s">
        <v>788</v>
      </c>
      <c r="C953" s="108">
        <v>1950</v>
      </c>
      <c r="D953" s="108" t="s">
        <v>26</v>
      </c>
      <c r="E953" s="108" t="s">
        <v>25</v>
      </c>
      <c r="F953" s="129">
        <v>2</v>
      </c>
      <c r="G953" s="129">
        <v>2</v>
      </c>
      <c r="H953" s="110">
        <v>820.44</v>
      </c>
      <c r="I953" s="110">
        <v>0</v>
      </c>
      <c r="J953" s="110">
        <v>820.44</v>
      </c>
      <c r="K953" s="119">
        <f t="shared" si="100"/>
        <v>4282650</v>
      </c>
      <c r="L953" s="148">
        <v>0</v>
      </c>
      <c r="M953" s="148">
        <v>0</v>
      </c>
      <c r="N953" s="148">
        <v>0</v>
      </c>
      <c r="O953" s="110">
        <v>4282650</v>
      </c>
      <c r="P953" s="111">
        <f t="shared" si="99"/>
        <v>5219.9429574374726</v>
      </c>
      <c r="Q953" s="119">
        <v>9673</v>
      </c>
      <c r="R953" s="121" t="s">
        <v>70</v>
      </c>
      <c r="S953" s="112"/>
      <c r="T953" s="25"/>
      <c r="U953" s="25"/>
    </row>
    <row r="954" spans="1:21" s="26" customFormat="1" ht="24.95" customHeight="1" x14ac:dyDescent="0.25">
      <c r="A954" s="94" t="s">
        <v>1528</v>
      </c>
      <c r="B954" s="118" t="s">
        <v>789</v>
      </c>
      <c r="C954" s="108">
        <v>1950</v>
      </c>
      <c r="D954" s="108" t="s">
        <v>26</v>
      </c>
      <c r="E954" s="108" t="s">
        <v>896</v>
      </c>
      <c r="F954" s="129">
        <v>2</v>
      </c>
      <c r="G954" s="129">
        <v>2</v>
      </c>
      <c r="H954" s="110">
        <v>729.8</v>
      </c>
      <c r="I954" s="110">
        <v>0</v>
      </c>
      <c r="J954" s="110">
        <v>729.8</v>
      </c>
      <c r="K954" s="119">
        <f t="shared" si="100"/>
        <v>2873000</v>
      </c>
      <c r="L954" s="148">
        <v>0</v>
      </c>
      <c r="M954" s="148">
        <v>0</v>
      </c>
      <c r="N954" s="148">
        <v>0</v>
      </c>
      <c r="O954" s="110">
        <v>2873000</v>
      </c>
      <c r="P954" s="111">
        <f t="shared" si="99"/>
        <v>3936.6949849273774</v>
      </c>
      <c r="Q954" s="119">
        <v>9673</v>
      </c>
      <c r="R954" s="121" t="s">
        <v>70</v>
      </c>
      <c r="S954" s="112"/>
      <c r="T954" s="25"/>
      <c r="U954" s="25"/>
    </row>
    <row r="955" spans="1:21" s="26" customFormat="1" ht="24.95" customHeight="1" x14ac:dyDescent="0.25">
      <c r="A955" s="94" t="s">
        <v>1529</v>
      </c>
      <c r="B955" s="118" t="s">
        <v>786</v>
      </c>
      <c r="C955" s="94">
        <v>1952</v>
      </c>
      <c r="D955" s="94" t="s">
        <v>26</v>
      </c>
      <c r="E955" s="94" t="s">
        <v>25</v>
      </c>
      <c r="F955" s="95">
        <v>2</v>
      </c>
      <c r="G955" s="95">
        <v>1</v>
      </c>
      <c r="H955" s="163">
        <v>1545.2</v>
      </c>
      <c r="I955" s="163">
        <v>566.6</v>
      </c>
      <c r="J955" s="163">
        <v>978.6</v>
      </c>
      <c r="K955" s="119">
        <f>SUM(L955:O955)</f>
        <v>2583575</v>
      </c>
      <c r="L955" s="148">
        <v>0</v>
      </c>
      <c r="M955" s="148">
        <v>0</v>
      </c>
      <c r="N955" s="148">
        <v>0</v>
      </c>
      <c r="O955" s="110">
        <v>2583575</v>
      </c>
      <c r="P955" s="111">
        <f>K955/H955</f>
        <v>1672.0003882992492</v>
      </c>
      <c r="Q955" s="119">
        <v>9673</v>
      </c>
      <c r="R955" s="121" t="s">
        <v>68</v>
      </c>
      <c r="S955" s="112"/>
      <c r="T955" s="25"/>
      <c r="U955" s="25"/>
    </row>
    <row r="956" spans="1:21" s="26" customFormat="1" ht="24.95" customHeight="1" x14ac:dyDescent="0.25">
      <c r="A956" s="94" t="s">
        <v>1530</v>
      </c>
      <c r="B956" s="118" t="s">
        <v>787</v>
      </c>
      <c r="C956" s="108">
        <v>1959</v>
      </c>
      <c r="D956" s="108" t="s">
        <v>26</v>
      </c>
      <c r="E956" s="108" t="s">
        <v>25</v>
      </c>
      <c r="F956" s="129">
        <v>4</v>
      </c>
      <c r="G956" s="129">
        <v>2</v>
      </c>
      <c r="H956" s="110">
        <v>1259.8499999999999</v>
      </c>
      <c r="I956" s="110">
        <v>0</v>
      </c>
      <c r="J956" s="110">
        <v>1259.8499999999999</v>
      </c>
      <c r="K956" s="119">
        <f>SUM(L956:O956)</f>
        <v>3197500</v>
      </c>
      <c r="L956" s="148">
        <v>0</v>
      </c>
      <c r="M956" s="148">
        <v>0</v>
      </c>
      <c r="N956" s="148">
        <v>0</v>
      </c>
      <c r="O956" s="110">
        <v>3197500</v>
      </c>
      <c r="P956" s="111">
        <f>K956/H956</f>
        <v>2538.0005556217011</v>
      </c>
      <c r="Q956" s="119">
        <v>9673</v>
      </c>
      <c r="R956" s="121" t="s">
        <v>70</v>
      </c>
      <c r="S956" s="149"/>
      <c r="T956" s="30"/>
      <c r="U956" s="25"/>
    </row>
    <row r="957" spans="1:21" ht="39.950000000000003" customHeight="1" x14ac:dyDescent="0.25">
      <c r="A957" s="191" t="s">
        <v>1842</v>
      </c>
      <c r="B957" s="191"/>
      <c r="C957" s="191"/>
      <c r="D957" s="191"/>
      <c r="E957" s="191"/>
      <c r="F957" s="191"/>
      <c r="G957" s="191"/>
      <c r="H957" s="191"/>
      <c r="I957" s="191"/>
      <c r="J957" s="191"/>
      <c r="K957" s="191"/>
      <c r="L957" s="191"/>
      <c r="M957" s="191"/>
      <c r="N957" s="191"/>
      <c r="O957" s="191"/>
      <c r="P957" s="191"/>
      <c r="Q957" s="191"/>
      <c r="R957" s="191"/>
      <c r="S957" s="87"/>
    </row>
    <row r="958" spans="1:21" ht="39.950000000000003" customHeight="1" x14ac:dyDescent="0.25">
      <c r="A958" s="179" t="s">
        <v>819</v>
      </c>
      <c r="B958" s="179"/>
      <c r="C958" s="113" t="s">
        <v>27</v>
      </c>
      <c r="D958" s="113" t="s">
        <v>27</v>
      </c>
      <c r="E958" s="113" t="s">
        <v>27</v>
      </c>
      <c r="F958" s="114" t="s">
        <v>27</v>
      </c>
      <c r="G958" s="114" t="s">
        <v>27</v>
      </c>
      <c r="H958" s="115">
        <f>SUM(H959:H963)</f>
        <v>3034</v>
      </c>
      <c r="I958" s="115">
        <f t="shared" ref="I958:N958" si="101">SUM(I959:I963)</f>
        <v>1289.5</v>
      </c>
      <c r="J958" s="115">
        <f t="shared" si="101"/>
        <v>3015.3</v>
      </c>
      <c r="K958" s="115">
        <f t="shared" si="101"/>
        <v>10775305</v>
      </c>
      <c r="L958" s="115">
        <f t="shared" si="101"/>
        <v>0</v>
      </c>
      <c r="M958" s="115">
        <f t="shared" si="101"/>
        <v>0</v>
      </c>
      <c r="N958" s="115">
        <f t="shared" si="101"/>
        <v>0</v>
      </c>
      <c r="O958" s="115">
        <f>SUM(O959:O963)</f>
        <v>10775305</v>
      </c>
      <c r="P958" s="102">
        <f>K958/H958</f>
        <v>3551.517798286091</v>
      </c>
      <c r="Q958" s="116" t="s">
        <v>27</v>
      </c>
      <c r="R958" s="117" t="s">
        <v>27</v>
      </c>
      <c r="S958" s="87"/>
    </row>
    <row r="959" spans="1:21" ht="24.95" customHeight="1" x14ac:dyDescent="0.25">
      <c r="A959" s="94" t="s">
        <v>1531</v>
      </c>
      <c r="B959" s="118" t="s">
        <v>1651</v>
      </c>
      <c r="C959" s="108">
        <v>1972</v>
      </c>
      <c r="D959" s="108" t="s">
        <v>26</v>
      </c>
      <c r="E959" s="108" t="s">
        <v>25</v>
      </c>
      <c r="F959" s="129">
        <v>2</v>
      </c>
      <c r="G959" s="129">
        <v>1</v>
      </c>
      <c r="H959" s="110">
        <v>217.1</v>
      </c>
      <c r="I959" s="110">
        <v>217.1</v>
      </c>
      <c r="J959" s="110">
        <v>162.4</v>
      </c>
      <c r="K959" s="110">
        <f>SUM(L959:O959)</f>
        <v>401635</v>
      </c>
      <c r="L959" s="110">
        <v>0</v>
      </c>
      <c r="M959" s="110">
        <v>0</v>
      </c>
      <c r="N959" s="110">
        <v>0</v>
      </c>
      <c r="O959" s="110">
        <v>401635</v>
      </c>
      <c r="P959" s="111">
        <f t="shared" ref="P959:P963" si="102">K959/H959</f>
        <v>1850</v>
      </c>
      <c r="Q959" s="110">
        <v>9673</v>
      </c>
      <c r="R959" s="121" t="s">
        <v>68</v>
      </c>
      <c r="S959" s="105"/>
    </row>
    <row r="960" spans="1:21" s="50" customFormat="1" ht="24.95" customHeight="1" x14ac:dyDescent="0.25">
      <c r="A960" s="94" t="s">
        <v>1532</v>
      </c>
      <c r="B960" s="118" t="s">
        <v>1652</v>
      </c>
      <c r="C960" s="108">
        <v>1971</v>
      </c>
      <c r="D960" s="108" t="s">
        <v>26</v>
      </c>
      <c r="E960" s="108" t="s">
        <v>25</v>
      </c>
      <c r="F960" s="129">
        <v>2</v>
      </c>
      <c r="G960" s="129">
        <v>1</v>
      </c>
      <c r="H960" s="110">
        <v>317.10000000000002</v>
      </c>
      <c r="I960" s="110">
        <v>293.10000000000002</v>
      </c>
      <c r="J960" s="110">
        <v>293.10000000000002</v>
      </c>
      <c r="K960" s="110">
        <f>SUM(L960:O960)</f>
        <v>475650</v>
      </c>
      <c r="L960" s="110">
        <v>0</v>
      </c>
      <c r="M960" s="110">
        <v>0</v>
      </c>
      <c r="N960" s="110">
        <v>0</v>
      </c>
      <c r="O960" s="110">
        <v>475650</v>
      </c>
      <c r="P960" s="111">
        <f t="shared" si="102"/>
        <v>1500</v>
      </c>
      <c r="Q960" s="110">
        <v>9673</v>
      </c>
      <c r="R960" s="121" t="s">
        <v>68</v>
      </c>
      <c r="S960" s="87"/>
      <c r="T960" s="49"/>
      <c r="U960" s="49"/>
    </row>
    <row r="961" spans="1:21" ht="24.95" customHeight="1" x14ac:dyDescent="0.25">
      <c r="A961" s="94" t="s">
        <v>1533</v>
      </c>
      <c r="B961" s="118" t="s">
        <v>1653</v>
      </c>
      <c r="C961" s="108">
        <v>1972</v>
      </c>
      <c r="D961" s="94" t="s">
        <v>26</v>
      </c>
      <c r="E961" s="108" t="s">
        <v>25</v>
      </c>
      <c r="F961" s="129">
        <v>2</v>
      </c>
      <c r="G961" s="129">
        <v>1</v>
      </c>
      <c r="H961" s="110">
        <v>248.9</v>
      </c>
      <c r="I961" s="110">
        <v>248.9</v>
      </c>
      <c r="J961" s="110">
        <v>125</v>
      </c>
      <c r="K961" s="110">
        <f>SUM(L961:O961)</f>
        <v>460465</v>
      </c>
      <c r="L961" s="110">
        <v>0</v>
      </c>
      <c r="M961" s="110">
        <v>0</v>
      </c>
      <c r="N961" s="110">
        <v>0</v>
      </c>
      <c r="O961" s="110">
        <v>460465</v>
      </c>
      <c r="P961" s="111">
        <f t="shared" si="102"/>
        <v>1850</v>
      </c>
      <c r="Q961" s="110">
        <v>9673</v>
      </c>
      <c r="R961" s="121" t="s">
        <v>68</v>
      </c>
      <c r="S961" s="87"/>
    </row>
    <row r="962" spans="1:21" ht="24.95" customHeight="1" x14ac:dyDescent="0.25">
      <c r="A962" s="94" t="s">
        <v>1534</v>
      </c>
      <c r="B962" s="118" t="s">
        <v>1654</v>
      </c>
      <c r="C962" s="108">
        <v>1970</v>
      </c>
      <c r="D962" s="108" t="s">
        <v>26</v>
      </c>
      <c r="E962" s="108" t="s">
        <v>25</v>
      </c>
      <c r="F962" s="129">
        <v>2</v>
      </c>
      <c r="G962" s="129">
        <v>1</v>
      </c>
      <c r="H962" s="110">
        <v>393.6</v>
      </c>
      <c r="I962" s="110">
        <v>357.6</v>
      </c>
      <c r="J962" s="110">
        <v>750.3</v>
      </c>
      <c r="K962" s="110">
        <f>SUM(L962:O962)</f>
        <v>728160</v>
      </c>
      <c r="L962" s="110">
        <v>0</v>
      </c>
      <c r="M962" s="110">
        <v>0</v>
      </c>
      <c r="N962" s="110">
        <v>0</v>
      </c>
      <c r="O962" s="110">
        <v>728160</v>
      </c>
      <c r="P962" s="111">
        <f t="shared" si="102"/>
        <v>1850</v>
      </c>
      <c r="Q962" s="110">
        <v>9673</v>
      </c>
      <c r="R962" s="121" t="s">
        <v>68</v>
      </c>
      <c r="S962" s="87"/>
    </row>
    <row r="963" spans="1:21" s="26" customFormat="1" ht="24.95" customHeight="1" x14ac:dyDescent="0.25">
      <c r="A963" s="94" t="s">
        <v>1535</v>
      </c>
      <c r="B963" s="118" t="s">
        <v>801</v>
      </c>
      <c r="C963" s="108">
        <v>1985</v>
      </c>
      <c r="D963" s="108" t="s">
        <v>26</v>
      </c>
      <c r="E963" s="108" t="s">
        <v>25</v>
      </c>
      <c r="F963" s="129">
        <v>3</v>
      </c>
      <c r="G963" s="129">
        <v>3</v>
      </c>
      <c r="H963" s="133">
        <v>1857.3</v>
      </c>
      <c r="I963" s="133">
        <v>172.8</v>
      </c>
      <c r="J963" s="133">
        <v>1684.5</v>
      </c>
      <c r="K963" s="119">
        <f>SUM(L963:O963)</f>
        <v>8709395</v>
      </c>
      <c r="L963" s="133">
        <v>0</v>
      </c>
      <c r="M963" s="133">
        <v>0</v>
      </c>
      <c r="N963" s="133">
        <v>0</v>
      </c>
      <c r="O963" s="110">
        <v>8709395</v>
      </c>
      <c r="P963" s="111">
        <f t="shared" si="102"/>
        <v>4689.2774457545902</v>
      </c>
      <c r="Q963" s="119">
        <v>9673</v>
      </c>
      <c r="R963" s="121" t="s">
        <v>70</v>
      </c>
      <c r="S963" s="112"/>
      <c r="T963" s="25"/>
      <c r="U963" s="25"/>
    </row>
    <row r="964" spans="1:21" ht="39.950000000000003" customHeight="1" x14ac:dyDescent="0.25">
      <c r="A964" s="191" t="s">
        <v>1843</v>
      </c>
      <c r="B964" s="191"/>
      <c r="C964" s="191"/>
      <c r="D964" s="191"/>
      <c r="E964" s="191"/>
      <c r="F964" s="191"/>
      <c r="G964" s="191"/>
      <c r="H964" s="191"/>
      <c r="I964" s="191"/>
      <c r="J964" s="191"/>
      <c r="K964" s="191"/>
      <c r="L964" s="191"/>
      <c r="M964" s="191"/>
      <c r="N964" s="191"/>
      <c r="O964" s="191"/>
      <c r="P964" s="191"/>
      <c r="Q964" s="191"/>
      <c r="R964" s="191"/>
      <c r="S964" s="87"/>
    </row>
    <row r="965" spans="1:21" ht="39.950000000000003" customHeight="1" x14ac:dyDescent="0.25">
      <c r="A965" s="179" t="s">
        <v>815</v>
      </c>
      <c r="B965" s="179"/>
      <c r="C965" s="113" t="s">
        <v>27</v>
      </c>
      <c r="D965" s="113" t="s">
        <v>27</v>
      </c>
      <c r="E965" s="113" t="s">
        <v>27</v>
      </c>
      <c r="F965" s="114" t="s">
        <v>27</v>
      </c>
      <c r="G965" s="114" t="s">
        <v>27</v>
      </c>
      <c r="H965" s="115">
        <f>SUM(H966:H970)</f>
        <v>1440.1999999999998</v>
      </c>
      <c r="I965" s="115">
        <f t="shared" ref="I965:O965" si="103">SUM(I966:I970)</f>
        <v>470.5</v>
      </c>
      <c r="J965" s="115">
        <f t="shared" si="103"/>
        <v>969.69999999999993</v>
      </c>
      <c r="K965" s="115">
        <f t="shared" si="103"/>
        <v>17367485</v>
      </c>
      <c r="L965" s="115">
        <f t="shared" si="103"/>
        <v>0</v>
      </c>
      <c r="M965" s="115">
        <f t="shared" si="103"/>
        <v>0</v>
      </c>
      <c r="N965" s="115">
        <f t="shared" si="103"/>
        <v>0</v>
      </c>
      <c r="O965" s="115">
        <f t="shared" si="103"/>
        <v>17367485</v>
      </c>
      <c r="P965" s="102">
        <f>K965/H965</f>
        <v>12059.07860019442</v>
      </c>
      <c r="Q965" s="116" t="s">
        <v>27</v>
      </c>
      <c r="R965" s="117" t="s">
        <v>27</v>
      </c>
      <c r="S965" s="87"/>
    </row>
    <row r="966" spans="1:21" s="26" customFormat="1" ht="24.95" customHeight="1" x14ac:dyDescent="0.25">
      <c r="A966" s="94" t="s">
        <v>1536</v>
      </c>
      <c r="B966" s="118" t="s">
        <v>802</v>
      </c>
      <c r="C966" s="108">
        <v>1960</v>
      </c>
      <c r="D966" s="108" t="s">
        <v>26</v>
      </c>
      <c r="E966" s="108" t="s">
        <v>25</v>
      </c>
      <c r="F966" s="129">
        <v>2</v>
      </c>
      <c r="G966" s="129">
        <v>2</v>
      </c>
      <c r="H966" s="110">
        <v>410.1</v>
      </c>
      <c r="I966" s="110">
        <v>127.1</v>
      </c>
      <c r="J966" s="110">
        <v>283</v>
      </c>
      <c r="K966" s="119">
        <f>SUM(L966:O966)</f>
        <v>4893140</v>
      </c>
      <c r="L966" s="110">
        <v>0</v>
      </c>
      <c r="M966" s="110">
        <v>0</v>
      </c>
      <c r="N966" s="110">
        <v>0</v>
      </c>
      <c r="O966" s="110">
        <v>4893140</v>
      </c>
      <c r="P966" s="111">
        <f>K966/H966</f>
        <v>11931.577663984393</v>
      </c>
      <c r="Q966" s="119">
        <v>9673</v>
      </c>
      <c r="R966" s="121" t="s">
        <v>69</v>
      </c>
      <c r="S966" s="112"/>
      <c r="T966" s="25"/>
      <c r="U966" s="25"/>
    </row>
    <row r="967" spans="1:21" s="26" customFormat="1" ht="24.95" customHeight="1" x14ac:dyDescent="0.25">
      <c r="A967" s="94" t="s">
        <v>1537</v>
      </c>
      <c r="B967" s="118" t="s">
        <v>803</v>
      </c>
      <c r="C967" s="108">
        <v>1960</v>
      </c>
      <c r="D967" s="108" t="s">
        <v>26</v>
      </c>
      <c r="E967" s="108" t="s">
        <v>25</v>
      </c>
      <c r="F967" s="129">
        <v>2</v>
      </c>
      <c r="G967" s="129">
        <v>2</v>
      </c>
      <c r="H967" s="110">
        <v>387.2</v>
      </c>
      <c r="I967" s="110">
        <v>123.9</v>
      </c>
      <c r="J967" s="110">
        <v>263.3</v>
      </c>
      <c r="K967" s="119">
        <f>SUM(L967:O967)</f>
        <v>4685130</v>
      </c>
      <c r="L967" s="110">
        <v>0</v>
      </c>
      <c r="M967" s="110">
        <v>0</v>
      </c>
      <c r="N967" s="110">
        <v>0</v>
      </c>
      <c r="O967" s="110">
        <v>4685130</v>
      </c>
      <c r="P967" s="111">
        <f>K967/H967</f>
        <v>12100.025826446281</v>
      </c>
      <c r="Q967" s="119">
        <v>9673</v>
      </c>
      <c r="R967" s="121" t="s">
        <v>69</v>
      </c>
      <c r="S967" s="112"/>
      <c r="T967" s="25"/>
      <c r="U967" s="25"/>
    </row>
    <row r="968" spans="1:21" s="26" customFormat="1" ht="24.95" customHeight="1" x14ac:dyDescent="0.25">
      <c r="A968" s="198" t="s">
        <v>1538</v>
      </c>
      <c r="B968" s="199" t="s">
        <v>805</v>
      </c>
      <c r="C968" s="180">
        <v>1950</v>
      </c>
      <c r="D968" s="180" t="s">
        <v>26</v>
      </c>
      <c r="E968" s="180" t="s">
        <v>25</v>
      </c>
      <c r="F968" s="195">
        <v>2</v>
      </c>
      <c r="G968" s="195">
        <v>1</v>
      </c>
      <c r="H968" s="201">
        <v>225.3</v>
      </c>
      <c r="I968" s="201">
        <v>61.4</v>
      </c>
      <c r="J968" s="201">
        <v>163.9</v>
      </c>
      <c r="K968" s="119">
        <f>SUM(L968:O968)</f>
        <v>300000</v>
      </c>
      <c r="L968" s="133">
        <v>0</v>
      </c>
      <c r="M968" s="133">
        <v>0</v>
      </c>
      <c r="N968" s="133">
        <v>0</v>
      </c>
      <c r="O968" s="110">
        <v>300000</v>
      </c>
      <c r="P968" s="111">
        <f>K968/H968</f>
        <v>1331.5579227696403</v>
      </c>
      <c r="Q968" s="119">
        <v>9673</v>
      </c>
      <c r="R968" s="121" t="s">
        <v>68</v>
      </c>
      <c r="S968" s="112"/>
      <c r="T968" s="25"/>
      <c r="U968" s="25"/>
    </row>
    <row r="969" spans="1:21" s="26" customFormat="1" ht="24.95" customHeight="1" x14ac:dyDescent="0.25">
      <c r="A969" s="198"/>
      <c r="B969" s="199"/>
      <c r="C969" s="180"/>
      <c r="D969" s="180"/>
      <c r="E969" s="180"/>
      <c r="F969" s="195"/>
      <c r="G969" s="195"/>
      <c r="H969" s="201"/>
      <c r="I969" s="201"/>
      <c r="J969" s="201"/>
      <c r="K969" s="119">
        <f>SUM(L969:O969)</f>
        <v>2984155</v>
      </c>
      <c r="L969" s="133">
        <v>0</v>
      </c>
      <c r="M969" s="133">
        <v>0</v>
      </c>
      <c r="N969" s="133">
        <v>0</v>
      </c>
      <c r="O969" s="110">
        <v>2984155</v>
      </c>
      <c r="P969" s="111">
        <f>K969/H968</f>
        <v>13245.250776742121</v>
      </c>
      <c r="Q969" s="119">
        <v>9673</v>
      </c>
      <c r="R969" s="121" t="s">
        <v>69</v>
      </c>
      <c r="S969" s="112"/>
      <c r="T969" s="25"/>
      <c r="U969" s="25"/>
    </row>
    <row r="970" spans="1:21" s="26" customFormat="1" ht="24.95" customHeight="1" x14ac:dyDescent="0.25">
      <c r="A970" s="94" t="s">
        <v>1539</v>
      </c>
      <c r="B970" s="118" t="s">
        <v>806</v>
      </c>
      <c r="C970" s="108">
        <v>1966</v>
      </c>
      <c r="D970" s="108" t="s">
        <v>26</v>
      </c>
      <c r="E970" s="108" t="s">
        <v>25</v>
      </c>
      <c r="F970" s="129">
        <v>2</v>
      </c>
      <c r="G970" s="129">
        <v>2</v>
      </c>
      <c r="H970" s="133">
        <v>417.6</v>
      </c>
      <c r="I970" s="133">
        <v>158.1</v>
      </c>
      <c r="J970" s="133">
        <v>259.5</v>
      </c>
      <c r="K970" s="119">
        <f>SUM(L970:O970)</f>
        <v>4505060</v>
      </c>
      <c r="L970" s="133">
        <v>0</v>
      </c>
      <c r="M970" s="133">
        <v>0</v>
      </c>
      <c r="N970" s="133">
        <v>0</v>
      </c>
      <c r="O970" s="110">
        <v>4505060</v>
      </c>
      <c r="P970" s="111">
        <f>K970/H970</f>
        <v>10787.978927203065</v>
      </c>
      <c r="Q970" s="119">
        <v>9673</v>
      </c>
      <c r="R970" s="121" t="s">
        <v>70</v>
      </c>
      <c r="S970" s="112"/>
      <c r="T970" s="25"/>
      <c r="U970" s="25"/>
    </row>
    <row r="971" spans="1:21" ht="39.950000000000003" customHeight="1" x14ac:dyDescent="0.25">
      <c r="A971" s="191" t="s">
        <v>1844</v>
      </c>
      <c r="B971" s="191"/>
      <c r="C971" s="191"/>
      <c r="D971" s="191"/>
      <c r="E971" s="191"/>
      <c r="F971" s="191"/>
      <c r="G971" s="191"/>
      <c r="H971" s="191"/>
      <c r="I971" s="191"/>
      <c r="J971" s="191"/>
      <c r="K971" s="191"/>
      <c r="L971" s="191"/>
      <c r="M971" s="191"/>
      <c r="N971" s="191"/>
      <c r="O971" s="191"/>
      <c r="P971" s="191"/>
      <c r="Q971" s="191"/>
      <c r="R971" s="191"/>
      <c r="S971" s="87"/>
    </row>
    <row r="972" spans="1:21" ht="39.950000000000003" customHeight="1" x14ac:dyDescent="0.25">
      <c r="A972" s="179" t="s">
        <v>1802</v>
      </c>
      <c r="B972" s="179"/>
      <c r="C972" s="113" t="s">
        <v>27</v>
      </c>
      <c r="D972" s="113" t="s">
        <v>27</v>
      </c>
      <c r="E972" s="113" t="s">
        <v>27</v>
      </c>
      <c r="F972" s="114" t="s">
        <v>27</v>
      </c>
      <c r="G972" s="114" t="s">
        <v>27</v>
      </c>
      <c r="H972" s="115">
        <f>SUM(H973)</f>
        <v>3650.8</v>
      </c>
      <c r="I972" s="115">
        <f t="shared" ref="I972:O972" si="104">SUM(I973)</f>
        <v>67.400000000000006</v>
      </c>
      <c r="J972" s="115">
        <f t="shared" si="104"/>
        <v>3232.5</v>
      </c>
      <c r="K972" s="115">
        <f t="shared" si="104"/>
        <v>7584140</v>
      </c>
      <c r="L972" s="115">
        <f t="shared" si="104"/>
        <v>0</v>
      </c>
      <c r="M972" s="115">
        <f t="shared" si="104"/>
        <v>0</v>
      </c>
      <c r="N972" s="115">
        <f t="shared" si="104"/>
        <v>0</v>
      </c>
      <c r="O972" s="115">
        <f t="shared" si="104"/>
        <v>7584140</v>
      </c>
      <c r="P972" s="102">
        <f>K972/H972</f>
        <v>2077.3912567108578</v>
      </c>
      <c r="Q972" s="116" t="s">
        <v>27</v>
      </c>
      <c r="R972" s="117" t="s">
        <v>27</v>
      </c>
      <c r="S972" s="87"/>
    </row>
    <row r="973" spans="1:21" s="26" customFormat="1" ht="24.95" customHeight="1" x14ac:dyDescent="0.25">
      <c r="A973" s="94" t="s">
        <v>1540</v>
      </c>
      <c r="B973" s="118" t="s">
        <v>1803</v>
      </c>
      <c r="C973" s="108">
        <v>1984</v>
      </c>
      <c r="D973" s="108">
        <v>2014</v>
      </c>
      <c r="E973" s="108" t="s">
        <v>28</v>
      </c>
      <c r="F973" s="129">
        <v>5</v>
      </c>
      <c r="G973" s="129">
        <v>3</v>
      </c>
      <c r="H973" s="110">
        <v>3650.8</v>
      </c>
      <c r="I973" s="110">
        <v>67.400000000000006</v>
      </c>
      <c r="J973" s="110">
        <v>3232.5</v>
      </c>
      <c r="K973" s="119">
        <f>SUM(L973:O973)</f>
        <v>7584140</v>
      </c>
      <c r="L973" s="110">
        <v>0</v>
      </c>
      <c r="M973" s="110">
        <v>0</v>
      </c>
      <c r="N973" s="110">
        <v>0</v>
      </c>
      <c r="O973" s="110">
        <v>7584140</v>
      </c>
      <c r="P973" s="111">
        <f>K973/H973</f>
        <v>2077.3912567108578</v>
      </c>
      <c r="Q973" s="119">
        <v>9673</v>
      </c>
      <c r="R973" s="121" t="s">
        <v>70</v>
      </c>
      <c r="S973" s="112"/>
      <c r="T973" s="25"/>
      <c r="U973" s="25"/>
    </row>
    <row r="974" spans="1:21" ht="39.950000000000003" customHeight="1" x14ac:dyDescent="0.25">
      <c r="A974" s="191" t="s">
        <v>1845</v>
      </c>
      <c r="B974" s="191"/>
      <c r="C974" s="191"/>
      <c r="D974" s="191"/>
      <c r="E974" s="191"/>
      <c r="F974" s="191"/>
      <c r="G974" s="191"/>
      <c r="H974" s="191"/>
      <c r="I974" s="191"/>
      <c r="J974" s="191"/>
      <c r="K974" s="191"/>
      <c r="L974" s="191"/>
      <c r="M974" s="191"/>
      <c r="N974" s="191"/>
      <c r="O974" s="191"/>
      <c r="P974" s="191"/>
      <c r="Q974" s="191"/>
      <c r="R974" s="191"/>
      <c r="S974" s="87"/>
    </row>
    <row r="975" spans="1:21" ht="39.950000000000003" customHeight="1" x14ac:dyDescent="0.25">
      <c r="A975" s="179" t="s">
        <v>1795</v>
      </c>
      <c r="B975" s="179"/>
      <c r="C975" s="113" t="s">
        <v>27</v>
      </c>
      <c r="D975" s="113" t="s">
        <v>27</v>
      </c>
      <c r="E975" s="113" t="s">
        <v>27</v>
      </c>
      <c r="F975" s="114" t="s">
        <v>27</v>
      </c>
      <c r="G975" s="114" t="s">
        <v>27</v>
      </c>
      <c r="H975" s="115">
        <f>SUM(H976)</f>
        <v>487.7</v>
      </c>
      <c r="I975" s="115">
        <f t="shared" ref="I975:O975" si="105">SUM(I976)</f>
        <v>0</v>
      </c>
      <c r="J975" s="115">
        <f t="shared" si="105"/>
        <v>284.89999999999998</v>
      </c>
      <c r="K975" s="115">
        <f t="shared" si="105"/>
        <v>7615679</v>
      </c>
      <c r="L975" s="115">
        <f t="shared" si="105"/>
        <v>0</v>
      </c>
      <c r="M975" s="115">
        <f t="shared" si="105"/>
        <v>0</v>
      </c>
      <c r="N975" s="115">
        <f t="shared" si="105"/>
        <v>0</v>
      </c>
      <c r="O975" s="115">
        <f t="shared" si="105"/>
        <v>7615679</v>
      </c>
      <c r="P975" s="102">
        <f>K975/H975</f>
        <v>15615.499282345705</v>
      </c>
      <c r="Q975" s="116" t="s">
        <v>27</v>
      </c>
      <c r="R975" s="117" t="s">
        <v>27</v>
      </c>
      <c r="S975" s="87"/>
    </row>
    <row r="976" spans="1:21" s="26" customFormat="1" ht="24.95" customHeight="1" x14ac:dyDescent="0.25">
      <c r="A976" s="94" t="s">
        <v>1541</v>
      </c>
      <c r="B976" s="118" t="s">
        <v>1796</v>
      </c>
      <c r="C976" s="108">
        <v>1989</v>
      </c>
      <c r="D976" s="108" t="s">
        <v>26</v>
      </c>
      <c r="E976" s="108" t="s">
        <v>28</v>
      </c>
      <c r="F976" s="129">
        <v>2</v>
      </c>
      <c r="G976" s="129">
        <v>2</v>
      </c>
      <c r="H976" s="110">
        <v>487.7</v>
      </c>
      <c r="I976" s="110">
        <v>0</v>
      </c>
      <c r="J976" s="110">
        <v>284.89999999999998</v>
      </c>
      <c r="K976" s="119">
        <f>SUM(L976:O976)</f>
        <v>7615679</v>
      </c>
      <c r="L976" s="110">
        <v>0</v>
      </c>
      <c r="M976" s="110">
        <v>0</v>
      </c>
      <c r="N976" s="110">
        <v>0</v>
      </c>
      <c r="O976" s="110">
        <v>7615679</v>
      </c>
      <c r="P976" s="111">
        <f>K976/H976</f>
        <v>15615.499282345705</v>
      </c>
      <c r="Q976" s="119">
        <v>9673</v>
      </c>
      <c r="R976" s="121" t="s">
        <v>69</v>
      </c>
      <c r="S976" s="112"/>
      <c r="T976" s="25"/>
      <c r="U976" s="25"/>
    </row>
    <row r="977" spans="1:21" ht="39.950000000000003" customHeight="1" x14ac:dyDescent="0.25">
      <c r="A977" s="191" t="s">
        <v>1846</v>
      </c>
      <c r="B977" s="191"/>
      <c r="C977" s="191"/>
      <c r="D977" s="191"/>
      <c r="E977" s="191"/>
      <c r="F977" s="191"/>
      <c r="G977" s="191"/>
      <c r="H977" s="191"/>
      <c r="I977" s="191"/>
      <c r="J977" s="191"/>
      <c r="K977" s="191"/>
      <c r="L977" s="191"/>
      <c r="M977" s="191"/>
      <c r="N977" s="191"/>
      <c r="O977" s="191"/>
      <c r="P977" s="191"/>
      <c r="Q977" s="191"/>
      <c r="R977" s="191"/>
      <c r="S977" s="87"/>
    </row>
    <row r="978" spans="1:21" ht="39.950000000000003" customHeight="1" x14ac:dyDescent="0.25">
      <c r="A978" s="179" t="s">
        <v>816</v>
      </c>
      <c r="B978" s="179"/>
      <c r="C978" s="113" t="s">
        <v>27</v>
      </c>
      <c r="D978" s="113" t="s">
        <v>27</v>
      </c>
      <c r="E978" s="113" t="s">
        <v>27</v>
      </c>
      <c r="F978" s="114" t="s">
        <v>27</v>
      </c>
      <c r="G978" s="114" t="s">
        <v>27</v>
      </c>
      <c r="H978" s="115">
        <f t="shared" ref="H978:O978" si="106">SUM(H979:H979)</f>
        <v>377.8</v>
      </c>
      <c r="I978" s="115">
        <f t="shared" si="106"/>
        <v>115.6</v>
      </c>
      <c r="J978" s="115">
        <f t="shared" si="106"/>
        <v>262.2</v>
      </c>
      <c r="K978" s="115">
        <f t="shared" si="106"/>
        <v>4075620</v>
      </c>
      <c r="L978" s="115">
        <f t="shared" si="106"/>
        <v>0</v>
      </c>
      <c r="M978" s="115">
        <f t="shared" si="106"/>
        <v>0</v>
      </c>
      <c r="N978" s="115">
        <f t="shared" si="106"/>
        <v>0</v>
      </c>
      <c r="O978" s="115">
        <f t="shared" si="106"/>
        <v>4075620</v>
      </c>
      <c r="P978" s="102">
        <f>K978/H978</f>
        <v>10787.771307570143</v>
      </c>
      <c r="Q978" s="116" t="s">
        <v>27</v>
      </c>
      <c r="R978" s="117" t="s">
        <v>27</v>
      </c>
      <c r="S978" s="87"/>
    </row>
    <row r="979" spans="1:21" s="26" customFormat="1" ht="24.95" customHeight="1" x14ac:dyDescent="0.25">
      <c r="A979" s="108" t="s">
        <v>1542</v>
      </c>
      <c r="B979" s="118" t="s">
        <v>795</v>
      </c>
      <c r="C979" s="108">
        <v>1960</v>
      </c>
      <c r="D979" s="108">
        <v>2010</v>
      </c>
      <c r="E979" s="108" t="s">
        <v>25</v>
      </c>
      <c r="F979" s="129">
        <v>2</v>
      </c>
      <c r="G979" s="129">
        <v>2</v>
      </c>
      <c r="H979" s="110">
        <v>377.8</v>
      </c>
      <c r="I979" s="110">
        <v>115.6</v>
      </c>
      <c r="J979" s="110">
        <v>262.2</v>
      </c>
      <c r="K979" s="119">
        <f>SUM(L979:O979)</f>
        <v>4075620</v>
      </c>
      <c r="L979" s="110">
        <v>0</v>
      </c>
      <c r="M979" s="110">
        <v>0</v>
      </c>
      <c r="N979" s="110">
        <v>0</v>
      </c>
      <c r="O979" s="110">
        <v>4075620</v>
      </c>
      <c r="P979" s="111">
        <f>K979/H979</f>
        <v>10787.771307570143</v>
      </c>
      <c r="Q979" s="119">
        <v>9673</v>
      </c>
      <c r="R979" s="121" t="s">
        <v>70</v>
      </c>
      <c r="S979" s="112"/>
      <c r="T979" s="25"/>
      <c r="U979" s="25"/>
    </row>
    <row r="980" spans="1:21" ht="39.950000000000003" customHeight="1" x14ac:dyDescent="0.25">
      <c r="A980" s="191" t="s">
        <v>1847</v>
      </c>
      <c r="B980" s="191"/>
      <c r="C980" s="191"/>
      <c r="D980" s="191"/>
      <c r="E980" s="191"/>
      <c r="F980" s="191"/>
      <c r="G980" s="191"/>
      <c r="H980" s="191"/>
      <c r="I980" s="191"/>
      <c r="J980" s="191"/>
      <c r="K980" s="191"/>
      <c r="L980" s="191"/>
      <c r="M980" s="191"/>
      <c r="N980" s="191"/>
      <c r="O980" s="191"/>
      <c r="P980" s="191"/>
      <c r="Q980" s="191"/>
      <c r="R980" s="191"/>
      <c r="S980" s="87"/>
    </row>
    <row r="981" spans="1:21" ht="39.950000000000003" customHeight="1" x14ac:dyDescent="0.25">
      <c r="A981" s="179" t="s">
        <v>817</v>
      </c>
      <c r="B981" s="179"/>
      <c r="C981" s="113" t="s">
        <v>27</v>
      </c>
      <c r="D981" s="113" t="s">
        <v>27</v>
      </c>
      <c r="E981" s="113" t="s">
        <v>27</v>
      </c>
      <c r="F981" s="114" t="s">
        <v>27</v>
      </c>
      <c r="G981" s="114" t="s">
        <v>27</v>
      </c>
      <c r="H981" s="115">
        <f>SUM(H982:H988)</f>
        <v>2820</v>
      </c>
      <c r="I981" s="115">
        <f t="shared" ref="I981:O981" si="107">SUM(I982:I988)</f>
        <v>124.8</v>
      </c>
      <c r="J981" s="115">
        <f t="shared" si="107"/>
        <v>2205</v>
      </c>
      <c r="K981" s="115">
        <f t="shared" si="107"/>
        <v>24079300</v>
      </c>
      <c r="L981" s="115">
        <f t="shared" si="107"/>
        <v>0</v>
      </c>
      <c r="M981" s="115">
        <f t="shared" si="107"/>
        <v>0</v>
      </c>
      <c r="N981" s="115">
        <f t="shared" si="107"/>
        <v>0</v>
      </c>
      <c r="O981" s="115">
        <f t="shared" si="107"/>
        <v>24079300</v>
      </c>
      <c r="P981" s="102">
        <f>K981/H981</f>
        <v>8538.7588652482264</v>
      </c>
      <c r="Q981" s="116" t="s">
        <v>27</v>
      </c>
      <c r="R981" s="117" t="s">
        <v>27</v>
      </c>
      <c r="S981" s="87"/>
    </row>
    <row r="982" spans="1:21" s="26" customFormat="1" ht="24.95" customHeight="1" x14ac:dyDescent="0.25">
      <c r="A982" s="94" t="s">
        <v>1543</v>
      </c>
      <c r="B982" s="118" t="s">
        <v>790</v>
      </c>
      <c r="C982" s="151">
        <v>1955</v>
      </c>
      <c r="D982" s="108" t="s">
        <v>26</v>
      </c>
      <c r="E982" s="108" t="s">
        <v>25</v>
      </c>
      <c r="F982" s="129">
        <v>2</v>
      </c>
      <c r="G982" s="129">
        <v>1</v>
      </c>
      <c r="H982" s="110">
        <v>449</v>
      </c>
      <c r="I982" s="110">
        <v>0</v>
      </c>
      <c r="J982" s="110">
        <v>406</v>
      </c>
      <c r="K982" s="119">
        <f t="shared" ref="K982:K988" si="108">SUM(L982:O982)</f>
        <v>4745385</v>
      </c>
      <c r="L982" s="110">
        <v>0</v>
      </c>
      <c r="M982" s="110">
        <v>0</v>
      </c>
      <c r="N982" s="110">
        <v>0</v>
      </c>
      <c r="O982" s="140">
        <v>4745385</v>
      </c>
      <c r="P982" s="111">
        <f t="shared" ref="P982:P986" si="109">K982/H982</f>
        <v>10568.786191536748</v>
      </c>
      <c r="Q982" s="119">
        <v>9673</v>
      </c>
      <c r="R982" s="121" t="s">
        <v>68</v>
      </c>
      <c r="S982" s="112"/>
      <c r="T982" s="25"/>
      <c r="U982" s="25"/>
    </row>
    <row r="983" spans="1:21" s="25" customFormat="1" ht="24.95" customHeight="1" x14ac:dyDescent="0.25">
      <c r="A983" s="94" t="s">
        <v>1544</v>
      </c>
      <c r="B983" s="118" t="s">
        <v>791</v>
      </c>
      <c r="C983" s="171">
        <v>1955</v>
      </c>
      <c r="D983" s="108" t="s">
        <v>26</v>
      </c>
      <c r="E983" s="108" t="s">
        <v>25</v>
      </c>
      <c r="F983" s="129">
        <v>2</v>
      </c>
      <c r="G983" s="129">
        <v>1</v>
      </c>
      <c r="H983" s="148">
        <v>445</v>
      </c>
      <c r="I983" s="148">
        <v>0</v>
      </c>
      <c r="J983" s="148">
        <v>411</v>
      </c>
      <c r="K983" s="119">
        <f t="shared" si="108"/>
        <v>4341415</v>
      </c>
      <c r="L983" s="148">
        <v>0</v>
      </c>
      <c r="M983" s="148">
        <v>0</v>
      </c>
      <c r="N983" s="148">
        <v>0</v>
      </c>
      <c r="O983" s="160">
        <v>4341415</v>
      </c>
      <c r="P983" s="111">
        <f t="shared" si="109"/>
        <v>9755.9887640449433</v>
      </c>
      <c r="Q983" s="119">
        <v>9673</v>
      </c>
      <c r="R983" s="121" t="s">
        <v>68</v>
      </c>
      <c r="S983" s="112"/>
    </row>
    <row r="984" spans="1:21" s="25" customFormat="1" ht="24.95" customHeight="1" x14ac:dyDescent="0.25">
      <c r="A984" s="94" t="s">
        <v>1545</v>
      </c>
      <c r="B984" s="118" t="s">
        <v>792</v>
      </c>
      <c r="C984" s="151">
        <v>1959</v>
      </c>
      <c r="D984" s="108" t="s">
        <v>26</v>
      </c>
      <c r="E984" s="108" t="s">
        <v>25</v>
      </c>
      <c r="F984" s="129">
        <v>2</v>
      </c>
      <c r="G984" s="129">
        <v>1</v>
      </c>
      <c r="H984" s="133">
        <v>299</v>
      </c>
      <c r="I984" s="133">
        <v>0</v>
      </c>
      <c r="J984" s="133">
        <v>275</v>
      </c>
      <c r="K984" s="119">
        <f t="shared" si="108"/>
        <v>3622600</v>
      </c>
      <c r="L984" s="133">
        <v>0</v>
      </c>
      <c r="M984" s="133">
        <v>0</v>
      </c>
      <c r="N984" s="133">
        <v>0</v>
      </c>
      <c r="O984" s="140">
        <v>3622600</v>
      </c>
      <c r="P984" s="111">
        <f t="shared" si="109"/>
        <v>12115.71906354515</v>
      </c>
      <c r="Q984" s="119">
        <v>9673</v>
      </c>
      <c r="R984" s="121" t="s">
        <v>69</v>
      </c>
      <c r="S984" s="112"/>
    </row>
    <row r="985" spans="1:21" s="26" customFormat="1" ht="24.95" customHeight="1" x14ac:dyDescent="0.25">
      <c r="A985" s="94" t="s">
        <v>1546</v>
      </c>
      <c r="B985" s="118" t="s">
        <v>793</v>
      </c>
      <c r="C985" s="151">
        <v>1961</v>
      </c>
      <c r="D985" s="108" t="s">
        <v>26</v>
      </c>
      <c r="E985" s="108" t="s">
        <v>25</v>
      </c>
      <c r="F985" s="129">
        <v>2</v>
      </c>
      <c r="G985" s="129">
        <v>2</v>
      </c>
      <c r="H985" s="133">
        <v>407</v>
      </c>
      <c r="I985" s="133">
        <v>0</v>
      </c>
      <c r="J985" s="133">
        <v>362</v>
      </c>
      <c r="K985" s="119">
        <f t="shared" si="108"/>
        <v>3881800</v>
      </c>
      <c r="L985" s="133">
        <v>0</v>
      </c>
      <c r="M985" s="133">
        <v>0</v>
      </c>
      <c r="N985" s="133">
        <v>0</v>
      </c>
      <c r="O985" s="140">
        <v>3881800</v>
      </c>
      <c r="P985" s="111">
        <f t="shared" si="109"/>
        <v>9537.5921375921371</v>
      </c>
      <c r="Q985" s="119">
        <v>9673</v>
      </c>
      <c r="R985" s="121" t="s">
        <v>69</v>
      </c>
      <c r="S985" s="149"/>
      <c r="T985" s="30"/>
      <c r="U985" s="25"/>
    </row>
    <row r="986" spans="1:21" s="26" customFormat="1" ht="24.95" customHeight="1" x14ac:dyDescent="0.25">
      <c r="A986" s="94" t="s">
        <v>1547</v>
      </c>
      <c r="B986" s="118" t="s">
        <v>794</v>
      </c>
      <c r="C986" s="151">
        <v>1968</v>
      </c>
      <c r="D986" s="108" t="s">
        <v>26</v>
      </c>
      <c r="E986" s="108" t="s">
        <v>25</v>
      </c>
      <c r="F986" s="121" t="s">
        <v>290</v>
      </c>
      <c r="G986" s="121" t="s">
        <v>290</v>
      </c>
      <c r="H986" s="133">
        <v>375</v>
      </c>
      <c r="I986" s="133">
        <v>124.8</v>
      </c>
      <c r="J986" s="133">
        <v>250.2</v>
      </c>
      <c r="K986" s="119">
        <f t="shared" si="108"/>
        <v>1774100</v>
      </c>
      <c r="L986" s="133">
        <v>0</v>
      </c>
      <c r="M986" s="133">
        <v>0</v>
      </c>
      <c r="N986" s="133">
        <v>0</v>
      </c>
      <c r="O986" s="159">
        <v>1774100</v>
      </c>
      <c r="P986" s="111">
        <f t="shared" si="109"/>
        <v>4730.9333333333334</v>
      </c>
      <c r="Q986" s="119">
        <v>9673</v>
      </c>
      <c r="R986" s="121" t="s">
        <v>70</v>
      </c>
      <c r="S986" s="112"/>
      <c r="T986" s="25"/>
      <c r="U986" s="25"/>
    </row>
    <row r="987" spans="1:21" s="26" customFormat="1" ht="24.95" customHeight="1" x14ac:dyDescent="0.25">
      <c r="A987" s="94" t="s">
        <v>1548</v>
      </c>
      <c r="B987" s="118" t="s">
        <v>799</v>
      </c>
      <c r="C987" s="108">
        <v>1968</v>
      </c>
      <c r="D987" s="108" t="s">
        <v>26</v>
      </c>
      <c r="E987" s="108" t="s">
        <v>25</v>
      </c>
      <c r="F987" s="154">
        <v>2</v>
      </c>
      <c r="G987" s="154">
        <v>2</v>
      </c>
      <c r="H987" s="133">
        <v>422.5</v>
      </c>
      <c r="I987" s="133">
        <v>0</v>
      </c>
      <c r="J987" s="133">
        <v>250.4</v>
      </c>
      <c r="K987" s="119">
        <f t="shared" si="108"/>
        <v>3919000</v>
      </c>
      <c r="L987" s="133">
        <v>0</v>
      </c>
      <c r="M987" s="133">
        <v>0</v>
      </c>
      <c r="N987" s="133">
        <v>0</v>
      </c>
      <c r="O987" s="140">
        <v>3919000</v>
      </c>
      <c r="P987" s="111">
        <f>K987/H987</f>
        <v>9275.7396449704138</v>
      </c>
      <c r="Q987" s="119">
        <v>9673</v>
      </c>
      <c r="R987" s="121" t="s">
        <v>70</v>
      </c>
      <c r="S987" s="112"/>
      <c r="T987" s="25"/>
      <c r="U987" s="25"/>
    </row>
    <row r="988" spans="1:21" s="26" customFormat="1" ht="24.95" customHeight="1" x14ac:dyDescent="0.25">
      <c r="A988" s="94" t="s">
        <v>1549</v>
      </c>
      <c r="B988" s="118" t="s">
        <v>800</v>
      </c>
      <c r="C988" s="108">
        <v>1992</v>
      </c>
      <c r="D988" s="108" t="s">
        <v>26</v>
      </c>
      <c r="E988" s="108" t="s">
        <v>25</v>
      </c>
      <c r="F988" s="154">
        <v>2</v>
      </c>
      <c r="G988" s="154">
        <v>2</v>
      </c>
      <c r="H988" s="133">
        <v>422.5</v>
      </c>
      <c r="I988" s="133">
        <v>0</v>
      </c>
      <c r="J988" s="133">
        <v>250.4</v>
      </c>
      <c r="K988" s="119">
        <f t="shared" si="108"/>
        <v>1795000</v>
      </c>
      <c r="L988" s="133">
        <v>0</v>
      </c>
      <c r="M988" s="133">
        <v>0</v>
      </c>
      <c r="N988" s="133">
        <v>0</v>
      </c>
      <c r="O988" s="140">
        <v>1795000</v>
      </c>
      <c r="P988" s="111">
        <f>K988/H988</f>
        <v>4248.5207100591715</v>
      </c>
      <c r="Q988" s="119">
        <v>9673</v>
      </c>
      <c r="R988" s="121" t="s">
        <v>70</v>
      </c>
      <c r="S988" s="112"/>
      <c r="T988" s="25"/>
      <c r="U988" s="25"/>
    </row>
    <row r="989" spans="1:21" ht="39.950000000000003" customHeight="1" x14ac:dyDescent="0.25">
      <c r="A989" s="191" t="s">
        <v>1848</v>
      </c>
      <c r="B989" s="191"/>
      <c r="C989" s="191"/>
      <c r="D989" s="191"/>
      <c r="E989" s="191"/>
      <c r="F989" s="191"/>
      <c r="G989" s="191"/>
      <c r="H989" s="191"/>
      <c r="I989" s="191"/>
      <c r="J989" s="191"/>
      <c r="K989" s="191"/>
      <c r="L989" s="191"/>
      <c r="M989" s="191"/>
      <c r="N989" s="191"/>
      <c r="O989" s="191"/>
      <c r="P989" s="191"/>
      <c r="Q989" s="191"/>
      <c r="R989" s="191"/>
      <c r="S989" s="87"/>
    </row>
    <row r="990" spans="1:21" ht="39.950000000000003" customHeight="1" x14ac:dyDescent="0.25">
      <c r="A990" s="179" t="s">
        <v>818</v>
      </c>
      <c r="B990" s="179"/>
      <c r="C990" s="113" t="s">
        <v>27</v>
      </c>
      <c r="D990" s="113" t="s">
        <v>27</v>
      </c>
      <c r="E990" s="113" t="s">
        <v>27</v>
      </c>
      <c r="F990" s="114" t="s">
        <v>27</v>
      </c>
      <c r="G990" s="114" t="s">
        <v>27</v>
      </c>
      <c r="H990" s="115">
        <f>SUM(H991:H1005)</f>
        <v>5776.0000000000009</v>
      </c>
      <c r="I990" s="115">
        <f t="shared" ref="I990:O990" si="110">SUM(I991:I1005)</f>
        <v>122.8</v>
      </c>
      <c r="J990" s="115">
        <f t="shared" si="110"/>
        <v>3997.7000000000007</v>
      </c>
      <c r="K990" s="115">
        <f t="shared" si="110"/>
        <v>49107770</v>
      </c>
      <c r="L990" s="115">
        <f t="shared" si="110"/>
        <v>0</v>
      </c>
      <c r="M990" s="115">
        <f t="shared" si="110"/>
        <v>0</v>
      </c>
      <c r="N990" s="115">
        <f t="shared" si="110"/>
        <v>0</v>
      </c>
      <c r="O990" s="115">
        <f t="shared" si="110"/>
        <v>49107770</v>
      </c>
      <c r="P990" s="102">
        <f>K990/H990</f>
        <v>8502.0377423822702</v>
      </c>
      <c r="Q990" s="116" t="s">
        <v>27</v>
      </c>
      <c r="R990" s="117" t="s">
        <v>27</v>
      </c>
      <c r="S990" s="87"/>
    </row>
    <row r="991" spans="1:21" s="26" customFormat="1" ht="24.95" customHeight="1" x14ac:dyDescent="0.25">
      <c r="A991" s="94" t="s">
        <v>1550</v>
      </c>
      <c r="B991" s="118" t="s">
        <v>796</v>
      </c>
      <c r="C991" s="108">
        <v>1961</v>
      </c>
      <c r="D991" s="108" t="s">
        <v>26</v>
      </c>
      <c r="E991" s="108" t="s">
        <v>25</v>
      </c>
      <c r="F991" s="129">
        <v>2</v>
      </c>
      <c r="G991" s="129">
        <v>2</v>
      </c>
      <c r="H991" s="133">
        <v>453</v>
      </c>
      <c r="I991" s="133">
        <v>0</v>
      </c>
      <c r="J991" s="133">
        <v>386.6</v>
      </c>
      <c r="K991" s="119">
        <f t="shared" ref="K991:K1005" si="111">SUM(L991:O991)</f>
        <v>1976500</v>
      </c>
      <c r="L991" s="133">
        <v>0</v>
      </c>
      <c r="M991" s="133">
        <v>0</v>
      </c>
      <c r="N991" s="133">
        <v>0</v>
      </c>
      <c r="O991" s="140">
        <v>1976500</v>
      </c>
      <c r="P991" s="111">
        <f t="shared" ref="P991:P1005" si="112">K991/H991</f>
        <v>4363.1346578366447</v>
      </c>
      <c r="Q991" s="119">
        <v>9673</v>
      </c>
      <c r="R991" s="98" t="s">
        <v>69</v>
      </c>
      <c r="S991" s="112"/>
      <c r="T991" s="25"/>
      <c r="U991" s="25"/>
    </row>
    <row r="992" spans="1:21" s="26" customFormat="1" ht="24.95" customHeight="1" x14ac:dyDescent="0.25">
      <c r="A992" s="94" t="s">
        <v>1551</v>
      </c>
      <c r="B992" s="118" t="s">
        <v>797</v>
      </c>
      <c r="C992" s="108">
        <v>1961</v>
      </c>
      <c r="D992" s="108" t="s">
        <v>26</v>
      </c>
      <c r="E992" s="108" t="s">
        <v>25</v>
      </c>
      <c r="F992" s="129">
        <v>2</v>
      </c>
      <c r="G992" s="129">
        <v>2</v>
      </c>
      <c r="H992" s="133">
        <v>455.2</v>
      </c>
      <c r="I992" s="133">
        <v>0</v>
      </c>
      <c r="J992" s="133">
        <v>388.8</v>
      </c>
      <c r="K992" s="119">
        <f t="shared" si="111"/>
        <v>1960000</v>
      </c>
      <c r="L992" s="133">
        <v>0</v>
      </c>
      <c r="M992" s="133">
        <v>0</v>
      </c>
      <c r="N992" s="133">
        <v>0</v>
      </c>
      <c r="O992" s="140">
        <v>1960000</v>
      </c>
      <c r="P992" s="111">
        <f t="shared" si="112"/>
        <v>4305.7996485061512</v>
      </c>
      <c r="Q992" s="119">
        <v>9673</v>
      </c>
      <c r="R992" s="98" t="s">
        <v>69</v>
      </c>
      <c r="S992" s="112"/>
      <c r="T992" s="25"/>
      <c r="U992" s="25"/>
    </row>
    <row r="993" spans="1:21" s="26" customFormat="1" ht="24.95" customHeight="1" x14ac:dyDescent="0.25">
      <c r="A993" s="94" t="s">
        <v>1552</v>
      </c>
      <c r="B993" s="118" t="s">
        <v>798</v>
      </c>
      <c r="C993" s="108">
        <v>1962</v>
      </c>
      <c r="D993" s="108" t="s">
        <v>26</v>
      </c>
      <c r="E993" s="108" t="s">
        <v>25</v>
      </c>
      <c r="F993" s="129">
        <v>2</v>
      </c>
      <c r="G993" s="129">
        <v>1</v>
      </c>
      <c r="H993" s="133">
        <v>370.9</v>
      </c>
      <c r="I993" s="133">
        <v>0</v>
      </c>
      <c r="J993" s="133">
        <v>276.5</v>
      </c>
      <c r="K993" s="119">
        <f t="shared" si="111"/>
        <v>4313000</v>
      </c>
      <c r="L993" s="133">
        <v>0</v>
      </c>
      <c r="M993" s="133">
        <v>0</v>
      </c>
      <c r="N993" s="133">
        <v>0</v>
      </c>
      <c r="O993" s="140">
        <v>4313000</v>
      </c>
      <c r="P993" s="111">
        <f t="shared" si="112"/>
        <v>11628.471286060934</v>
      </c>
      <c r="Q993" s="119">
        <v>9673</v>
      </c>
      <c r="R993" s="121" t="s">
        <v>70</v>
      </c>
      <c r="S993" s="112"/>
      <c r="T993" s="25"/>
      <c r="U993" s="25"/>
    </row>
    <row r="994" spans="1:21" s="26" customFormat="1" ht="24.95" customHeight="1" x14ac:dyDescent="0.25">
      <c r="A994" s="94" t="s">
        <v>1553</v>
      </c>
      <c r="B994" s="118" t="s">
        <v>804</v>
      </c>
      <c r="C994" s="108">
        <v>1963</v>
      </c>
      <c r="D994" s="108" t="s">
        <v>26</v>
      </c>
      <c r="E994" s="108" t="s">
        <v>25</v>
      </c>
      <c r="F994" s="129">
        <v>2</v>
      </c>
      <c r="G994" s="129">
        <v>1</v>
      </c>
      <c r="H994" s="133">
        <v>374</v>
      </c>
      <c r="I994" s="133">
        <v>0</v>
      </c>
      <c r="J994" s="133">
        <v>280.3</v>
      </c>
      <c r="K994" s="119">
        <f t="shared" si="111"/>
        <v>5385000</v>
      </c>
      <c r="L994" s="133">
        <v>0</v>
      </c>
      <c r="M994" s="133">
        <v>0</v>
      </c>
      <c r="N994" s="133">
        <v>0</v>
      </c>
      <c r="O994" s="140">
        <v>5385000</v>
      </c>
      <c r="P994" s="111">
        <f t="shared" si="112"/>
        <v>14398.395721925133</v>
      </c>
      <c r="Q994" s="119">
        <v>9673</v>
      </c>
      <c r="R994" s="121" t="s">
        <v>70</v>
      </c>
      <c r="S994" s="112"/>
      <c r="T994" s="25"/>
      <c r="U994" s="25"/>
    </row>
    <row r="995" spans="1:21" s="26" customFormat="1" ht="23.1" customHeight="1" x14ac:dyDescent="0.25">
      <c r="A995" s="198" t="s">
        <v>1554</v>
      </c>
      <c r="B995" s="199" t="s">
        <v>807</v>
      </c>
      <c r="C995" s="180">
        <v>1956</v>
      </c>
      <c r="D995" s="180" t="s">
        <v>26</v>
      </c>
      <c r="E995" s="180" t="s">
        <v>25</v>
      </c>
      <c r="F995" s="195">
        <v>2</v>
      </c>
      <c r="G995" s="195">
        <v>2</v>
      </c>
      <c r="H995" s="201">
        <v>559.1</v>
      </c>
      <c r="I995" s="201">
        <v>0</v>
      </c>
      <c r="J995" s="201">
        <v>361.1</v>
      </c>
      <c r="K995" s="119">
        <f t="shared" si="111"/>
        <v>300000</v>
      </c>
      <c r="L995" s="133">
        <v>0</v>
      </c>
      <c r="M995" s="133">
        <v>0</v>
      </c>
      <c r="N995" s="133">
        <v>0</v>
      </c>
      <c r="O995" s="140">
        <v>300000</v>
      </c>
      <c r="P995" s="111">
        <f t="shared" si="112"/>
        <v>536.57664103022717</v>
      </c>
      <c r="Q995" s="119">
        <v>9673</v>
      </c>
      <c r="R995" s="121" t="s">
        <v>68</v>
      </c>
      <c r="S995" s="112"/>
      <c r="T995" s="25"/>
      <c r="U995" s="25"/>
    </row>
    <row r="996" spans="1:21" s="26" customFormat="1" ht="23.1" customHeight="1" x14ac:dyDescent="0.25">
      <c r="A996" s="198"/>
      <c r="B996" s="199"/>
      <c r="C996" s="180"/>
      <c r="D996" s="180"/>
      <c r="E996" s="180"/>
      <c r="F996" s="195"/>
      <c r="G996" s="195"/>
      <c r="H996" s="201"/>
      <c r="I996" s="201"/>
      <c r="J996" s="201"/>
      <c r="K996" s="119">
        <f>SUM(L996:O996)</f>
        <v>4924500</v>
      </c>
      <c r="L996" s="133">
        <v>0</v>
      </c>
      <c r="M996" s="133">
        <v>0</v>
      </c>
      <c r="N996" s="133">
        <v>0</v>
      </c>
      <c r="O996" s="140">
        <v>4924500</v>
      </c>
      <c r="P996" s="111">
        <f>K996/H995</f>
        <v>8807.9055625111778</v>
      </c>
      <c r="Q996" s="119">
        <v>9673</v>
      </c>
      <c r="R996" s="121" t="s">
        <v>69</v>
      </c>
      <c r="S996" s="112"/>
      <c r="T996" s="25"/>
      <c r="U996" s="25"/>
    </row>
    <row r="997" spans="1:21" s="26" customFormat="1" ht="23.1" customHeight="1" x14ac:dyDescent="0.25">
      <c r="A997" s="198" t="s">
        <v>1555</v>
      </c>
      <c r="B997" s="199" t="s">
        <v>808</v>
      </c>
      <c r="C997" s="180">
        <v>1955</v>
      </c>
      <c r="D997" s="180" t="s">
        <v>26</v>
      </c>
      <c r="E997" s="180" t="s">
        <v>25</v>
      </c>
      <c r="F997" s="195">
        <v>2</v>
      </c>
      <c r="G997" s="195">
        <v>2</v>
      </c>
      <c r="H997" s="201">
        <v>561.79999999999995</v>
      </c>
      <c r="I997" s="201">
        <v>0</v>
      </c>
      <c r="J997" s="201">
        <v>358.4</v>
      </c>
      <c r="K997" s="119">
        <f t="shared" si="111"/>
        <v>300000</v>
      </c>
      <c r="L997" s="133">
        <v>0</v>
      </c>
      <c r="M997" s="133">
        <v>0</v>
      </c>
      <c r="N997" s="133">
        <v>0</v>
      </c>
      <c r="O997" s="140">
        <v>300000</v>
      </c>
      <c r="P997" s="111">
        <f t="shared" si="112"/>
        <v>533.99786400854396</v>
      </c>
      <c r="Q997" s="119">
        <v>9673</v>
      </c>
      <c r="R997" s="121" t="s">
        <v>68</v>
      </c>
      <c r="S997" s="112"/>
      <c r="T997" s="25"/>
      <c r="U997" s="25"/>
    </row>
    <row r="998" spans="1:21" s="26" customFormat="1" ht="23.1" customHeight="1" x14ac:dyDescent="0.25">
      <c r="A998" s="198"/>
      <c r="B998" s="199"/>
      <c r="C998" s="180"/>
      <c r="D998" s="180"/>
      <c r="E998" s="180"/>
      <c r="F998" s="195"/>
      <c r="G998" s="195"/>
      <c r="H998" s="201"/>
      <c r="I998" s="201"/>
      <c r="J998" s="201"/>
      <c r="K998" s="119">
        <f>SUM(L998:O998)</f>
        <v>4968500</v>
      </c>
      <c r="L998" s="133">
        <v>0</v>
      </c>
      <c r="M998" s="133">
        <v>0</v>
      </c>
      <c r="N998" s="133">
        <v>0</v>
      </c>
      <c r="O998" s="140">
        <v>4968500</v>
      </c>
      <c r="P998" s="111">
        <f>K998/H997</f>
        <v>8843.8946244215022</v>
      </c>
      <c r="Q998" s="119">
        <v>9673</v>
      </c>
      <c r="R998" s="121" t="s">
        <v>69</v>
      </c>
      <c r="S998" s="112"/>
      <c r="T998" s="25"/>
      <c r="U998" s="25"/>
    </row>
    <row r="999" spans="1:21" s="26" customFormat="1" ht="24.95" customHeight="1" x14ac:dyDescent="0.25">
      <c r="A999" s="94" t="s">
        <v>1556</v>
      </c>
      <c r="B999" s="118" t="s">
        <v>809</v>
      </c>
      <c r="C999" s="108">
        <v>1956</v>
      </c>
      <c r="D999" s="108" t="s">
        <v>26</v>
      </c>
      <c r="E999" s="108" t="s">
        <v>25</v>
      </c>
      <c r="F999" s="129">
        <v>2</v>
      </c>
      <c r="G999" s="129">
        <v>2</v>
      </c>
      <c r="H999" s="133">
        <v>566.79999999999995</v>
      </c>
      <c r="I999" s="133">
        <v>0</v>
      </c>
      <c r="J999" s="133">
        <v>357.4</v>
      </c>
      <c r="K999" s="119">
        <f t="shared" si="111"/>
        <v>6112420</v>
      </c>
      <c r="L999" s="133">
        <v>0</v>
      </c>
      <c r="M999" s="133">
        <v>0</v>
      </c>
      <c r="N999" s="133">
        <v>0</v>
      </c>
      <c r="O999" s="140">
        <v>6112420</v>
      </c>
      <c r="P999" s="111">
        <f t="shared" si="112"/>
        <v>10784.08609738885</v>
      </c>
      <c r="Q999" s="119">
        <v>9673</v>
      </c>
      <c r="R999" s="121" t="s">
        <v>69</v>
      </c>
      <c r="S999" s="112"/>
      <c r="T999" s="25"/>
      <c r="U999" s="25"/>
    </row>
    <row r="1000" spans="1:21" s="26" customFormat="1" ht="23.1" customHeight="1" x14ac:dyDescent="0.25">
      <c r="A1000" s="198" t="s">
        <v>1557</v>
      </c>
      <c r="B1000" s="199" t="s">
        <v>810</v>
      </c>
      <c r="C1000" s="180">
        <v>1957</v>
      </c>
      <c r="D1000" s="180" t="s">
        <v>26</v>
      </c>
      <c r="E1000" s="180" t="s">
        <v>25</v>
      </c>
      <c r="F1000" s="195">
        <v>2</v>
      </c>
      <c r="G1000" s="195">
        <v>1</v>
      </c>
      <c r="H1000" s="201">
        <v>600.9</v>
      </c>
      <c r="I1000" s="201">
        <v>0</v>
      </c>
      <c r="J1000" s="201">
        <v>391.5</v>
      </c>
      <c r="K1000" s="119">
        <f t="shared" si="111"/>
        <v>300000</v>
      </c>
      <c r="L1000" s="133">
        <v>0</v>
      </c>
      <c r="M1000" s="133">
        <v>0</v>
      </c>
      <c r="N1000" s="133">
        <v>0</v>
      </c>
      <c r="O1000" s="140">
        <v>300000</v>
      </c>
      <c r="P1000" s="111">
        <f t="shared" si="112"/>
        <v>499.25112331502748</v>
      </c>
      <c r="Q1000" s="119">
        <v>9673</v>
      </c>
      <c r="R1000" s="121" t="s">
        <v>68</v>
      </c>
      <c r="S1000" s="112"/>
      <c r="T1000" s="25"/>
      <c r="U1000" s="25"/>
    </row>
    <row r="1001" spans="1:21" s="26" customFormat="1" ht="23.1" customHeight="1" x14ac:dyDescent="0.25">
      <c r="A1001" s="198"/>
      <c r="B1001" s="199"/>
      <c r="C1001" s="180"/>
      <c r="D1001" s="180"/>
      <c r="E1001" s="180"/>
      <c r="F1001" s="195"/>
      <c r="G1001" s="195"/>
      <c r="H1001" s="201"/>
      <c r="I1001" s="201"/>
      <c r="J1001" s="201"/>
      <c r="K1001" s="119">
        <f>SUM(L1001:O1001)</f>
        <v>2355000</v>
      </c>
      <c r="L1001" s="133">
        <v>0</v>
      </c>
      <c r="M1001" s="133">
        <v>0</v>
      </c>
      <c r="N1001" s="133">
        <v>0</v>
      </c>
      <c r="O1001" s="159">
        <v>2355000</v>
      </c>
      <c r="P1001" s="111">
        <f>K1001/H1000</f>
        <v>3919.1213180229656</v>
      </c>
      <c r="Q1001" s="119">
        <v>9673</v>
      </c>
      <c r="R1001" s="121" t="s">
        <v>69</v>
      </c>
      <c r="S1001" s="112"/>
      <c r="T1001" s="25"/>
      <c r="U1001" s="25"/>
    </row>
    <row r="1002" spans="1:21" s="26" customFormat="1" ht="24.95" customHeight="1" x14ac:dyDescent="0.25">
      <c r="A1002" s="94" t="s">
        <v>1966</v>
      </c>
      <c r="B1002" s="118" t="s">
        <v>811</v>
      </c>
      <c r="C1002" s="108">
        <v>1962</v>
      </c>
      <c r="D1002" s="108" t="s">
        <v>26</v>
      </c>
      <c r="E1002" s="108" t="s">
        <v>25</v>
      </c>
      <c r="F1002" s="129">
        <v>2</v>
      </c>
      <c r="G1002" s="129">
        <v>2</v>
      </c>
      <c r="H1002" s="133">
        <v>382.7</v>
      </c>
      <c r="I1002" s="133">
        <v>122.8</v>
      </c>
      <c r="J1002" s="133">
        <v>259.89999999999998</v>
      </c>
      <c r="K1002" s="119">
        <f t="shared" si="111"/>
        <v>5922330</v>
      </c>
      <c r="L1002" s="133">
        <v>0</v>
      </c>
      <c r="M1002" s="133">
        <v>0</v>
      </c>
      <c r="N1002" s="133">
        <v>0</v>
      </c>
      <c r="O1002" s="140">
        <v>5922330</v>
      </c>
      <c r="P1002" s="111">
        <f t="shared" si="112"/>
        <v>15475.124118108179</v>
      </c>
      <c r="Q1002" s="119">
        <v>9673</v>
      </c>
      <c r="R1002" s="121" t="s">
        <v>69</v>
      </c>
      <c r="S1002" s="112"/>
      <c r="T1002" s="25"/>
      <c r="U1002" s="25"/>
    </row>
    <row r="1003" spans="1:21" s="26" customFormat="1" ht="24.95" customHeight="1" x14ac:dyDescent="0.25">
      <c r="A1003" s="94" t="s">
        <v>1558</v>
      </c>
      <c r="B1003" s="118" t="s">
        <v>812</v>
      </c>
      <c r="C1003" s="108">
        <v>1958</v>
      </c>
      <c r="D1003" s="108" t="s">
        <v>26</v>
      </c>
      <c r="E1003" s="108" t="s">
        <v>25</v>
      </c>
      <c r="F1003" s="129">
        <v>2</v>
      </c>
      <c r="G1003" s="129">
        <v>1</v>
      </c>
      <c r="H1003" s="133">
        <v>534.20000000000005</v>
      </c>
      <c r="I1003" s="133">
        <v>0</v>
      </c>
      <c r="J1003" s="133">
        <v>340.4</v>
      </c>
      <c r="K1003" s="119">
        <f t="shared" si="111"/>
        <v>3614980</v>
      </c>
      <c r="L1003" s="133">
        <v>0</v>
      </c>
      <c r="M1003" s="133">
        <v>0</v>
      </c>
      <c r="N1003" s="133">
        <v>0</v>
      </c>
      <c r="O1003" s="140">
        <v>3614980</v>
      </c>
      <c r="P1003" s="111">
        <f t="shared" si="112"/>
        <v>6767.0909771621109</v>
      </c>
      <c r="Q1003" s="119">
        <v>9673</v>
      </c>
      <c r="R1003" s="98" t="s">
        <v>69</v>
      </c>
      <c r="S1003" s="112"/>
      <c r="T1003" s="30"/>
      <c r="U1003" s="25"/>
    </row>
    <row r="1004" spans="1:21" s="26" customFormat="1" ht="24.95" customHeight="1" x14ac:dyDescent="0.25">
      <c r="A1004" s="94" t="s">
        <v>1559</v>
      </c>
      <c r="B1004" s="118" t="s">
        <v>813</v>
      </c>
      <c r="C1004" s="108">
        <v>1961</v>
      </c>
      <c r="D1004" s="108" t="s">
        <v>26</v>
      </c>
      <c r="E1004" s="108" t="s">
        <v>25</v>
      </c>
      <c r="F1004" s="129">
        <v>2</v>
      </c>
      <c r="G1004" s="129">
        <v>1</v>
      </c>
      <c r="H1004" s="133">
        <v>385.3</v>
      </c>
      <c r="I1004" s="133">
        <v>0</v>
      </c>
      <c r="J1004" s="133">
        <v>258.3</v>
      </c>
      <c r="K1004" s="119">
        <f t="shared" si="111"/>
        <v>3049550</v>
      </c>
      <c r="L1004" s="133">
        <v>0</v>
      </c>
      <c r="M1004" s="133">
        <v>0</v>
      </c>
      <c r="N1004" s="133">
        <v>0</v>
      </c>
      <c r="O1004" s="140">
        <v>3049550</v>
      </c>
      <c r="P1004" s="111">
        <f t="shared" si="112"/>
        <v>7914.7417596677915</v>
      </c>
      <c r="Q1004" s="119">
        <v>9673</v>
      </c>
      <c r="R1004" s="98" t="s">
        <v>69</v>
      </c>
      <c r="S1004" s="149"/>
      <c r="T1004" s="30"/>
      <c r="U1004" s="25"/>
    </row>
    <row r="1005" spans="1:21" s="26" customFormat="1" ht="24.95" customHeight="1" x14ac:dyDescent="0.25">
      <c r="A1005" s="94" t="s">
        <v>1560</v>
      </c>
      <c r="B1005" s="118" t="s">
        <v>814</v>
      </c>
      <c r="C1005" s="108">
        <v>1959</v>
      </c>
      <c r="D1005" s="108" t="s">
        <v>26</v>
      </c>
      <c r="E1005" s="108" t="s">
        <v>25</v>
      </c>
      <c r="F1005" s="129">
        <v>2</v>
      </c>
      <c r="G1005" s="129">
        <v>1</v>
      </c>
      <c r="H1005" s="133">
        <v>532.1</v>
      </c>
      <c r="I1005" s="133">
        <v>0</v>
      </c>
      <c r="J1005" s="133">
        <v>338.5</v>
      </c>
      <c r="K1005" s="119">
        <f t="shared" si="111"/>
        <v>3625990</v>
      </c>
      <c r="L1005" s="133">
        <v>0</v>
      </c>
      <c r="M1005" s="133">
        <v>0</v>
      </c>
      <c r="N1005" s="133">
        <v>0</v>
      </c>
      <c r="O1005" s="159">
        <v>3625990</v>
      </c>
      <c r="P1005" s="111">
        <f t="shared" si="112"/>
        <v>6814.4897575643672</v>
      </c>
      <c r="Q1005" s="119">
        <v>9673</v>
      </c>
      <c r="R1005" s="98" t="s">
        <v>69</v>
      </c>
      <c r="S1005" s="112"/>
      <c r="T1005" s="25"/>
      <c r="U1005" s="25"/>
    </row>
    <row r="1006" spans="1:21" ht="39.950000000000003" customHeight="1" x14ac:dyDescent="0.25">
      <c r="A1006" s="191" t="s">
        <v>1849</v>
      </c>
      <c r="B1006" s="191"/>
      <c r="C1006" s="191"/>
      <c r="D1006" s="191"/>
      <c r="E1006" s="191"/>
      <c r="F1006" s="191"/>
      <c r="G1006" s="191"/>
      <c r="H1006" s="191"/>
      <c r="I1006" s="191"/>
      <c r="J1006" s="191"/>
      <c r="K1006" s="191"/>
      <c r="L1006" s="191"/>
      <c r="M1006" s="191"/>
      <c r="N1006" s="191"/>
      <c r="O1006" s="191"/>
      <c r="P1006" s="191"/>
      <c r="Q1006" s="191"/>
      <c r="R1006" s="191"/>
      <c r="S1006" s="87"/>
    </row>
    <row r="1007" spans="1:21" ht="39.950000000000003" customHeight="1" x14ac:dyDescent="0.25">
      <c r="A1007" s="179" t="s">
        <v>829</v>
      </c>
      <c r="B1007" s="179"/>
      <c r="C1007" s="113" t="s">
        <v>27</v>
      </c>
      <c r="D1007" s="113" t="s">
        <v>27</v>
      </c>
      <c r="E1007" s="113" t="s">
        <v>27</v>
      </c>
      <c r="F1007" s="114" t="s">
        <v>27</v>
      </c>
      <c r="G1007" s="114" t="s">
        <v>27</v>
      </c>
      <c r="H1007" s="115">
        <f>SUM(H1008:H1011)</f>
        <v>1462.39</v>
      </c>
      <c r="I1007" s="115">
        <f t="shared" ref="I1007:O1007" si="113">SUM(I1008:I1011)</f>
        <v>0</v>
      </c>
      <c r="J1007" s="115">
        <f t="shared" si="113"/>
        <v>1152.3</v>
      </c>
      <c r="K1007" s="115">
        <f t="shared" si="113"/>
        <v>15326294</v>
      </c>
      <c r="L1007" s="115">
        <f t="shared" si="113"/>
        <v>0</v>
      </c>
      <c r="M1007" s="115">
        <f t="shared" si="113"/>
        <v>0</v>
      </c>
      <c r="N1007" s="115">
        <f t="shared" si="113"/>
        <v>0</v>
      </c>
      <c r="O1007" s="115">
        <f t="shared" si="113"/>
        <v>15326294</v>
      </c>
      <c r="P1007" s="102">
        <f>K1007/H1007</f>
        <v>10480.305527253331</v>
      </c>
      <c r="Q1007" s="116" t="s">
        <v>27</v>
      </c>
      <c r="R1007" s="117" t="s">
        <v>27</v>
      </c>
      <c r="S1007" s="87"/>
    </row>
    <row r="1008" spans="1:21" s="26" customFormat="1" ht="24.95" customHeight="1" x14ac:dyDescent="0.25">
      <c r="A1008" s="94" t="s">
        <v>1561</v>
      </c>
      <c r="B1008" s="118" t="s">
        <v>820</v>
      </c>
      <c r="C1008" s="108">
        <v>1960</v>
      </c>
      <c r="D1008" s="108" t="s">
        <v>26</v>
      </c>
      <c r="E1008" s="108" t="s">
        <v>261</v>
      </c>
      <c r="F1008" s="129">
        <v>2</v>
      </c>
      <c r="G1008" s="129">
        <v>1</v>
      </c>
      <c r="H1008" s="110">
        <v>286.57</v>
      </c>
      <c r="I1008" s="110">
        <v>0</v>
      </c>
      <c r="J1008" s="110">
        <v>256.3</v>
      </c>
      <c r="K1008" s="119">
        <f>SUM(L1008:O1008)</f>
        <v>3256320</v>
      </c>
      <c r="L1008" s="110">
        <v>0</v>
      </c>
      <c r="M1008" s="110">
        <v>0</v>
      </c>
      <c r="N1008" s="110">
        <v>0</v>
      </c>
      <c r="O1008" s="110">
        <v>3256320</v>
      </c>
      <c r="P1008" s="111">
        <f>K1008/H1008</f>
        <v>11363.087552779425</v>
      </c>
      <c r="Q1008" s="119">
        <v>9673</v>
      </c>
      <c r="R1008" s="121" t="s">
        <v>68</v>
      </c>
      <c r="S1008" s="112"/>
      <c r="T1008" s="25"/>
      <c r="U1008" s="30"/>
    </row>
    <row r="1009" spans="1:21" s="26" customFormat="1" ht="24.95" customHeight="1" x14ac:dyDescent="0.25">
      <c r="A1009" s="94" t="s">
        <v>1562</v>
      </c>
      <c r="B1009" s="118" t="s">
        <v>821</v>
      </c>
      <c r="C1009" s="108">
        <v>1957</v>
      </c>
      <c r="D1009" s="108" t="s">
        <v>26</v>
      </c>
      <c r="E1009" s="108" t="s">
        <v>261</v>
      </c>
      <c r="F1009" s="129">
        <v>2</v>
      </c>
      <c r="G1009" s="129">
        <v>1</v>
      </c>
      <c r="H1009" s="110">
        <v>254.42</v>
      </c>
      <c r="I1009" s="110">
        <v>0</v>
      </c>
      <c r="J1009" s="110">
        <v>212.6</v>
      </c>
      <c r="K1009" s="119">
        <f>SUM(L1009:O1009)</f>
        <v>3257580</v>
      </c>
      <c r="L1009" s="110">
        <v>0</v>
      </c>
      <c r="M1009" s="110">
        <v>0</v>
      </c>
      <c r="N1009" s="110">
        <v>0</v>
      </c>
      <c r="O1009" s="110">
        <v>3257580</v>
      </c>
      <c r="P1009" s="111">
        <f>K1009/H1009</f>
        <v>12803.946230642247</v>
      </c>
      <c r="Q1009" s="119">
        <v>9673</v>
      </c>
      <c r="R1009" s="121" t="s">
        <v>68</v>
      </c>
      <c r="S1009" s="112"/>
      <c r="T1009" s="25"/>
      <c r="U1009" s="25"/>
    </row>
    <row r="1010" spans="1:21" s="26" customFormat="1" ht="24.95" customHeight="1" x14ac:dyDescent="0.25">
      <c r="A1010" s="94" t="s">
        <v>1563</v>
      </c>
      <c r="B1010" s="118" t="s">
        <v>822</v>
      </c>
      <c r="C1010" s="108">
        <v>1936</v>
      </c>
      <c r="D1010" s="108" t="s">
        <v>26</v>
      </c>
      <c r="E1010" s="108" t="s">
        <v>25</v>
      </c>
      <c r="F1010" s="129">
        <v>2</v>
      </c>
      <c r="G1010" s="129">
        <v>1</v>
      </c>
      <c r="H1010" s="110">
        <v>481.6</v>
      </c>
      <c r="I1010" s="110">
        <v>0</v>
      </c>
      <c r="J1010" s="110">
        <v>289</v>
      </c>
      <c r="K1010" s="119">
        <f>SUM(L1010:O1010)</f>
        <v>5039470</v>
      </c>
      <c r="L1010" s="110">
        <v>0</v>
      </c>
      <c r="M1010" s="110">
        <v>0</v>
      </c>
      <c r="N1010" s="110">
        <v>0</v>
      </c>
      <c r="O1010" s="110">
        <v>5039470</v>
      </c>
      <c r="P1010" s="111">
        <f>K1010/H1010</f>
        <v>10464.015780730897</v>
      </c>
      <c r="Q1010" s="119">
        <v>9673</v>
      </c>
      <c r="R1010" s="121" t="s">
        <v>68</v>
      </c>
      <c r="S1010" s="112"/>
      <c r="T1010" s="25"/>
      <c r="U1010" s="25"/>
    </row>
    <row r="1011" spans="1:21" s="26" customFormat="1" ht="24.95" customHeight="1" x14ac:dyDescent="0.25">
      <c r="A1011" s="94" t="s">
        <v>1564</v>
      </c>
      <c r="B1011" s="118" t="s">
        <v>823</v>
      </c>
      <c r="C1011" s="108">
        <v>1954</v>
      </c>
      <c r="D1011" s="108" t="s">
        <v>26</v>
      </c>
      <c r="E1011" s="108" t="s">
        <v>261</v>
      </c>
      <c r="F1011" s="129">
        <v>2</v>
      </c>
      <c r="G1011" s="129">
        <v>1</v>
      </c>
      <c r="H1011" s="110">
        <v>439.8</v>
      </c>
      <c r="I1011" s="110">
        <v>0</v>
      </c>
      <c r="J1011" s="110">
        <v>394.4</v>
      </c>
      <c r="K1011" s="119">
        <f>SUM(L1011:O1011)</f>
        <v>3772924</v>
      </c>
      <c r="L1011" s="110">
        <v>0</v>
      </c>
      <c r="M1011" s="110">
        <v>0</v>
      </c>
      <c r="N1011" s="110">
        <v>0</v>
      </c>
      <c r="O1011" s="110">
        <v>3772924</v>
      </c>
      <c r="P1011" s="111">
        <f>K1011/H1011</f>
        <v>8578.7266939517958</v>
      </c>
      <c r="Q1011" s="119">
        <v>9673</v>
      </c>
      <c r="R1011" s="121" t="s">
        <v>69</v>
      </c>
      <c r="S1011" s="112"/>
      <c r="T1011" s="25"/>
      <c r="U1011" s="25"/>
    </row>
    <row r="1012" spans="1:21" ht="39.950000000000003" customHeight="1" x14ac:dyDescent="0.25">
      <c r="A1012" s="191" t="s">
        <v>1850</v>
      </c>
      <c r="B1012" s="191"/>
      <c r="C1012" s="191"/>
      <c r="D1012" s="191"/>
      <c r="E1012" s="191"/>
      <c r="F1012" s="191"/>
      <c r="G1012" s="191"/>
      <c r="H1012" s="191"/>
      <c r="I1012" s="191"/>
      <c r="J1012" s="191"/>
      <c r="K1012" s="191"/>
      <c r="L1012" s="191"/>
      <c r="M1012" s="191"/>
      <c r="N1012" s="191"/>
      <c r="O1012" s="191"/>
      <c r="P1012" s="191"/>
      <c r="Q1012" s="191"/>
      <c r="R1012" s="191"/>
      <c r="S1012" s="87"/>
    </row>
    <row r="1013" spans="1:21" ht="39.950000000000003" customHeight="1" x14ac:dyDescent="0.25">
      <c r="A1013" s="179" t="s">
        <v>830</v>
      </c>
      <c r="B1013" s="179"/>
      <c r="C1013" s="113" t="s">
        <v>27</v>
      </c>
      <c r="D1013" s="113" t="s">
        <v>27</v>
      </c>
      <c r="E1013" s="113" t="s">
        <v>27</v>
      </c>
      <c r="F1013" s="114" t="s">
        <v>27</v>
      </c>
      <c r="G1013" s="114" t="s">
        <v>27</v>
      </c>
      <c r="H1013" s="115">
        <f>SUM(H1014:H1019)</f>
        <v>1512.4</v>
      </c>
      <c r="I1013" s="115">
        <f t="shared" ref="I1013:O1013" si="114">SUM(I1014:I1019)</f>
        <v>0</v>
      </c>
      <c r="J1013" s="115">
        <f t="shared" si="114"/>
        <v>1276.6999999999998</v>
      </c>
      <c r="K1013" s="115">
        <f t="shared" si="114"/>
        <v>17409295</v>
      </c>
      <c r="L1013" s="115">
        <f t="shared" si="114"/>
        <v>0</v>
      </c>
      <c r="M1013" s="115">
        <f t="shared" si="114"/>
        <v>0</v>
      </c>
      <c r="N1013" s="115">
        <f t="shared" si="114"/>
        <v>0</v>
      </c>
      <c r="O1013" s="115">
        <f t="shared" si="114"/>
        <v>17409295</v>
      </c>
      <c r="P1013" s="102">
        <f>K1013/H1013</f>
        <v>11511.038746363396</v>
      </c>
      <c r="Q1013" s="116" t="s">
        <v>27</v>
      </c>
      <c r="R1013" s="117" t="s">
        <v>27</v>
      </c>
      <c r="S1013" s="87"/>
    </row>
    <row r="1014" spans="1:21" s="26" customFormat="1" ht="23.1" customHeight="1" x14ac:dyDescent="0.25">
      <c r="A1014" s="94" t="s">
        <v>1565</v>
      </c>
      <c r="B1014" s="118" t="s">
        <v>824</v>
      </c>
      <c r="C1014" s="108">
        <v>1860</v>
      </c>
      <c r="D1014" s="108" t="s">
        <v>26</v>
      </c>
      <c r="E1014" s="108" t="s">
        <v>25</v>
      </c>
      <c r="F1014" s="129">
        <v>2</v>
      </c>
      <c r="G1014" s="129">
        <v>1</v>
      </c>
      <c r="H1014" s="110">
        <v>367.8</v>
      </c>
      <c r="I1014" s="110">
        <v>0</v>
      </c>
      <c r="J1014" s="110">
        <v>337.9</v>
      </c>
      <c r="K1014" s="119">
        <f t="shared" ref="K1014:K1019" si="115">SUM(L1014:O1014)</f>
        <v>3329120</v>
      </c>
      <c r="L1014" s="110">
        <v>0</v>
      </c>
      <c r="M1014" s="110">
        <v>0</v>
      </c>
      <c r="N1014" s="110">
        <v>0</v>
      </c>
      <c r="O1014" s="110">
        <v>3329120</v>
      </c>
      <c r="P1014" s="111">
        <f t="shared" ref="P1014:P1019" si="116">K1014/H1014</f>
        <v>9051.441000543773</v>
      </c>
      <c r="Q1014" s="119">
        <v>9673</v>
      </c>
      <c r="R1014" s="121" t="s">
        <v>69</v>
      </c>
      <c r="S1014" s="112"/>
      <c r="T1014" s="25"/>
      <c r="U1014" s="25"/>
    </row>
    <row r="1015" spans="1:21" s="26" customFormat="1" ht="23.1" customHeight="1" x14ac:dyDescent="0.25">
      <c r="A1015" s="94" t="s">
        <v>1566</v>
      </c>
      <c r="B1015" s="118" t="s">
        <v>825</v>
      </c>
      <c r="C1015" s="108">
        <v>1876</v>
      </c>
      <c r="D1015" s="108" t="s">
        <v>26</v>
      </c>
      <c r="E1015" s="108" t="s">
        <v>25</v>
      </c>
      <c r="F1015" s="129">
        <v>2</v>
      </c>
      <c r="G1015" s="129">
        <v>1</v>
      </c>
      <c r="H1015" s="110">
        <v>196.8</v>
      </c>
      <c r="I1015" s="110">
        <v>0</v>
      </c>
      <c r="J1015" s="110">
        <v>164.6</v>
      </c>
      <c r="K1015" s="119">
        <f t="shared" si="115"/>
        <v>2322900</v>
      </c>
      <c r="L1015" s="110">
        <v>0</v>
      </c>
      <c r="M1015" s="110">
        <v>0</v>
      </c>
      <c r="N1015" s="110">
        <v>0</v>
      </c>
      <c r="O1015" s="110">
        <v>2322900</v>
      </c>
      <c r="P1015" s="111">
        <f t="shared" si="116"/>
        <v>11803.353658536585</v>
      </c>
      <c r="Q1015" s="119">
        <v>9673</v>
      </c>
      <c r="R1015" s="98" t="s">
        <v>69</v>
      </c>
      <c r="S1015" s="149"/>
      <c r="T1015" s="25"/>
      <c r="U1015" s="25"/>
    </row>
    <row r="1016" spans="1:21" s="23" customFormat="1" ht="23.1" customHeight="1" x14ac:dyDescent="0.25">
      <c r="A1016" s="94" t="s">
        <v>1567</v>
      </c>
      <c r="B1016" s="118" t="s">
        <v>826</v>
      </c>
      <c r="C1016" s="108">
        <v>1875</v>
      </c>
      <c r="D1016" s="108" t="s">
        <v>26</v>
      </c>
      <c r="E1016" s="108" t="s">
        <v>261</v>
      </c>
      <c r="F1016" s="154">
        <v>2</v>
      </c>
      <c r="G1016" s="154">
        <v>1</v>
      </c>
      <c r="H1016" s="133">
        <v>228.8</v>
      </c>
      <c r="I1016" s="133">
        <v>0</v>
      </c>
      <c r="J1016" s="133">
        <v>196.6</v>
      </c>
      <c r="K1016" s="119">
        <f t="shared" si="115"/>
        <v>3256300</v>
      </c>
      <c r="L1016" s="133">
        <v>0</v>
      </c>
      <c r="M1016" s="133">
        <v>0</v>
      </c>
      <c r="N1016" s="133">
        <v>0</v>
      </c>
      <c r="O1016" s="133">
        <v>3256300</v>
      </c>
      <c r="P1016" s="111">
        <f t="shared" si="116"/>
        <v>14232.080419580419</v>
      </c>
      <c r="Q1016" s="119">
        <v>9673</v>
      </c>
      <c r="R1016" s="98" t="s">
        <v>70</v>
      </c>
      <c r="S1016" s="134"/>
      <c r="T1016" s="27"/>
      <c r="U1016" s="27"/>
    </row>
    <row r="1017" spans="1:21" s="23" customFormat="1" ht="23.1" customHeight="1" x14ac:dyDescent="0.25">
      <c r="A1017" s="198" t="s">
        <v>1568</v>
      </c>
      <c r="B1017" s="199" t="s">
        <v>827</v>
      </c>
      <c r="C1017" s="180">
        <v>1959</v>
      </c>
      <c r="D1017" s="180" t="s">
        <v>26</v>
      </c>
      <c r="E1017" s="180" t="s">
        <v>25</v>
      </c>
      <c r="F1017" s="220">
        <v>2</v>
      </c>
      <c r="G1017" s="220">
        <v>2</v>
      </c>
      <c r="H1017" s="201">
        <v>399.5</v>
      </c>
      <c r="I1017" s="201">
        <v>0</v>
      </c>
      <c r="J1017" s="201">
        <v>348.5</v>
      </c>
      <c r="K1017" s="119">
        <f t="shared" si="115"/>
        <v>300000</v>
      </c>
      <c r="L1017" s="133">
        <v>0</v>
      </c>
      <c r="M1017" s="133">
        <v>0</v>
      </c>
      <c r="N1017" s="133">
        <v>0</v>
      </c>
      <c r="O1017" s="133">
        <v>300000</v>
      </c>
      <c r="P1017" s="111">
        <f t="shared" si="116"/>
        <v>750.93867334167714</v>
      </c>
      <c r="Q1017" s="119">
        <v>9673</v>
      </c>
      <c r="R1017" s="121" t="s">
        <v>68</v>
      </c>
      <c r="S1017" s="141"/>
      <c r="T1017" s="28"/>
      <c r="U1017" s="27"/>
    </row>
    <row r="1018" spans="1:21" s="23" customFormat="1" ht="23.1" customHeight="1" x14ac:dyDescent="0.25">
      <c r="A1018" s="198"/>
      <c r="B1018" s="199"/>
      <c r="C1018" s="180"/>
      <c r="D1018" s="180"/>
      <c r="E1018" s="180"/>
      <c r="F1018" s="220"/>
      <c r="G1018" s="220"/>
      <c r="H1018" s="201"/>
      <c r="I1018" s="201"/>
      <c r="J1018" s="201"/>
      <c r="K1018" s="119">
        <f t="shared" si="115"/>
        <v>4575175</v>
      </c>
      <c r="L1018" s="133">
        <v>0</v>
      </c>
      <c r="M1018" s="133">
        <v>0</v>
      </c>
      <c r="N1018" s="133">
        <v>0</v>
      </c>
      <c r="O1018" s="133">
        <v>4575175</v>
      </c>
      <c r="P1018" s="111">
        <f>K1018/H1017</f>
        <v>11452.252816020025</v>
      </c>
      <c r="Q1018" s="119">
        <v>9673</v>
      </c>
      <c r="R1018" s="121" t="s">
        <v>69</v>
      </c>
      <c r="S1018" s="141"/>
      <c r="T1018" s="28"/>
      <c r="U1018" s="27"/>
    </row>
    <row r="1019" spans="1:21" s="27" customFormat="1" ht="23.1" customHeight="1" x14ac:dyDescent="0.25">
      <c r="A1019" s="94" t="s">
        <v>1569</v>
      </c>
      <c r="B1019" s="118" t="s">
        <v>828</v>
      </c>
      <c r="C1019" s="94">
        <v>1857</v>
      </c>
      <c r="D1019" s="108" t="s">
        <v>26</v>
      </c>
      <c r="E1019" s="108" t="s">
        <v>25</v>
      </c>
      <c r="F1019" s="94">
        <v>2</v>
      </c>
      <c r="G1019" s="94">
        <v>2</v>
      </c>
      <c r="H1019" s="148">
        <v>319.5</v>
      </c>
      <c r="I1019" s="148">
        <v>0</v>
      </c>
      <c r="J1019" s="148">
        <v>229.1</v>
      </c>
      <c r="K1019" s="119">
        <f t="shared" si="115"/>
        <v>3625800</v>
      </c>
      <c r="L1019" s="148">
        <v>0</v>
      </c>
      <c r="M1019" s="148">
        <v>0</v>
      </c>
      <c r="N1019" s="148">
        <v>0</v>
      </c>
      <c r="O1019" s="148">
        <v>3625800</v>
      </c>
      <c r="P1019" s="111">
        <f t="shared" si="116"/>
        <v>11348.356807511736</v>
      </c>
      <c r="Q1019" s="119">
        <v>9673</v>
      </c>
      <c r="R1019" s="98" t="s">
        <v>70</v>
      </c>
      <c r="S1019" s="134"/>
    </row>
    <row r="1020" spans="1:21" ht="39.950000000000003" customHeight="1" x14ac:dyDescent="0.25">
      <c r="A1020" s="191" t="s">
        <v>1851</v>
      </c>
      <c r="B1020" s="191"/>
      <c r="C1020" s="191"/>
      <c r="D1020" s="191"/>
      <c r="E1020" s="191"/>
      <c r="F1020" s="191"/>
      <c r="G1020" s="191"/>
      <c r="H1020" s="191"/>
      <c r="I1020" s="191"/>
      <c r="J1020" s="191"/>
      <c r="K1020" s="191"/>
      <c r="L1020" s="191"/>
      <c r="M1020" s="191"/>
      <c r="N1020" s="191"/>
      <c r="O1020" s="191"/>
      <c r="P1020" s="191"/>
      <c r="Q1020" s="191"/>
      <c r="R1020" s="191"/>
      <c r="S1020" s="87"/>
    </row>
    <row r="1021" spans="1:21" ht="39.950000000000003" customHeight="1" x14ac:dyDescent="0.25">
      <c r="A1021" s="179" t="s">
        <v>831</v>
      </c>
      <c r="B1021" s="179"/>
      <c r="C1021" s="113" t="s">
        <v>27</v>
      </c>
      <c r="D1021" s="113" t="s">
        <v>27</v>
      </c>
      <c r="E1021" s="113" t="s">
        <v>27</v>
      </c>
      <c r="F1021" s="114" t="s">
        <v>27</v>
      </c>
      <c r="G1021" s="114" t="s">
        <v>27</v>
      </c>
      <c r="H1021" s="115">
        <f>SUM(H1022)</f>
        <v>438.5</v>
      </c>
      <c r="I1021" s="115">
        <f t="shared" ref="I1021:O1021" si="117">SUM(I1022)</f>
        <v>0</v>
      </c>
      <c r="J1021" s="115">
        <f t="shared" si="117"/>
        <v>392.9</v>
      </c>
      <c r="K1021" s="115">
        <f t="shared" si="117"/>
        <v>2900450</v>
      </c>
      <c r="L1021" s="115">
        <f t="shared" si="117"/>
        <v>0</v>
      </c>
      <c r="M1021" s="115">
        <f t="shared" si="117"/>
        <v>0</v>
      </c>
      <c r="N1021" s="115">
        <f t="shared" si="117"/>
        <v>0</v>
      </c>
      <c r="O1021" s="115">
        <f t="shared" si="117"/>
        <v>2900450</v>
      </c>
      <c r="P1021" s="102">
        <f>K1021/H1021</f>
        <v>6614.4811858608891</v>
      </c>
      <c r="Q1021" s="116" t="s">
        <v>27</v>
      </c>
      <c r="R1021" s="117" t="s">
        <v>27</v>
      </c>
      <c r="S1021" s="87"/>
    </row>
    <row r="1022" spans="1:21" s="27" customFormat="1" ht="50.1" customHeight="1" x14ac:dyDescent="0.25">
      <c r="A1022" s="108" t="s">
        <v>1570</v>
      </c>
      <c r="B1022" s="118" t="s">
        <v>832</v>
      </c>
      <c r="C1022" s="108">
        <v>1953</v>
      </c>
      <c r="D1022" s="108">
        <v>2010</v>
      </c>
      <c r="E1022" s="108" t="s">
        <v>833</v>
      </c>
      <c r="F1022" s="129">
        <v>2</v>
      </c>
      <c r="G1022" s="129">
        <v>2</v>
      </c>
      <c r="H1022" s="133">
        <v>438.5</v>
      </c>
      <c r="I1022" s="133">
        <v>0</v>
      </c>
      <c r="J1022" s="133">
        <v>392.9</v>
      </c>
      <c r="K1022" s="119">
        <f>SUM(L1022:O1022)</f>
        <v>2900450</v>
      </c>
      <c r="L1022" s="133">
        <v>0</v>
      </c>
      <c r="M1022" s="133">
        <v>0</v>
      </c>
      <c r="N1022" s="133">
        <v>0</v>
      </c>
      <c r="O1022" s="133">
        <v>2900450</v>
      </c>
      <c r="P1022" s="111">
        <f>K1022/H1022</f>
        <v>6614.4811858608891</v>
      </c>
      <c r="Q1022" s="119">
        <v>9673</v>
      </c>
      <c r="R1022" s="121" t="s">
        <v>70</v>
      </c>
      <c r="S1022" s="134"/>
    </row>
    <row r="1023" spans="1:21" ht="39.950000000000003" customHeight="1" x14ac:dyDescent="0.25">
      <c r="A1023" s="191" t="s">
        <v>1852</v>
      </c>
      <c r="B1023" s="191"/>
      <c r="C1023" s="191"/>
      <c r="D1023" s="191"/>
      <c r="E1023" s="191"/>
      <c r="F1023" s="191"/>
      <c r="G1023" s="191"/>
      <c r="H1023" s="191"/>
      <c r="I1023" s="191"/>
      <c r="J1023" s="191"/>
      <c r="K1023" s="191"/>
      <c r="L1023" s="191"/>
      <c r="M1023" s="191"/>
      <c r="N1023" s="191"/>
      <c r="O1023" s="191"/>
      <c r="P1023" s="191"/>
      <c r="Q1023" s="191"/>
      <c r="R1023" s="191"/>
      <c r="S1023" s="87"/>
    </row>
    <row r="1024" spans="1:21" ht="39.950000000000003" customHeight="1" x14ac:dyDescent="0.25">
      <c r="A1024" s="179" t="s">
        <v>1587</v>
      </c>
      <c r="B1024" s="179"/>
      <c r="C1024" s="113" t="s">
        <v>27</v>
      </c>
      <c r="D1024" s="113" t="s">
        <v>27</v>
      </c>
      <c r="E1024" s="113" t="s">
        <v>27</v>
      </c>
      <c r="F1024" s="114" t="s">
        <v>27</v>
      </c>
      <c r="G1024" s="114" t="s">
        <v>27</v>
      </c>
      <c r="H1024" s="115">
        <f>SUM(H1025)</f>
        <v>1897</v>
      </c>
      <c r="I1024" s="115">
        <f t="shared" ref="I1024:O1024" si="118">SUM(I1025)</f>
        <v>1387</v>
      </c>
      <c r="J1024" s="115">
        <f t="shared" si="118"/>
        <v>786.8</v>
      </c>
      <c r="K1024" s="115">
        <f t="shared" si="118"/>
        <v>3804300</v>
      </c>
      <c r="L1024" s="115">
        <f t="shared" si="118"/>
        <v>0</v>
      </c>
      <c r="M1024" s="115">
        <f t="shared" si="118"/>
        <v>0</v>
      </c>
      <c r="N1024" s="115">
        <f t="shared" si="118"/>
        <v>0</v>
      </c>
      <c r="O1024" s="115">
        <f t="shared" si="118"/>
        <v>3804300</v>
      </c>
      <c r="P1024" s="102">
        <f>K1024/H1024</f>
        <v>2005.4296257248286</v>
      </c>
      <c r="Q1024" s="116" t="s">
        <v>27</v>
      </c>
      <c r="R1024" s="117" t="s">
        <v>27</v>
      </c>
      <c r="S1024" s="87"/>
    </row>
    <row r="1025" spans="1:21" s="23" customFormat="1" ht="20.25" customHeight="1" x14ac:dyDescent="0.25">
      <c r="A1025" s="94" t="s">
        <v>1571</v>
      </c>
      <c r="B1025" s="118" t="s">
        <v>837</v>
      </c>
      <c r="C1025" s="108">
        <v>1983</v>
      </c>
      <c r="D1025" s="94" t="s">
        <v>26</v>
      </c>
      <c r="E1025" s="94" t="s">
        <v>25</v>
      </c>
      <c r="F1025" s="95">
        <v>3</v>
      </c>
      <c r="G1025" s="95">
        <v>2</v>
      </c>
      <c r="H1025" s="111">
        <v>1897</v>
      </c>
      <c r="I1025" s="111">
        <v>1387</v>
      </c>
      <c r="J1025" s="111">
        <v>786.8</v>
      </c>
      <c r="K1025" s="119">
        <f>SUM(L1025:O1025)</f>
        <v>3804300</v>
      </c>
      <c r="L1025" s="133">
        <v>0</v>
      </c>
      <c r="M1025" s="133">
        <v>0</v>
      </c>
      <c r="N1025" s="133">
        <v>0</v>
      </c>
      <c r="O1025" s="133">
        <v>3804300</v>
      </c>
      <c r="P1025" s="111">
        <f>K1025/H1025</f>
        <v>2005.4296257248286</v>
      </c>
      <c r="Q1025" s="119">
        <v>9673</v>
      </c>
      <c r="R1025" s="121" t="s">
        <v>70</v>
      </c>
      <c r="S1025" s="134"/>
      <c r="T1025" s="28"/>
      <c r="U1025" s="27"/>
    </row>
    <row r="1026" spans="1:21" ht="39.950000000000003" customHeight="1" x14ac:dyDescent="0.25">
      <c r="A1026" s="191" t="s">
        <v>1853</v>
      </c>
      <c r="B1026" s="191"/>
      <c r="C1026" s="191"/>
      <c r="D1026" s="191"/>
      <c r="E1026" s="191"/>
      <c r="F1026" s="191"/>
      <c r="G1026" s="191"/>
      <c r="H1026" s="191"/>
      <c r="I1026" s="191"/>
      <c r="J1026" s="191"/>
      <c r="K1026" s="191"/>
      <c r="L1026" s="191"/>
      <c r="M1026" s="191"/>
      <c r="N1026" s="191"/>
      <c r="O1026" s="191"/>
      <c r="P1026" s="191"/>
      <c r="Q1026" s="191"/>
      <c r="R1026" s="191"/>
      <c r="S1026" s="87"/>
    </row>
    <row r="1027" spans="1:21" ht="39.950000000000003" customHeight="1" x14ac:dyDescent="0.25">
      <c r="A1027" s="179" t="s">
        <v>834</v>
      </c>
      <c r="B1027" s="179"/>
      <c r="C1027" s="113" t="s">
        <v>27</v>
      </c>
      <c r="D1027" s="113" t="s">
        <v>27</v>
      </c>
      <c r="E1027" s="113" t="s">
        <v>27</v>
      </c>
      <c r="F1027" s="114" t="s">
        <v>27</v>
      </c>
      <c r="G1027" s="114" t="s">
        <v>27</v>
      </c>
      <c r="H1027" s="115">
        <f>SUM(H1028:H1030)</f>
        <v>1132.9000000000001</v>
      </c>
      <c r="I1027" s="115">
        <f t="shared" ref="I1027:O1027" si="119">SUM(I1028:I1030)</f>
        <v>0</v>
      </c>
      <c r="J1027" s="115">
        <f t="shared" si="119"/>
        <v>752.3</v>
      </c>
      <c r="K1027" s="115">
        <f t="shared" si="119"/>
        <v>8810162</v>
      </c>
      <c r="L1027" s="115">
        <f t="shared" si="119"/>
        <v>0</v>
      </c>
      <c r="M1027" s="115">
        <f t="shared" si="119"/>
        <v>0</v>
      </c>
      <c r="N1027" s="115">
        <f t="shared" si="119"/>
        <v>0</v>
      </c>
      <c r="O1027" s="115">
        <f t="shared" si="119"/>
        <v>8810162</v>
      </c>
      <c r="P1027" s="102">
        <f>K1027/H1027</f>
        <v>7776.6457763262415</v>
      </c>
      <c r="Q1027" s="116" t="s">
        <v>27</v>
      </c>
      <c r="R1027" s="117" t="s">
        <v>27</v>
      </c>
      <c r="S1027" s="87"/>
    </row>
    <row r="1028" spans="1:21" s="23" customFormat="1" ht="21.95" customHeight="1" x14ac:dyDescent="0.25">
      <c r="A1028" s="94" t="s">
        <v>1572</v>
      </c>
      <c r="B1028" s="118" t="s">
        <v>835</v>
      </c>
      <c r="C1028" s="108">
        <v>1964</v>
      </c>
      <c r="D1028" s="108" t="s">
        <v>26</v>
      </c>
      <c r="E1028" s="108" t="s">
        <v>25</v>
      </c>
      <c r="F1028" s="154">
        <v>2</v>
      </c>
      <c r="G1028" s="154">
        <v>2</v>
      </c>
      <c r="H1028" s="133">
        <v>347.4</v>
      </c>
      <c r="I1028" s="133">
        <v>0</v>
      </c>
      <c r="J1028" s="133">
        <v>233.9</v>
      </c>
      <c r="K1028" s="119">
        <f>SUM(L1028:O1028)</f>
        <v>2348490</v>
      </c>
      <c r="L1028" s="133">
        <v>0</v>
      </c>
      <c r="M1028" s="133">
        <v>0</v>
      </c>
      <c r="N1028" s="133">
        <v>0</v>
      </c>
      <c r="O1028" s="133">
        <v>2348490</v>
      </c>
      <c r="P1028" s="111">
        <f>K1028/H1028</f>
        <v>6760.1899827288435</v>
      </c>
      <c r="Q1028" s="119">
        <v>9673</v>
      </c>
      <c r="R1028" s="121" t="s">
        <v>70</v>
      </c>
      <c r="S1028" s="134"/>
      <c r="T1028" s="28"/>
      <c r="U1028" s="27"/>
    </row>
    <row r="1029" spans="1:21" s="23" customFormat="1" ht="21.95" customHeight="1" x14ac:dyDescent="0.25">
      <c r="A1029" s="94" t="s">
        <v>1573</v>
      </c>
      <c r="B1029" s="118" t="s">
        <v>836</v>
      </c>
      <c r="C1029" s="108">
        <v>1962</v>
      </c>
      <c r="D1029" s="108" t="s">
        <v>26</v>
      </c>
      <c r="E1029" s="108" t="s">
        <v>25</v>
      </c>
      <c r="F1029" s="154">
        <v>2</v>
      </c>
      <c r="G1029" s="154">
        <v>2</v>
      </c>
      <c r="H1029" s="133">
        <v>350</v>
      </c>
      <c r="I1029" s="133">
        <v>0</v>
      </c>
      <c r="J1029" s="133">
        <v>240</v>
      </c>
      <c r="K1029" s="119">
        <f>SUM(L1029:O1029)</f>
        <v>2656900</v>
      </c>
      <c r="L1029" s="133">
        <v>0</v>
      </c>
      <c r="M1029" s="133">
        <v>0</v>
      </c>
      <c r="N1029" s="133">
        <v>0</v>
      </c>
      <c r="O1029" s="133">
        <v>2656900</v>
      </c>
      <c r="P1029" s="111">
        <f>K1029/H1029</f>
        <v>7591.1428571428569</v>
      </c>
      <c r="Q1029" s="119">
        <v>9673</v>
      </c>
      <c r="R1029" s="121" t="s">
        <v>69</v>
      </c>
      <c r="S1029" s="134"/>
      <c r="T1029" s="27"/>
      <c r="U1029" s="27"/>
    </row>
    <row r="1030" spans="1:21" s="26" customFormat="1" ht="21.95" customHeight="1" x14ac:dyDescent="0.25">
      <c r="A1030" s="94" t="s">
        <v>1574</v>
      </c>
      <c r="B1030" s="118" t="s">
        <v>838</v>
      </c>
      <c r="C1030" s="108">
        <v>1959</v>
      </c>
      <c r="D1030" s="108" t="s">
        <v>26</v>
      </c>
      <c r="E1030" s="108" t="s">
        <v>25</v>
      </c>
      <c r="F1030" s="129">
        <v>2</v>
      </c>
      <c r="G1030" s="129">
        <v>2</v>
      </c>
      <c r="H1030" s="133">
        <v>435.5</v>
      </c>
      <c r="I1030" s="133">
        <v>0</v>
      </c>
      <c r="J1030" s="133">
        <v>278.39999999999998</v>
      </c>
      <c r="K1030" s="119">
        <f>SUM(L1030:O1030)</f>
        <v>3804772</v>
      </c>
      <c r="L1030" s="133">
        <v>0</v>
      </c>
      <c r="M1030" s="133">
        <v>0</v>
      </c>
      <c r="N1030" s="133">
        <v>0</v>
      </c>
      <c r="O1030" s="133">
        <v>3804772</v>
      </c>
      <c r="P1030" s="111">
        <f>K1030/H1030</f>
        <v>8736.560275545351</v>
      </c>
      <c r="Q1030" s="119">
        <v>9673</v>
      </c>
      <c r="R1030" s="121" t="s">
        <v>68</v>
      </c>
      <c r="S1030" s="112"/>
      <c r="T1030" s="25"/>
      <c r="U1030" s="25"/>
    </row>
    <row r="1031" spans="1:21" ht="39.950000000000003" customHeight="1" x14ac:dyDescent="0.25">
      <c r="A1031" s="191" t="s">
        <v>1854</v>
      </c>
      <c r="B1031" s="191"/>
      <c r="C1031" s="191"/>
      <c r="D1031" s="191"/>
      <c r="E1031" s="191"/>
      <c r="F1031" s="191"/>
      <c r="G1031" s="191"/>
      <c r="H1031" s="191"/>
      <c r="I1031" s="191"/>
      <c r="J1031" s="191"/>
      <c r="K1031" s="191"/>
      <c r="L1031" s="191"/>
      <c r="M1031" s="191"/>
      <c r="N1031" s="191"/>
      <c r="O1031" s="191"/>
      <c r="P1031" s="191"/>
      <c r="Q1031" s="191"/>
      <c r="R1031" s="191"/>
      <c r="S1031" s="87"/>
    </row>
    <row r="1032" spans="1:21" ht="42" customHeight="1" x14ac:dyDescent="0.25">
      <c r="A1032" s="179" t="s">
        <v>839</v>
      </c>
      <c r="B1032" s="179"/>
      <c r="C1032" s="113" t="s">
        <v>27</v>
      </c>
      <c r="D1032" s="113" t="s">
        <v>27</v>
      </c>
      <c r="E1032" s="113" t="s">
        <v>27</v>
      </c>
      <c r="F1032" s="114" t="s">
        <v>27</v>
      </c>
      <c r="G1032" s="114" t="s">
        <v>27</v>
      </c>
      <c r="H1032" s="115">
        <f>SUM(H1033:H1039)</f>
        <v>6582</v>
      </c>
      <c r="I1032" s="115">
        <f t="shared" ref="I1032:O1032" si="120">SUM(I1033:I1039)</f>
        <v>0</v>
      </c>
      <c r="J1032" s="115">
        <f t="shared" si="120"/>
        <v>3451.3</v>
      </c>
      <c r="K1032" s="115">
        <f t="shared" si="120"/>
        <v>23056600</v>
      </c>
      <c r="L1032" s="115">
        <f t="shared" si="120"/>
        <v>0</v>
      </c>
      <c r="M1032" s="115">
        <f t="shared" si="120"/>
        <v>0</v>
      </c>
      <c r="N1032" s="115">
        <f t="shared" si="120"/>
        <v>0</v>
      </c>
      <c r="O1032" s="115">
        <f t="shared" si="120"/>
        <v>23056600</v>
      </c>
      <c r="P1032" s="102">
        <f>K1032/H1032</f>
        <v>3502.9778182923123</v>
      </c>
      <c r="Q1032" s="116" t="s">
        <v>27</v>
      </c>
      <c r="R1032" s="117" t="s">
        <v>27</v>
      </c>
      <c r="S1032" s="87"/>
    </row>
    <row r="1033" spans="1:21" s="26" customFormat="1" ht="27" customHeight="1" x14ac:dyDescent="0.25">
      <c r="A1033" s="121" t="s">
        <v>1575</v>
      </c>
      <c r="B1033" s="118" t="s">
        <v>840</v>
      </c>
      <c r="C1033" s="108">
        <v>1954</v>
      </c>
      <c r="D1033" s="108" t="s">
        <v>26</v>
      </c>
      <c r="E1033" s="108" t="s">
        <v>25</v>
      </c>
      <c r="F1033" s="129">
        <v>2</v>
      </c>
      <c r="G1033" s="129">
        <v>2</v>
      </c>
      <c r="H1033" s="133">
        <v>972.6</v>
      </c>
      <c r="I1033" s="133">
        <v>0</v>
      </c>
      <c r="J1033" s="133">
        <v>733.9</v>
      </c>
      <c r="K1033" s="119">
        <f t="shared" ref="K1033:K1039" si="121">SUM(L1033:O1033)</f>
        <v>5582145</v>
      </c>
      <c r="L1033" s="133">
        <v>0</v>
      </c>
      <c r="M1033" s="133">
        <v>0</v>
      </c>
      <c r="N1033" s="133">
        <v>0</v>
      </c>
      <c r="O1033" s="133">
        <v>5582145</v>
      </c>
      <c r="P1033" s="111">
        <f t="shared" ref="P1033:P1037" si="122">K1033/H1033</f>
        <v>5739.404688463911</v>
      </c>
      <c r="Q1033" s="119">
        <v>9673</v>
      </c>
      <c r="R1033" s="121" t="s">
        <v>69</v>
      </c>
      <c r="S1033" s="149"/>
      <c r="T1033" s="30"/>
      <c r="U1033" s="25"/>
    </row>
    <row r="1034" spans="1:21" s="26" customFormat="1" ht="27" customHeight="1" x14ac:dyDescent="0.25">
      <c r="A1034" s="121" t="s">
        <v>1576</v>
      </c>
      <c r="B1034" s="118" t="s">
        <v>1589</v>
      </c>
      <c r="C1034" s="108">
        <v>1969</v>
      </c>
      <c r="D1034" s="108" t="s">
        <v>26</v>
      </c>
      <c r="E1034" s="108" t="s">
        <v>25</v>
      </c>
      <c r="F1034" s="129">
        <v>2</v>
      </c>
      <c r="G1034" s="129">
        <v>2</v>
      </c>
      <c r="H1034" s="133">
        <v>972.6</v>
      </c>
      <c r="I1034" s="133">
        <v>0</v>
      </c>
      <c r="J1034" s="133">
        <v>733.9</v>
      </c>
      <c r="K1034" s="119">
        <f t="shared" si="121"/>
        <v>2602455</v>
      </c>
      <c r="L1034" s="133">
        <v>0</v>
      </c>
      <c r="M1034" s="133">
        <v>0</v>
      </c>
      <c r="N1034" s="133">
        <v>0</v>
      </c>
      <c r="O1034" s="133">
        <v>2602455</v>
      </c>
      <c r="P1034" s="111">
        <f t="shared" si="122"/>
        <v>2675.7711289327576</v>
      </c>
      <c r="Q1034" s="119">
        <v>9673</v>
      </c>
      <c r="R1034" s="121" t="s">
        <v>69</v>
      </c>
      <c r="S1034" s="149"/>
      <c r="T1034" s="30"/>
      <c r="U1034" s="25"/>
    </row>
    <row r="1035" spans="1:21" s="26" customFormat="1" ht="27" customHeight="1" x14ac:dyDescent="0.25">
      <c r="A1035" s="121" t="s">
        <v>1577</v>
      </c>
      <c r="B1035" s="118" t="s">
        <v>1634</v>
      </c>
      <c r="C1035" s="108">
        <v>1988</v>
      </c>
      <c r="D1035" s="108" t="s">
        <v>26</v>
      </c>
      <c r="E1035" s="108" t="s">
        <v>28</v>
      </c>
      <c r="F1035" s="129">
        <v>4</v>
      </c>
      <c r="G1035" s="129">
        <v>4</v>
      </c>
      <c r="H1035" s="133">
        <v>2473.8000000000002</v>
      </c>
      <c r="I1035" s="133">
        <v>0</v>
      </c>
      <c r="J1035" s="133">
        <v>479.6</v>
      </c>
      <c r="K1035" s="119">
        <f t="shared" si="121"/>
        <v>8330000</v>
      </c>
      <c r="L1035" s="133">
        <v>0</v>
      </c>
      <c r="M1035" s="133">
        <v>0</v>
      </c>
      <c r="N1035" s="133">
        <v>0</v>
      </c>
      <c r="O1035" s="133">
        <v>8330000</v>
      </c>
      <c r="P1035" s="111">
        <f t="shared" si="122"/>
        <v>3367.2891907187322</v>
      </c>
      <c r="Q1035" s="119">
        <v>9673</v>
      </c>
      <c r="R1035" s="98" t="s">
        <v>70</v>
      </c>
      <c r="S1035" s="149"/>
      <c r="T1035" s="30"/>
      <c r="U1035" s="25"/>
    </row>
    <row r="1036" spans="1:21" s="26" customFormat="1" ht="27" customHeight="1" x14ac:dyDescent="0.25">
      <c r="A1036" s="121" t="s">
        <v>1578</v>
      </c>
      <c r="B1036" s="118" t="s">
        <v>1588</v>
      </c>
      <c r="C1036" s="108">
        <v>1993</v>
      </c>
      <c r="D1036" s="108" t="s">
        <v>26</v>
      </c>
      <c r="E1036" s="108" t="s">
        <v>28</v>
      </c>
      <c r="F1036" s="108">
        <v>3</v>
      </c>
      <c r="G1036" s="108">
        <v>2</v>
      </c>
      <c r="H1036" s="133">
        <v>987.9</v>
      </c>
      <c r="I1036" s="133">
        <v>0</v>
      </c>
      <c r="J1036" s="133">
        <v>728.9</v>
      </c>
      <c r="K1036" s="119">
        <f t="shared" si="121"/>
        <v>2180000</v>
      </c>
      <c r="L1036" s="133">
        <v>0</v>
      </c>
      <c r="M1036" s="133">
        <v>0</v>
      </c>
      <c r="N1036" s="133">
        <v>0</v>
      </c>
      <c r="O1036" s="133">
        <v>2180000</v>
      </c>
      <c r="P1036" s="111">
        <f>K1036/H1036</f>
        <v>2206.7010831055777</v>
      </c>
      <c r="Q1036" s="119">
        <v>9673</v>
      </c>
      <c r="R1036" s="121" t="s">
        <v>68</v>
      </c>
      <c r="S1036" s="112"/>
      <c r="T1036" s="25"/>
      <c r="U1036" s="25"/>
    </row>
    <row r="1037" spans="1:21" s="26" customFormat="1" ht="27" customHeight="1" x14ac:dyDescent="0.25">
      <c r="A1037" s="121" t="s">
        <v>1584</v>
      </c>
      <c r="B1037" s="118" t="s">
        <v>842</v>
      </c>
      <c r="C1037" s="94">
        <v>1954</v>
      </c>
      <c r="D1037" s="108" t="s">
        <v>26</v>
      </c>
      <c r="E1037" s="108" t="s">
        <v>25</v>
      </c>
      <c r="F1037" s="95">
        <v>2</v>
      </c>
      <c r="G1037" s="95">
        <v>2</v>
      </c>
      <c r="H1037" s="127">
        <v>563.1</v>
      </c>
      <c r="I1037" s="127">
        <v>0</v>
      </c>
      <c r="J1037" s="127">
        <v>372.8</v>
      </c>
      <c r="K1037" s="119">
        <f t="shared" si="121"/>
        <v>1712500</v>
      </c>
      <c r="L1037" s="127">
        <v>0</v>
      </c>
      <c r="M1037" s="127">
        <v>0</v>
      </c>
      <c r="N1037" s="127">
        <v>0</v>
      </c>
      <c r="O1037" s="127">
        <v>1712500</v>
      </c>
      <c r="P1037" s="111">
        <f t="shared" si="122"/>
        <v>3041.2004972473806</v>
      </c>
      <c r="Q1037" s="119">
        <v>9673</v>
      </c>
      <c r="R1037" s="98" t="s">
        <v>70</v>
      </c>
      <c r="S1037" s="112"/>
      <c r="T1037" s="25"/>
      <c r="U1037" s="25"/>
    </row>
    <row r="1038" spans="1:21" s="26" customFormat="1" ht="27" customHeight="1" x14ac:dyDescent="0.25">
      <c r="A1038" s="196" t="s">
        <v>1618</v>
      </c>
      <c r="B1038" s="199" t="s">
        <v>841</v>
      </c>
      <c r="C1038" s="180">
        <v>1954</v>
      </c>
      <c r="D1038" s="180" t="s">
        <v>26</v>
      </c>
      <c r="E1038" s="180" t="s">
        <v>843</v>
      </c>
      <c r="F1038" s="180">
        <v>2</v>
      </c>
      <c r="G1038" s="180">
        <v>2</v>
      </c>
      <c r="H1038" s="201">
        <v>612</v>
      </c>
      <c r="I1038" s="201">
        <v>0</v>
      </c>
      <c r="J1038" s="201">
        <v>402.2</v>
      </c>
      <c r="K1038" s="119">
        <f t="shared" si="121"/>
        <v>300000</v>
      </c>
      <c r="L1038" s="133">
        <v>0</v>
      </c>
      <c r="M1038" s="133">
        <v>0</v>
      </c>
      <c r="N1038" s="133">
        <v>0</v>
      </c>
      <c r="O1038" s="133">
        <v>300000</v>
      </c>
      <c r="P1038" s="111">
        <f>K1038/H1038</f>
        <v>490.19607843137254</v>
      </c>
      <c r="Q1038" s="119">
        <v>9673</v>
      </c>
      <c r="R1038" s="121" t="s">
        <v>68</v>
      </c>
      <c r="S1038" s="112"/>
      <c r="T1038" s="25"/>
      <c r="U1038" s="25"/>
    </row>
    <row r="1039" spans="1:21" s="26" customFormat="1" ht="27" customHeight="1" x14ac:dyDescent="0.25">
      <c r="A1039" s="196"/>
      <c r="B1039" s="199"/>
      <c r="C1039" s="180"/>
      <c r="D1039" s="180"/>
      <c r="E1039" s="180"/>
      <c r="F1039" s="180"/>
      <c r="G1039" s="180"/>
      <c r="H1039" s="201"/>
      <c r="I1039" s="201"/>
      <c r="J1039" s="201"/>
      <c r="K1039" s="119">
        <f t="shared" si="121"/>
        <v>2349500</v>
      </c>
      <c r="L1039" s="133">
        <v>0</v>
      </c>
      <c r="M1039" s="133">
        <v>0</v>
      </c>
      <c r="N1039" s="133">
        <v>0</v>
      </c>
      <c r="O1039" s="133">
        <v>2349500</v>
      </c>
      <c r="P1039" s="111">
        <f>K1039/H1038</f>
        <v>3839.0522875816991</v>
      </c>
      <c r="Q1039" s="119">
        <v>9673</v>
      </c>
      <c r="R1039" s="121" t="s">
        <v>69</v>
      </c>
      <c r="S1039" s="112"/>
      <c r="T1039" s="25"/>
      <c r="U1039" s="25"/>
    </row>
    <row r="1040" spans="1:21" ht="34.5" customHeight="1" x14ac:dyDescent="0.25">
      <c r="A1040" s="191" t="s">
        <v>1855</v>
      </c>
      <c r="B1040" s="191"/>
      <c r="C1040" s="191"/>
      <c r="D1040" s="191"/>
      <c r="E1040" s="191"/>
      <c r="F1040" s="191"/>
      <c r="G1040" s="191"/>
      <c r="H1040" s="191"/>
      <c r="I1040" s="191"/>
      <c r="J1040" s="191"/>
      <c r="K1040" s="191"/>
      <c r="L1040" s="191"/>
      <c r="M1040" s="191"/>
      <c r="N1040" s="191"/>
      <c r="O1040" s="191"/>
      <c r="P1040" s="191"/>
      <c r="Q1040" s="191"/>
      <c r="R1040" s="191"/>
      <c r="S1040" s="87"/>
    </row>
    <row r="1041" spans="1:21" ht="45" customHeight="1" x14ac:dyDescent="0.25">
      <c r="A1041" s="179" t="s">
        <v>846</v>
      </c>
      <c r="B1041" s="179"/>
      <c r="C1041" s="113" t="s">
        <v>27</v>
      </c>
      <c r="D1041" s="113" t="s">
        <v>27</v>
      </c>
      <c r="E1041" s="113" t="s">
        <v>27</v>
      </c>
      <c r="F1041" s="114" t="s">
        <v>27</v>
      </c>
      <c r="G1041" s="114" t="s">
        <v>27</v>
      </c>
      <c r="H1041" s="115">
        <f>SUM(H1042:H1043)</f>
        <v>973.5</v>
      </c>
      <c r="I1041" s="115">
        <f t="shared" ref="I1041:O1041" si="123">SUM(I1042:I1043)</f>
        <v>0</v>
      </c>
      <c r="J1041" s="115">
        <f t="shared" si="123"/>
        <v>879.4</v>
      </c>
      <c r="K1041" s="115">
        <f t="shared" si="123"/>
        <v>8253595</v>
      </c>
      <c r="L1041" s="115">
        <f t="shared" si="123"/>
        <v>0</v>
      </c>
      <c r="M1041" s="115">
        <f t="shared" si="123"/>
        <v>0</v>
      </c>
      <c r="N1041" s="115">
        <f t="shared" si="123"/>
        <v>0</v>
      </c>
      <c r="O1041" s="115">
        <f t="shared" si="123"/>
        <v>8253595</v>
      </c>
      <c r="P1041" s="102">
        <f>K1041/H1041</f>
        <v>8478.2691319979458</v>
      </c>
      <c r="Q1041" s="116" t="s">
        <v>27</v>
      </c>
      <c r="R1041" s="117" t="s">
        <v>27</v>
      </c>
      <c r="S1041" s="87"/>
    </row>
    <row r="1042" spans="1:21" s="26" customFormat="1" ht="24.95" customHeight="1" x14ac:dyDescent="0.25">
      <c r="A1042" s="108" t="s">
        <v>1619</v>
      </c>
      <c r="B1042" s="125" t="s">
        <v>844</v>
      </c>
      <c r="C1042" s="108">
        <v>1968</v>
      </c>
      <c r="D1042" s="108" t="s">
        <v>26</v>
      </c>
      <c r="E1042" s="108" t="s">
        <v>25</v>
      </c>
      <c r="F1042" s="95">
        <v>2</v>
      </c>
      <c r="G1042" s="95">
        <v>2</v>
      </c>
      <c r="H1042" s="148">
        <v>547.70000000000005</v>
      </c>
      <c r="I1042" s="148">
        <v>0</v>
      </c>
      <c r="J1042" s="148">
        <v>499</v>
      </c>
      <c r="K1042" s="119">
        <f>SUM(L1042:O1042)</f>
        <v>4510000</v>
      </c>
      <c r="L1042" s="148">
        <v>0</v>
      </c>
      <c r="M1042" s="148">
        <v>0</v>
      </c>
      <c r="N1042" s="148">
        <v>0</v>
      </c>
      <c r="O1042" s="133">
        <v>4510000</v>
      </c>
      <c r="P1042" s="111">
        <f>K1042/H1042</f>
        <v>8234.4349096220558</v>
      </c>
      <c r="Q1042" s="119">
        <v>9673</v>
      </c>
      <c r="R1042" s="121" t="s">
        <v>69</v>
      </c>
      <c r="S1042" s="112"/>
      <c r="T1042" s="25"/>
      <c r="U1042" s="25"/>
    </row>
    <row r="1043" spans="1:21" s="26" customFormat="1" ht="24.95" customHeight="1" x14ac:dyDescent="0.25">
      <c r="A1043" s="108" t="s">
        <v>1620</v>
      </c>
      <c r="B1043" s="125" t="s">
        <v>845</v>
      </c>
      <c r="C1043" s="108">
        <v>1967</v>
      </c>
      <c r="D1043" s="108" t="s">
        <v>26</v>
      </c>
      <c r="E1043" s="108" t="s">
        <v>25</v>
      </c>
      <c r="F1043" s="95">
        <v>2</v>
      </c>
      <c r="G1043" s="95">
        <v>2</v>
      </c>
      <c r="H1043" s="148">
        <v>425.8</v>
      </c>
      <c r="I1043" s="148">
        <v>0</v>
      </c>
      <c r="J1043" s="148">
        <v>380.4</v>
      </c>
      <c r="K1043" s="119">
        <f>SUM(L1043:O1043)</f>
        <v>3743595</v>
      </c>
      <c r="L1043" s="148">
        <v>0</v>
      </c>
      <c r="M1043" s="148">
        <v>0</v>
      </c>
      <c r="N1043" s="148">
        <v>0</v>
      </c>
      <c r="O1043" s="133">
        <v>3743595</v>
      </c>
      <c r="P1043" s="111">
        <f>K1043/H1043</f>
        <v>8791.9093471113192</v>
      </c>
      <c r="Q1043" s="119">
        <v>9673</v>
      </c>
      <c r="R1043" s="121" t="s">
        <v>68</v>
      </c>
      <c r="S1043" s="112"/>
      <c r="T1043" s="25"/>
      <c r="U1043" s="25"/>
    </row>
    <row r="1044" spans="1:21" ht="30" customHeight="1" x14ac:dyDescent="0.25">
      <c r="A1044" s="191" t="s">
        <v>1856</v>
      </c>
      <c r="B1044" s="191"/>
      <c r="C1044" s="191"/>
      <c r="D1044" s="191"/>
      <c r="E1044" s="191"/>
      <c r="F1044" s="191"/>
      <c r="G1044" s="191"/>
      <c r="H1044" s="191"/>
      <c r="I1044" s="191"/>
      <c r="J1044" s="191"/>
      <c r="K1044" s="191"/>
      <c r="L1044" s="191"/>
      <c r="M1044" s="191"/>
      <c r="N1044" s="191"/>
      <c r="O1044" s="191"/>
      <c r="P1044" s="191"/>
      <c r="Q1044" s="191"/>
      <c r="R1044" s="191"/>
      <c r="S1044" s="87"/>
    </row>
    <row r="1045" spans="1:21" ht="45" customHeight="1" x14ac:dyDescent="0.25">
      <c r="A1045" s="179" t="s">
        <v>1826</v>
      </c>
      <c r="B1045" s="179"/>
      <c r="C1045" s="113" t="s">
        <v>27</v>
      </c>
      <c r="D1045" s="113" t="s">
        <v>27</v>
      </c>
      <c r="E1045" s="113" t="s">
        <v>27</v>
      </c>
      <c r="F1045" s="114" t="s">
        <v>27</v>
      </c>
      <c r="G1045" s="114" t="s">
        <v>27</v>
      </c>
      <c r="H1045" s="115">
        <f>SUM(H1046:H1047)</f>
        <v>15087</v>
      </c>
      <c r="I1045" s="115">
        <f t="shared" ref="I1045:O1045" si="124">SUM(I1046:I1047)</f>
        <v>0</v>
      </c>
      <c r="J1045" s="115">
        <f t="shared" si="124"/>
        <v>4437.08</v>
      </c>
      <c r="K1045" s="115">
        <f t="shared" si="124"/>
        <v>4169344</v>
      </c>
      <c r="L1045" s="115">
        <f t="shared" si="124"/>
        <v>0</v>
      </c>
      <c r="M1045" s="115">
        <f t="shared" si="124"/>
        <v>0</v>
      </c>
      <c r="N1045" s="115">
        <f t="shared" si="124"/>
        <v>0</v>
      </c>
      <c r="O1045" s="115">
        <f t="shared" si="124"/>
        <v>4169344</v>
      </c>
      <c r="P1045" s="102">
        <f>K1045/H1045</f>
        <v>276.3534168489428</v>
      </c>
      <c r="Q1045" s="116" t="s">
        <v>27</v>
      </c>
      <c r="R1045" s="117" t="s">
        <v>27</v>
      </c>
      <c r="S1045" s="87"/>
    </row>
    <row r="1046" spans="1:21" s="26" customFormat="1" ht="24.95" customHeight="1" x14ac:dyDescent="0.25">
      <c r="A1046" s="108" t="s">
        <v>1621</v>
      </c>
      <c r="B1046" s="125" t="s">
        <v>1827</v>
      </c>
      <c r="C1046" s="108">
        <v>1984</v>
      </c>
      <c r="D1046" s="108">
        <v>2015</v>
      </c>
      <c r="E1046" s="108" t="s">
        <v>28</v>
      </c>
      <c r="F1046" s="95">
        <v>5</v>
      </c>
      <c r="G1046" s="95">
        <v>6</v>
      </c>
      <c r="H1046" s="148">
        <v>15087</v>
      </c>
      <c r="I1046" s="148">
        <v>0</v>
      </c>
      <c r="J1046" s="148">
        <v>4437.08</v>
      </c>
      <c r="K1046" s="119">
        <f>SUM(L1046:O1046)</f>
        <v>4169344</v>
      </c>
      <c r="L1046" s="148">
        <v>0</v>
      </c>
      <c r="M1046" s="148">
        <v>0</v>
      </c>
      <c r="N1046" s="148">
        <v>0</v>
      </c>
      <c r="O1046" s="133">
        <v>4169344</v>
      </c>
      <c r="P1046" s="111">
        <f>K1046/H1046</f>
        <v>276.3534168489428</v>
      </c>
      <c r="Q1046" s="119">
        <v>9673</v>
      </c>
      <c r="R1046" s="121" t="s">
        <v>68</v>
      </c>
      <c r="S1046" s="112"/>
      <c r="T1046" s="25"/>
      <c r="U1046" s="25"/>
    </row>
    <row r="1047" spans="1:21" ht="30" customHeight="1" x14ac:dyDescent="0.25">
      <c r="A1047" s="191" t="s">
        <v>1857</v>
      </c>
      <c r="B1047" s="191"/>
      <c r="C1047" s="191"/>
      <c r="D1047" s="191"/>
      <c r="E1047" s="191"/>
      <c r="F1047" s="191"/>
      <c r="G1047" s="191"/>
      <c r="H1047" s="191"/>
      <c r="I1047" s="191"/>
      <c r="J1047" s="191"/>
      <c r="K1047" s="191"/>
      <c r="L1047" s="191"/>
      <c r="M1047" s="191"/>
      <c r="N1047" s="191"/>
      <c r="O1047" s="191"/>
      <c r="P1047" s="191"/>
      <c r="Q1047" s="191"/>
      <c r="R1047" s="191"/>
      <c r="S1047" s="87"/>
    </row>
    <row r="1048" spans="1:21" ht="39.950000000000003" customHeight="1" x14ac:dyDescent="0.25">
      <c r="A1048" s="179" t="s">
        <v>851</v>
      </c>
      <c r="B1048" s="179"/>
      <c r="C1048" s="113" t="s">
        <v>27</v>
      </c>
      <c r="D1048" s="113" t="s">
        <v>27</v>
      </c>
      <c r="E1048" s="113" t="s">
        <v>27</v>
      </c>
      <c r="F1048" s="114" t="s">
        <v>27</v>
      </c>
      <c r="G1048" s="114" t="s">
        <v>27</v>
      </c>
      <c r="H1048" s="115">
        <f>SUM(H1049:H1051)</f>
        <v>1606.8</v>
      </c>
      <c r="I1048" s="115">
        <f t="shared" ref="I1048:O1048" si="125">SUM(I1049:I1051)</f>
        <v>174.1</v>
      </c>
      <c r="J1048" s="115">
        <f t="shared" si="125"/>
        <v>810</v>
      </c>
      <c r="K1048" s="115">
        <f t="shared" si="125"/>
        <v>11185634</v>
      </c>
      <c r="L1048" s="115">
        <f t="shared" si="125"/>
        <v>0</v>
      </c>
      <c r="M1048" s="115">
        <f t="shared" si="125"/>
        <v>0</v>
      </c>
      <c r="N1048" s="115">
        <f t="shared" si="125"/>
        <v>0</v>
      </c>
      <c r="O1048" s="115">
        <f t="shared" si="125"/>
        <v>11185634</v>
      </c>
      <c r="P1048" s="102">
        <f>K1048/H1048</f>
        <v>6961.4351506099083</v>
      </c>
      <c r="Q1048" s="116" t="s">
        <v>27</v>
      </c>
      <c r="R1048" s="117" t="s">
        <v>27</v>
      </c>
      <c r="S1048" s="87"/>
    </row>
    <row r="1049" spans="1:21" ht="21.95" customHeight="1" x14ac:dyDescent="0.25">
      <c r="A1049" s="181" t="s">
        <v>1622</v>
      </c>
      <c r="B1049" s="236" t="s">
        <v>1805</v>
      </c>
      <c r="C1049" s="183">
        <v>1969</v>
      </c>
      <c r="D1049" s="181" t="s">
        <v>26</v>
      </c>
      <c r="E1049" s="181" t="s">
        <v>25</v>
      </c>
      <c r="F1049" s="185">
        <v>2</v>
      </c>
      <c r="G1049" s="185">
        <v>2</v>
      </c>
      <c r="H1049" s="241">
        <v>514.79999999999995</v>
      </c>
      <c r="I1049" s="241">
        <v>125.8</v>
      </c>
      <c r="J1049" s="241">
        <v>389</v>
      </c>
      <c r="K1049" s="119">
        <f>SUM(L1049:O1049)</f>
        <v>2812700</v>
      </c>
      <c r="L1049" s="119">
        <v>0</v>
      </c>
      <c r="M1049" s="119">
        <v>0</v>
      </c>
      <c r="N1049" s="119">
        <v>0</v>
      </c>
      <c r="O1049" s="119">
        <v>2812700</v>
      </c>
      <c r="P1049" s="111">
        <f>K1049/H1049</f>
        <v>5463.6752136752139</v>
      </c>
      <c r="Q1049" s="119">
        <v>9673</v>
      </c>
      <c r="R1049" s="121" t="s">
        <v>68</v>
      </c>
      <c r="S1049" s="120"/>
      <c r="T1049" s="1"/>
      <c r="U1049" s="1"/>
    </row>
    <row r="1050" spans="1:21" ht="21.95" customHeight="1" x14ac:dyDescent="0.25">
      <c r="A1050" s="182"/>
      <c r="B1050" s="237"/>
      <c r="C1050" s="184"/>
      <c r="D1050" s="182"/>
      <c r="E1050" s="182"/>
      <c r="F1050" s="186"/>
      <c r="G1050" s="186"/>
      <c r="H1050" s="242"/>
      <c r="I1050" s="242"/>
      <c r="J1050" s="242"/>
      <c r="K1050" s="119">
        <f>SUM(L1050:O1050)</f>
        <v>2466280</v>
      </c>
      <c r="L1050" s="119">
        <v>0</v>
      </c>
      <c r="M1050" s="119">
        <v>0</v>
      </c>
      <c r="N1050" s="119">
        <v>0</v>
      </c>
      <c r="O1050" s="119">
        <v>2466280</v>
      </c>
      <c r="P1050" s="111">
        <f>K1050/H1049</f>
        <v>4790.7536907536914</v>
      </c>
      <c r="Q1050" s="119">
        <v>9673</v>
      </c>
      <c r="R1050" s="98" t="s">
        <v>70</v>
      </c>
      <c r="S1050" s="120"/>
      <c r="T1050" s="1"/>
      <c r="U1050" s="1"/>
    </row>
    <row r="1051" spans="1:21" s="26" customFormat="1" ht="21.95" customHeight="1" x14ac:dyDescent="0.25">
      <c r="A1051" s="108" t="s">
        <v>1623</v>
      </c>
      <c r="B1051" s="118" t="s">
        <v>848</v>
      </c>
      <c r="C1051" s="108">
        <v>1950</v>
      </c>
      <c r="D1051" s="108" t="s">
        <v>26</v>
      </c>
      <c r="E1051" s="108" t="s">
        <v>25</v>
      </c>
      <c r="F1051" s="95">
        <v>2</v>
      </c>
      <c r="G1051" s="95">
        <v>2</v>
      </c>
      <c r="H1051" s="148">
        <v>1092</v>
      </c>
      <c r="I1051" s="148">
        <v>48.3</v>
      </c>
      <c r="J1051" s="148">
        <v>421</v>
      </c>
      <c r="K1051" s="119">
        <f>SUM(L1051:O1051)</f>
        <v>5906654</v>
      </c>
      <c r="L1051" s="148">
        <v>0</v>
      </c>
      <c r="M1051" s="148">
        <v>0</v>
      </c>
      <c r="N1051" s="148">
        <v>0</v>
      </c>
      <c r="O1051" s="133">
        <v>5906654</v>
      </c>
      <c r="P1051" s="111">
        <f>K1051/H1051</f>
        <v>5409.0238095238092</v>
      </c>
      <c r="Q1051" s="119">
        <v>9673</v>
      </c>
      <c r="R1051" s="121" t="s">
        <v>68</v>
      </c>
      <c r="S1051" s="112"/>
      <c r="T1051" s="25"/>
      <c r="U1051" s="25"/>
    </row>
    <row r="1052" spans="1:21" ht="23.1" customHeight="1" x14ac:dyDescent="0.25">
      <c r="A1052" s="191" t="s">
        <v>1858</v>
      </c>
      <c r="B1052" s="191"/>
      <c r="C1052" s="191"/>
      <c r="D1052" s="191"/>
      <c r="E1052" s="191"/>
      <c r="F1052" s="191"/>
      <c r="G1052" s="191"/>
      <c r="H1052" s="191"/>
      <c r="I1052" s="191"/>
      <c r="J1052" s="191"/>
      <c r="K1052" s="191"/>
      <c r="L1052" s="191"/>
      <c r="M1052" s="191"/>
      <c r="N1052" s="191"/>
      <c r="O1052" s="191"/>
      <c r="P1052" s="191"/>
      <c r="Q1052" s="191"/>
      <c r="R1052" s="191"/>
      <c r="S1052" s="87"/>
    </row>
    <row r="1053" spans="1:21" ht="39.950000000000003" customHeight="1" x14ac:dyDescent="0.25">
      <c r="A1053" s="179" t="s">
        <v>852</v>
      </c>
      <c r="B1053" s="179"/>
      <c r="C1053" s="113" t="s">
        <v>27</v>
      </c>
      <c r="D1053" s="113" t="s">
        <v>27</v>
      </c>
      <c r="E1053" s="113" t="s">
        <v>27</v>
      </c>
      <c r="F1053" s="114" t="s">
        <v>27</v>
      </c>
      <c r="G1053" s="114" t="s">
        <v>27</v>
      </c>
      <c r="H1053" s="115">
        <f>SUM(H1054:H1055)</f>
        <v>9321.6</v>
      </c>
      <c r="I1053" s="115">
        <f t="shared" ref="I1053:O1053" si="126">SUM(I1054:I1055)</f>
        <v>98.45</v>
      </c>
      <c r="J1053" s="115">
        <f t="shared" si="126"/>
        <v>6551.2</v>
      </c>
      <c r="K1053" s="115">
        <f t="shared" si="126"/>
        <v>22691000</v>
      </c>
      <c r="L1053" s="115">
        <f t="shared" si="126"/>
        <v>0</v>
      </c>
      <c r="M1053" s="115">
        <f t="shared" si="126"/>
        <v>0</v>
      </c>
      <c r="N1053" s="115">
        <f t="shared" si="126"/>
        <v>0</v>
      </c>
      <c r="O1053" s="115">
        <f t="shared" si="126"/>
        <v>22691000</v>
      </c>
      <c r="P1053" s="102">
        <f>K1053/H1053</f>
        <v>2434.2387572948851</v>
      </c>
      <c r="Q1053" s="116" t="s">
        <v>27</v>
      </c>
      <c r="R1053" s="117" t="s">
        <v>27</v>
      </c>
      <c r="S1053" s="87"/>
    </row>
    <row r="1054" spans="1:21" s="26" customFormat="1" ht="23.1" customHeight="1" x14ac:dyDescent="0.25">
      <c r="A1054" s="108" t="s">
        <v>1624</v>
      </c>
      <c r="B1054" s="118" t="s">
        <v>849</v>
      </c>
      <c r="C1054" s="108">
        <v>1969</v>
      </c>
      <c r="D1054" s="108" t="s">
        <v>26</v>
      </c>
      <c r="E1054" s="108" t="s">
        <v>25</v>
      </c>
      <c r="F1054" s="108">
        <v>3</v>
      </c>
      <c r="G1054" s="108">
        <v>2</v>
      </c>
      <c r="H1054" s="133">
        <v>1440</v>
      </c>
      <c r="I1054" s="133">
        <v>98.45</v>
      </c>
      <c r="J1054" s="133">
        <v>851.7</v>
      </c>
      <c r="K1054" s="119">
        <f>SUM(L1054:O1054)</f>
        <v>3020000</v>
      </c>
      <c r="L1054" s="133">
        <v>0</v>
      </c>
      <c r="M1054" s="133">
        <v>0</v>
      </c>
      <c r="N1054" s="133">
        <v>0</v>
      </c>
      <c r="O1054" s="133">
        <v>3020000</v>
      </c>
      <c r="P1054" s="111">
        <f>K1054/H1054</f>
        <v>2097.2222222222222</v>
      </c>
      <c r="Q1054" s="119">
        <v>9673</v>
      </c>
      <c r="R1054" s="121" t="s">
        <v>68</v>
      </c>
      <c r="S1054" s="112"/>
      <c r="T1054" s="25"/>
      <c r="U1054" s="25"/>
    </row>
    <row r="1055" spans="1:21" s="26" customFormat="1" ht="23.1" customHeight="1" x14ac:dyDescent="0.25">
      <c r="A1055" s="108" t="s">
        <v>1625</v>
      </c>
      <c r="B1055" s="118" t="s">
        <v>850</v>
      </c>
      <c r="C1055" s="108">
        <v>1980</v>
      </c>
      <c r="D1055" s="108" t="s">
        <v>26</v>
      </c>
      <c r="E1055" s="108" t="s">
        <v>25</v>
      </c>
      <c r="F1055" s="129">
        <v>5</v>
      </c>
      <c r="G1055" s="129">
        <v>8</v>
      </c>
      <c r="H1055" s="133">
        <v>7881.6</v>
      </c>
      <c r="I1055" s="133">
        <v>0</v>
      </c>
      <c r="J1055" s="133">
        <v>5699.5</v>
      </c>
      <c r="K1055" s="119">
        <f>SUM(L1055:O1055)</f>
        <v>19671000</v>
      </c>
      <c r="L1055" s="133">
        <v>0</v>
      </c>
      <c r="M1055" s="133">
        <v>0</v>
      </c>
      <c r="N1055" s="133">
        <v>0</v>
      </c>
      <c r="O1055" s="133">
        <v>19671000</v>
      </c>
      <c r="P1055" s="111">
        <f>K1055/H1055</f>
        <v>2495.8130328867232</v>
      </c>
      <c r="Q1055" s="119">
        <v>9673</v>
      </c>
      <c r="R1055" s="121" t="s">
        <v>69</v>
      </c>
      <c r="S1055" s="112"/>
      <c r="T1055" s="25"/>
      <c r="U1055" s="25"/>
    </row>
    <row r="1056" spans="1:21" ht="30" customHeight="1" x14ac:dyDescent="0.25">
      <c r="A1056" s="191" t="s">
        <v>1859</v>
      </c>
      <c r="B1056" s="191"/>
      <c r="C1056" s="191"/>
      <c r="D1056" s="191"/>
      <c r="E1056" s="191"/>
      <c r="F1056" s="191"/>
      <c r="G1056" s="191"/>
      <c r="H1056" s="191"/>
      <c r="I1056" s="191"/>
      <c r="J1056" s="191"/>
      <c r="K1056" s="191"/>
      <c r="L1056" s="191"/>
      <c r="M1056" s="191"/>
      <c r="N1056" s="191"/>
      <c r="O1056" s="191"/>
      <c r="P1056" s="191"/>
      <c r="Q1056" s="191"/>
      <c r="R1056" s="191"/>
      <c r="S1056" s="87"/>
    </row>
    <row r="1057" spans="1:21" ht="39.950000000000003" customHeight="1" x14ac:dyDescent="0.25">
      <c r="A1057" s="179" t="s">
        <v>853</v>
      </c>
      <c r="B1057" s="179"/>
      <c r="C1057" s="113" t="s">
        <v>27</v>
      </c>
      <c r="D1057" s="113" t="s">
        <v>27</v>
      </c>
      <c r="E1057" s="113" t="s">
        <v>27</v>
      </c>
      <c r="F1057" s="114" t="s">
        <v>27</v>
      </c>
      <c r="G1057" s="114" t="s">
        <v>27</v>
      </c>
      <c r="H1057" s="115">
        <f>SUM(H1058)</f>
        <v>972.4</v>
      </c>
      <c r="I1057" s="115">
        <f t="shared" ref="I1057:O1057" si="127">SUM(I1058)</f>
        <v>0</v>
      </c>
      <c r="J1057" s="115">
        <f t="shared" si="127"/>
        <v>709.8</v>
      </c>
      <c r="K1057" s="115">
        <f t="shared" si="127"/>
        <v>3115000</v>
      </c>
      <c r="L1057" s="115">
        <f t="shared" si="127"/>
        <v>0</v>
      </c>
      <c r="M1057" s="115">
        <f t="shared" si="127"/>
        <v>0</v>
      </c>
      <c r="N1057" s="115">
        <f t="shared" si="127"/>
        <v>0</v>
      </c>
      <c r="O1057" s="115">
        <f t="shared" si="127"/>
        <v>3115000</v>
      </c>
      <c r="P1057" s="102">
        <f>K1057/H1057</f>
        <v>3203.4142328259977</v>
      </c>
      <c r="Q1057" s="116" t="s">
        <v>27</v>
      </c>
      <c r="R1057" s="117" t="s">
        <v>27</v>
      </c>
      <c r="S1057" s="87"/>
    </row>
    <row r="1058" spans="1:21" s="26" customFormat="1" ht="23.1" customHeight="1" x14ac:dyDescent="0.25">
      <c r="A1058" s="108" t="s">
        <v>1626</v>
      </c>
      <c r="B1058" s="118" t="s">
        <v>847</v>
      </c>
      <c r="C1058" s="108">
        <v>1983</v>
      </c>
      <c r="D1058" s="108" t="s">
        <v>26</v>
      </c>
      <c r="E1058" s="108" t="s">
        <v>28</v>
      </c>
      <c r="F1058" s="95">
        <v>3</v>
      </c>
      <c r="G1058" s="95">
        <v>2</v>
      </c>
      <c r="H1058" s="148">
        <v>972.4</v>
      </c>
      <c r="I1058" s="148">
        <v>0</v>
      </c>
      <c r="J1058" s="148">
        <v>709.8</v>
      </c>
      <c r="K1058" s="119">
        <f>SUM(L1058:O1058)</f>
        <v>3115000</v>
      </c>
      <c r="L1058" s="148">
        <v>0</v>
      </c>
      <c r="M1058" s="148">
        <v>0</v>
      </c>
      <c r="N1058" s="148">
        <v>0</v>
      </c>
      <c r="O1058" s="133">
        <v>3115000</v>
      </c>
      <c r="P1058" s="111">
        <f>K1058/H1058</f>
        <v>3203.4142328259977</v>
      </c>
      <c r="Q1058" s="119">
        <v>9673</v>
      </c>
      <c r="R1058" s="121" t="s">
        <v>68</v>
      </c>
      <c r="S1058" s="112"/>
      <c r="T1058" s="25"/>
      <c r="U1058" s="25"/>
    </row>
    <row r="1059" spans="1:21" ht="30" customHeight="1" x14ac:dyDescent="0.25">
      <c r="A1059" s="191" t="s">
        <v>1972</v>
      </c>
      <c r="B1059" s="191"/>
      <c r="C1059" s="191"/>
      <c r="D1059" s="191"/>
      <c r="E1059" s="191"/>
      <c r="F1059" s="191"/>
      <c r="G1059" s="191"/>
      <c r="H1059" s="191"/>
      <c r="I1059" s="191"/>
      <c r="J1059" s="191"/>
      <c r="K1059" s="191"/>
      <c r="L1059" s="191"/>
      <c r="M1059" s="191"/>
      <c r="N1059" s="191"/>
      <c r="O1059" s="191"/>
      <c r="P1059" s="191"/>
      <c r="Q1059" s="191"/>
      <c r="R1059" s="191"/>
      <c r="S1059" s="87"/>
    </row>
    <row r="1060" spans="1:21" ht="39.950000000000003" customHeight="1" x14ac:dyDescent="0.25">
      <c r="A1060" s="179" t="s">
        <v>1973</v>
      </c>
      <c r="B1060" s="179"/>
      <c r="C1060" s="113" t="s">
        <v>27</v>
      </c>
      <c r="D1060" s="113" t="s">
        <v>27</v>
      </c>
      <c r="E1060" s="113" t="s">
        <v>27</v>
      </c>
      <c r="F1060" s="114" t="s">
        <v>27</v>
      </c>
      <c r="G1060" s="114" t="s">
        <v>27</v>
      </c>
      <c r="H1060" s="115">
        <f>SUM(H1061:H1099)</f>
        <v>90446.199999999983</v>
      </c>
      <c r="I1060" s="115">
        <f t="shared" ref="I1060:N1060" si="128">SUM(I1061:I1099)</f>
        <v>18127.299999999996</v>
      </c>
      <c r="J1060" s="115">
        <f t="shared" si="128"/>
        <v>69355.600000000006</v>
      </c>
      <c r="K1060" s="115">
        <f t="shared" si="128"/>
        <v>317526373.53999996</v>
      </c>
      <c r="L1060" s="115">
        <f t="shared" si="128"/>
        <v>0</v>
      </c>
      <c r="M1060" s="115">
        <f t="shared" si="128"/>
        <v>0</v>
      </c>
      <c r="N1060" s="115">
        <f t="shared" si="128"/>
        <v>0</v>
      </c>
      <c r="O1060" s="115">
        <f>SUM(O1061:O1099)</f>
        <v>317526373.53999996</v>
      </c>
      <c r="P1060" s="102">
        <f>K1060/H1060</f>
        <v>3510.6657166359673</v>
      </c>
      <c r="Q1060" s="116" t="s">
        <v>27</v>
      </c>
      <c r="R1060" s="117" t="s">
        <v>27</v>
      </c>
      <c r="S1060" s="87"/>
    </row>
    <row r="1061" spans="1:21" s="26" customFormat="1" ht="24.95" customHeight="1" x14ac:dyDescent="0.25">
      <c r="A1061" s="121" t="s">
        <v>1627</v>
      </c>
      <c r="B1061" s="118" t="s">
        <v>854</v>
      </c>
      <c r="C1061" s="151">
        <v>1986</v>
      </c>
      <c r="D1061" s="121" t="s">
        <v>26</v>
      </c>
      <c r="E1061" s="121" t="s">
        <v>891</v>
      </c>
      <c r="F1061" s="121" t="s">
        <v>892</v>
      </c>
      <c r="G1061" s="121" t="s">
        <v>291</v>
      </c>
      <c r="H1061" s="133">
        <v>7294.7</v>
      </c>
      <c r="I1061" s="133">
        <v>1682.3</v>
      </c>
      <c r="J1061" s="133">
        <v>5612.4</v>
      </c>
      <c r="K1061" s="119">
        <f t="shared" ref="K1061:K1099" si="129">SUM(L1061:O1061)</f>
        <v>3033380</v>
      </c>
      <c r="L1061" s="133">
        <v>0</v>
      </c>
      <c r="M1061" s="133">
        <v>0</v>
      </c>
      <c r="N1061" s="133">
        <v>0</v>
      </c>
      <c r="O1061" s="159">
        <v>3033380</v>
      </c>
      <c r="P1061" s="111">
        <f t="shared" ref="P1061:P1099" si="130">K1061/H1061</f>
        <v>415.83341330006721</v>
      </c>
      <c r="Q1061" s="119">
        <v>9673</v>
      </c>
      <c r="R1061" s="98" t="s">
        <v>68</v>
      </c>
      <c r="S1061" s="112"/>
      <c r="T1061" s="25"/>
      <c r="U1061" s="25"/>
    </row>
    <row r="1062" spans="1:21" s="26" customFormat="1" ht="24.95" customHeight="1" x14ac:dyDescent="0.25">
      <c r="A1062" s="121" t="s">
        <v>1749</v>
      </c>
      <c r="B1062" s="118" t="s">
        <v>855</v>
      </c>
      <c r="C1062" s="94">
        <v>1985</v>
      </c>
      <c r="D1062" s="121" t="s">
        <v>26</v>
      </c>
      <c r="E1062" s="121" t="s">
        <v>28</v>
      </c>
      <c r="F1062" s="95">
        <v>9</v>
      </c>
      <c r="G1062" s="95">
        <v>4</v>
      </c>
      <c r="H1062" s="127">
        <v>9875.7000000000007</v>
      </c>
      <c r="I1062" s="127">
        <v>2297.9</v>
      </c>
      <c r="J1062" s="127">
        <v>7577.8</v>
      </c>
      <c r="K1062" s="119">
        <f t="shared" si="129"/>
        <v>4028000</v>
      </c>
      <c r="L1062" s="127">
        <v>0</v>
      </c>
      <c r="M1062" s="127">
        <v>0</v>
      </c>
      <c r="N1062" s="127">
        <v>0</v>
      </c>
      <c r="O1062" s="161">
        <v>4028000</v>
      </c>
      <c r="P1062" s="111">
        <f t="shared" si="130"/>
        <v>407.8698218860435</v>
      </c>
      <c r="Q1062" s="119">
        <v>9673</v>
      </c>
      <c r="R1062" s="98" t="s">
        <v>68</v>
      </c>
      <c r="S1062" s="112"/>
      <c r="T1062" s="25"/>
      <c r="U1062" s="25"/>
    </row>
    <row r="1063" spans="1:21" s="26" customFormat="1" ht="24.95" customHeight="1" x14ac:dyDescent="0.25">
      <c r="A1063" s="121" t="s">
        <v>1868</v>
      </c>
      <c r="B1063" s="118" t="s">
        <v>856</v>
      </c>
      <c r="C1063" s="108">
        <v>1995</v>
      </c>
      <c r="D1063" s="121" t="s">
        <v>26</v>
      </c>
      <c r="E1063" s="121" t="s">
        <v>891</v>
      </c>
      <c r="F1063" s="95">
        <v>10</v>
      </c>
      <c r="G1063" s="95">
        <v>5</v>
      </c>
      <c r="H1063" s="148">
        <v>13648.9</v>
      </c>
      <c r="I1063" s="148">
        <v>2949.3</v>
      </c>
      <c r="J1063" s="148">
        <v>10699.6</v>
      </c>
      <c r="K1063" s="119">
        <f t="shared" si="129"/>
        <v>4978400</v>
      </c>
      <c r="L1063" s="148">
        <v>0</v>
      </c>
      <c r="M1063" s="148">
        <v>0</v>
      </c>
      <c r="N1063" s="148">
        <v>0</v>
      </c>
      <c r="O1063" s="159">
        <v>4978400</v>
      </c>
      <c r="P1063" s="111">
        <f t="shared" si="130"/>
        <v>364.74734227666698</v>
      </c>
      <c r="Q1063" s="119">
        <v>9673</v>
      </c>
      <c r="R1063" s="98" t="s">
        <v>68</v>
      </c>
      <c r="S1063" s="112"/>
      <c r="T1063" s="25"/>
      <c r="U1063" s="30"/>
    </row>
    <row r="1064" spans="1:21" s="26" customFormat="1" ht="24.95" customHeight="1" x14ac:dyDescent="0.25">
      <c r="A1064" s="121" t="s">
        <v>1869</v>
      </c>
      <c r="B1064" s="118" t="s">
        <v>857</v>
      </c>
      <c r="C1064" s="108">
        <v>1984</v>
      </c>
      <c r="D1064" s="94" t="s">
        <v>26</v>
      </c>
      <c r="E1064" s="94" t="s">
        <v>25</v>
      </c>
      <c r="F1064" s="95">
        <v>5</v>
      </c>
      <c r="G1064" s="95">
        <v>8</v>
      </c>
      <c r="H1064" s="148">
        <v>6762.2</v>
      </c>
      <c r="I1064" s="148">
        <v>1762</v>
      </c>
      <c r="J1064" s="148">
        <v>5000.2</v>
      </c>
      <c r="K1064" s="119">
        <f t="shared" si="129"/>
        <v>5115020</v>
      </c>
      <c r="L1064" s="148">
        <v>0</v>
      </c>
      <c r="M1064" s="148">
        <v>0</v>
      </c>
      <c r="N1064" s="148">
        <v>0</v>
      </c>
      <c r="O1064" s="159">
        <v>5115020</v>
      </c>
      <c r="P1064" s="111">
        <f t="shared" si="130"/>
        <v>756.41359320931065</v>
      </c>
      <c r="Q1064" s="119">
        <v>9673</v>
      </c>
      <c r="R1064" s="98" t="s">
        <v>68</v>
      </c>
      <c r="S1064" s="112"/>
      <c r="T1064" s="25"/>
      <c r="U1064" s="25"/>
    </row>
    <row r="1065" spans="1:21" s="26" customFormat="1" ht="24.95" customHeight="1" x14ac:dyDescent="0.25">
      <c r="A1065" s="121" t="s">
        <v>1870</v>
      </c>
      <c r="B1065" s="118" t="s">
        <v>860</v>
      </c>
      <c r="C1065" s="108">
        <v>1954</v>
      </c>
      <c r="D1065" s="94" t="s">
        <v>26</v>
      </c>
      <c r="E1065" s="94" t="s">
        <v>25</v>
      </c>
      <c r="F1065" s="95">
        <v>3</v>
      </c>
      <c r="G1065" s="95">
        <v>3</v>
      </c>
      <c r="H1065" s="111">
        <v>1850</v>
      </c>
      <c r="I1065" s="111">
        <v>70.7</v>
      </c>
      <c r="J1065" s="111">
        <v>1609.3</v>
      </c>
      <c r="K1065" s="119">
        <f t="shared" si="129"/>
        <v>4602450</v>
      </c>
      <c r="L1065" s="111">
        <v>0</v>
      </c>
      <c r="M1065" s="111">
        <v>0</v>
      </c>
      <c r="N1065" s="111">
        <v>0</v>
      </c>
      <c r="O1065" s="140">
        <v>4602450</v>
      </c>
      <c r="P1065" s="111">
        <f t="shared" si="130"/>
        <v>2487.8108108108108</v>
      </c>
      <c r="Q1065" s="119">
        <v>9673</v>
      </c>
      <c r="R1065" s="98" t="s">
        <v>68</v>
      </c>
      <c r="S1065" s="112"/>
      <c r="T1065" s="25"/>
      <c r="U1065" s="25"/>
    </row>
    <row r="1066" spans="1:21" s="26" customFormat="1" ht="24.95" customHeight="1" x14ac:dyDescent="0.25">
      <c r="A1066" s="121" t="s">
        <v>1871</v>
      </c>
      <c r="B1066" s="118" t="s">
        <v>861</v>
      </c>
      <c r="C1066" s="108">
        <v>1952</v>
      </c>
      <c r="D1066" s="94" t="s">
        <v>26</v>
      </c>
      <c r="E1066" s="94" t="s">
        <v>25</v>
      </c>
      <c r="F1066" s="95">
        <v>3</v>
      </c>
      <c r="G1066" s="95">
        <v>3</v>
      </c>
      <c r="H1066" s="111">
        <v>1805</v>
      </c>
      <c r="I1066" s="111">
        <v>589.6</v>
      </c>
      <c r="J1066" s="111">
        <v>1205.8</v>
      </c>
      <c r="K1066" s="119">
        <f t="shared" si="129"/>
        <v>4628500</v>
      </c>
      <c r="L1066" s="111">
        <v>0</v>
      </c>
      <c r="M1066" s="111">
        <v>0</v>
      </c>
      <c r="N1066" s="111">
        <v>0</v>
      </c>
      <c r="O1066" s="140">
        <v>4628500</v>
      </c>
      <c r="P1066" s="111">
        <f t="shared" si="130"/>
        <v>2564.2659279778395</v>
      </c>
      <c r="Q1066" s="119">
        <v>9673</v>
      </c>
      <c r="R1066" s="98" t="s">
        <v>68</v>
      </c>
      <c r="S1066" s="149"/>
      <c r="T1066" s="25"/>
      <c r="U1066" s="25"/>
    </row>
    <row r="1067" spans="1:21" s="26" customFormat="1" ht="24.95" customHeight="1" x14ac:dyDescent="0.25">
      <c r="A1067" s="121" t="s">
        <v>1872</v>
      </c>
      <c r="B1067" s="118" t="s">
        <v>862</v>
      </c>
      <c r="C1067" s="108">
        <v>1956</v>
      </c>
      <c r="D1067" s="94" t="s">
        <v>26</v>
      </c>
      <c r="E1067" s="94" t="s">
        <v>25</v>
      </c>
      <c r="F1067" s="95">
        <v>3</v>
      </c>
      <c r="G1067" s="95">
        <v>3</v>
      </c>
      <c r="H1067" s="111">
        <v>1960.1</v>
      </c>
      <c r="I1067" s="111">
        <v>372</v>
      </c>
      <c r="J1067" s="111">
        <v>1002.1</v>
      </c>
      <c r="K1067" s="119">
        <f t="shared" si="129"/>
        <v>4628500</v>
      </c>
      <c r="L1067" s="111">
        <v>0</v>
      </c>
      <c r="M1067" s="111">
        <v>0</v>
      </c>
      <c r="N1067" s="111">
        <v>0</v>
      </c>
      <c r="O1067" s="140">
        <v>4628500</v>
      </c>
      <c r="P1067" s="111">
        <f t="shared" si="130"/>
        <v>2361.3591143309018</v>
      </c>
      <c r="Q1067" s="119">
        <v>9673</v>
      </c>
      <c r="R1067" s="98" t="s">
        <v>68</v>
      </c>
      <c r="S1067" s="112"/>
      <c r="T1067" s="25"/>
      <c r="U1067" s="25"/>
    </row>
    <row r="1068" spans="1:21" s="26" customFormat="1" ht="24.95" customHeight="1" x14ac:dyDescent="0.25">
      <c r="A1068" s="121" t="s">
        <v>1750</v>
      </c>
      <c r="B1068" s="118" t="s">
        <v>858</v>
      </c>
      <c r="C1068" s="108">
        <v>1955</v>
      </c>
      <c r="D1068" s="94" t="s">
        <v>26</v>
      </c>
      <c r="E1068" s="94" t="s">
        <v>25</v>
      </c>
      <c r="F1068" s="95">
        <v>3</v>
      </c>
      <c r="G1068" s="95">
        <v>3</v>
      </c>
      <c r="H1068" s="148">
        <v>1904.3</v>
      </c>
      <c r="I1068" s="148">
        <v>111.8</v>
      </c>
      <c r="J1068" s="148">
        <v>1099.7</v>
      </c>
      <c r="K1068" s="119">
        <f>SUM(L1068:O1068)</f>
        <v>4628500</v>
      </c>
      <c r="L1068" s="148">
        <v>0</v>
      </c>
      <c r="M1068" s="148">
        <v>0</v>
      </c>
      <c r="N1068" s="148">
        <v>0</v>
      </c>
      <c r="O1068" s="159">
        <v>4628500</v>
      </c>
      <c r="P1068" s="111">
        <f>K1068/H1068</f>
        <v>2430.5519088378933</v>
      </c>
      <c r="Q1068" s="119">
        <v>9673</v>
      </c>
      <c r="R1068" s="98" t="s">
        <v>68</v>
      </c>
      <c r="S1068" s="112"/>
      <c r="T1068" s="25"/>
      <c r="U1068" s="25"/>
    </row>
    <row r="1069" spans="1:21" s="26" customFormat="1" ht="23.1" customHeight="1" x14ac:dyDescent="0.25">
      <c r="A1069" s="196" t="s">
        <v>1751</v>
      </c>
      <c r="B1069" s="199" t="s">
        <v>859</v>
      </c>
      <c r="C1069" s="180">
        <v>1959</v>
      </c>
      <c r="D1069" s="198" t="s">
        <v>26</v>
      </c>
      <c r="E1069" s="198" t="s">
        <v>25</v>
      </c>
      <c r="F1069" s="189">
        <v>2</v>
      </c>
      <c r="G1069" s="189">
        <v>1</v>
      </c>
      <c r="H1069" s="193">
        <v>281</v>
      </c>
      <c r="I1069" s="193">
        <v>140</v>
      </c>
      <c r="J1069" s="193">
        <v>141</v>
      </c>
      <c r="K1069" s="119">
        <f>SUM(L1069:O1069)</f>
        <v>300000</v>
      </c>
      <c r="L1069" s="148">
        <v>0</v>
      </c>
      <c r="M1069" s="148">
        <v>0</v>
      </c>
      <c r="N1069" s="148">
        <v>0</v>
      </c>
      <c r="O1069" s="159">
        <v>300000</v>
      </c>
      <c r="P1069" s="111">
        <f>K1069/H1069</f>
        <v>1067.6156583629893</v>
      </c>
      <c r="Q1069" s="119">
        <v>9673</v>
      </c>
      <c r="R1069" s="98" t="s">
        <v>68</v>
      </c>
      <c r="S1069" s="112"/>
      <c r="T1069" s="25"/>
      <c r="U1069" s="25"/>
    </row>
    <row r="1070" spans="1:21" ht="23.1" customHeight="1" x14ac:dyDescent="0.25">
      <c r="A1070" s="196"/>
      <c r="B1070" s="199"/>
      <c r="C1070" s="180"/>
      <c r="D1070" s="198"/>
      <c r="E1070" s="198"/>
      <c r="F1070" s="189"/>
      <c r="G1070" s="189"/>
      <c r="H1070" s="193"/>
      <c r="I1070" s="193"/>
      <c r="J1070" s="193"/>
      <c r="K1070" s="119">
        <f>SUM(L1070:O1070)</f>
        <v>3844600</v>
      </c>
      <c r="L1070" s="148">
        <v>0</v>
      </c>
      <c r="M1070" s="148">
        <v>0</v>
      </c>
      <c r="N1070" s="148">
        <v>0</v>
      </c>
      <c r="O1070" s="159">
        <v>3844600</v>
      </c>
      <c r="P1070" s="111">
        <f>K1070/H1069</f>
        <v>13681.850533807828</v>
      </c>
      <c r="Q1070" s="119">
        <v>9673</v>
      </c>
      <c r="R1070" s="98" t="s">
        <v>69</v>
      </c>
      <c r="S1070" s="87"/>
    </row>
    <row r="1071" spans="1:21" ht="23.1" customHeight="1" x14ac:dyDescent="0.25">
      <c r="A1071" s="94" t="s">
        <v>1752</v>
      </c>
      <c r="B1071" s="118" t="s">
        <v>1688</v>
      </c>
      <c r="C1071" s="108">
        <v>1953</v>
      </c>
      <c r="D1071" s="108" t="s">
        <v>26</v>
      </c>
      <c r="E1071" s="108" t="s">
        <v>25</v>
      </c>
      <c r="F1071" s="129">
        <v>2</v>
      </c>
      <c r="G1071" s="129">
        <v>2</v>
      </c>
      <c r="H1071" s="110">
        <v>900.1</v>
      </c>
      <c r="I1071" s="110">
        <v>831</v>
      </c>
      <c r="J1071" s="110">
        <v>630.29999999999995</v>
      </c>
      <c r="K1071" s="110">
        <f>SUM(L1071:O1071)</f>
        <v>7748753.8399999999</v>
      </c>
      <c r="L1071" s="110">
        <v>0</v>
      </c>
      <c r="M1071" s="110">
        <v>0</v>
      </c>
      <c r="N1071" s="110">
        <v>0</v>
      </c>
      <c r="O1071" s="110">
        <v>7748753.8399999999</v>
      </c>
      <c r="P1071" s="110">
        <f t="shared" si="130"/>
        <v>8608.7699588934556</v>
      </c>
      <c r="Q1071" s="110">
        <v>9673</v>
      </c>
      <c r="R1071" s="121" t="s">
        <v>68</v>
      </c>
      <c r="S1071" s="87"/>
    </row>
    <row r="1072" spans="1:21" s="26" customFormat="1" ht="23.1" customHeight="1" x14ac:dyDescent="0.25">
      <c r="A1072" s="94" t="s">
        <v>1753</v>
      </c>
      <c r="B1072" s="118" t="s">
        <v>863</v>
      </c>
      <c r="C1072" s="108">
        <v>1960</v>
      </c>
      <c r="D1072" s="94" t="s">
        <v>26</v>
      </c>
      <c r="E1072" s="94" t="s">
        <v>25</v>
      </c>
      <c r="F1072" s="95">
        <v>2</v>
      </c>
      <c r="G1072" s="95">
        <v>2</v>
      </c>
      <c r="H1072" s="111">
        <v>667.4</v>
      </c>
      <c r="I1072" s="111">
        <v>110.4</v>
      </c>
      <c r="J1072" s="111">
        <v>557</v>
      </c>
      <c r="K1072" s="119">
        <f t="shared" si="129"/>
        <v>7971910</v>
      </c>
      <c r="L1072" s="111">
        <v>0</v>
      </c>
      <c r="M1072" s="111">
        <v>0</v>
      </c>
      <c r="N1072" s="111">
        <v>0</v>
      </c>
      <c r="O1072" s="140">
        <v>7971910</v>
      </c>
      <c r="P1072" s="111">
        <f t="shared" si="130"/>
        <v>11944.72580161822</v>
      </c>
      <c r="Q1072" s="119">
        <v>9673</v>
      </c>
      <c r="R1072" s="98" t="s">
        <v>69</v>
      </c>
      <c r="S1072" s="112"/>
      <c r="T1072" s="25"/>
      <c r="U1072" s="25"/>
    </row>
    <row r="1073" spans="1:21" s="26" customFormat="1" ht="23.1" customHeight="1" x14ac:dyDescent="0.25">
      <c r="A1073" s="94" t="s">
        <v>1754</v>
      </c>
      <c r="B1073" s="118" t="s">
        <v>864</v>
      </c>
      <c r="C1073" s="108">
        <v>1960</v>
      </c>
      <c r="D1073" s="94" t="s">
        <v>26</v>
      </c>
      <c r="E1073" s="94" t="s">
        <v>25</v>
      </c>
      <c r="F1073" s="95">
        <v>2</v>
      </c>
      <c r="G1073" s="95">
        <v>2</v>
      </c>
      <c r="H1073" s="111">
        <v>698.1</v>
      </c>
      <c r="I1073" s="111">
        <v>30.7</v>
      </c>
      <c r="J1073" s="111">
        <v>667.4</v>
      </c>
      <c r="K1073" s="119">
        <f t="shared" si="129"/>
        <v>8049990</v>
      </c>
      <c r="L1073" s="111">
        <v>0</v>
      </c>
      <c r="M1073" s="111">
        <v>0</v>
      </c>
      <c r="N1073" s="111">
        <v>0</v>
      </c>
      <c r="O1073" s="140">
        <v>8049990</v>
      </c>
      <c r="P1073" s="111">
        <f t="shared" si="130"/>
        <v>11531.284916201117</v>
      </c>
      <c r="Q1073" s="119">
        <v>9673</v>
      </c>
      <c r="R1073" s="98" t="s">
        <v>69</v>
      </c>
      <c r="S1073" s="112"/>
      <c r="T1073" s="25"/>
      <c r="U1073" s="25"/>
    </row>
    <row r="1074" spans="1:21" s="26" customFormat="1" ht="23.1" customHeight="1" x14ac:dyDescent="0.25">
      <c r="A1074" s="94" t="s">
        <v>1755</v>
      </c>
      <c r="B1074" s="118" t="s">
        <v>865</v>
      </c>
      <c r="C1074" s="94">
        <v>1959</v>
      </c>
      <c r="D1074" s="94" t="s">
        <v>26</v>
      </c>
      <c r="E1074" s="94" t="s">
        <v>25</v>
      </c>
      <c r="F1074" s="94">
        <v>2</v>
      </c>
      <c r="G1074" s="94">
        <v>2</v>
      </c>
      <c r="H1074" s="148">
        <v>677.6</v>
      </c>
      <c r="I1074" s="148">
        <v>49.4</v>
      </c>
      <c r="J1074" s="148">
        <v>628.20000000000005</v>
      </c>
      <c r="K1074" s="119">
        <f t="shared" si="129"/>
        <v>8002340</v>
      </c>
      <c r="L1074" s="148">
        <v>0</v>
      </c>
      <c r="M1074" s="148">
        <v>0</v>
      </c>
      <c r="N1074" s="148">
        <v>0</v>
      </c>
      <c r="O1074" s="160">
        <v>8002340</v>
      </c>
      <c r="P1074" s="111">
        <f t="shared" si="130"/>
        <v>11809.828807556079</v>
      </c>
      <c r="Q1074" s="119">
        <v>9673</v>
      </c>
      <c r="R1074" s="98" t="s">
        <v>69</v>
      </c>
      <c r="S1074" s="112"/>
      <c r="T1074" s="25"/>
      <c r="U1074" s="25"/>
    </row>
    <row r="1075" spans="1:21" s="26" customFormat="1" ht="23.1" customHeight="1" x14ac:dyDescent="0.25">
      <c r="A1075" s="94" t="s">
        <v>1756</v>
      </c>
      <c r="B1075" s="118" t="s">
        <v>866</v>
      </c>
      <c r="C1075" s="108">
        <v>1960</v>
      </c>
      <c r="D1075" s="94" t="s">
        <v>26</v>
      </c>
      <c r="E1075" s="94" t="s">
        <v>25</v>
      </c>
      <c r="F1075" s="129">
        <v>2</v>
      </c>
      <c r="G1075" s="129">
        <v>2</v>
      </c>
      <c r="H1075" s="133">
        <v>629.5</v>
      </c>
      <c r="I1075" s="133">
        <v>49.8</v>
      </c>
      <c r="J1075" s="133">
        <v>579.70000000000005</v>
      </c>
      <c r="K1075" s="119">
        <f t="shared" si="129"/>
        <v>7925500</v>
      </c>
      <c r="L1075" s="133">
        <v>0</v>
      </c>
      <c r="M1075" s="133">
        <v>0</v>
      </c>
      <c r="N1075" s="133">
        <v>0</v>
      </c>
      <c r="O1075" s="140">
        <v>7925500</v>
      </c>
      <c r="P1075" s="111">
        <f t="shared" si="130"/>
        <v>12590.150913423351</v>
      </c>
      <c r="Q1075" s="119">
        <v>9673</v>
      </c>
      <c r="R1075" s="98" t="s">
        <v>69</v>
      </c>
      <c r="S1075" s="112"/>
      <c r="T1075" s="25"/>
      <c r="U1075" s="25"/>
    </row>
    <row r="1076" spans="1:21" s="26" customFormat="1" ht="23.1" customHeight="1" x14ac:dyDescent="0.25">
      <c r="A1076" s="94" t="s">
        <v>1757</v>
      </c>
      <c r="B1076" s="118" t="s">
        <v>867</v>
      </c>
      <c r="C1076" s="108">
        <v>1960</v>
      </c>
      <c r="D1076" s="94" t="s">
        <v>26</v>
      </c>
      <c r="E1076" s="94" t="s">
        <v>25</v>
      </c>
      <c r="F1076" s="129">
        <v>2</v>
      </c>
      <c r="G1076" s="129">
        <v>2</v>
      </c>
      <c r="H1076" s="133">
        <v>719.3</v>
      </c>
      <c r="I1076" s="133">
        <v>42.9</v>
      </c>
      <c r="J1076" s="133">
        <v>676.4</v>
      </c>
      <c r="K1076" s="119">
        <f t="shared" si="129"/>
        <v>7252370</v>
      </c>
      <c r="L1076" s="133">
        <v>0</v>
      </c>
      <c r="M1076" s="133">
        <v>0</v>
      </c>
      <c r="N1076" s="133">
        <v>0</v>
      </c>
      <c r="O1076" s="140">
        <v>7252370</v>
      </c>
      <c r="P1076" s="111">
        <f t="shared" si="130"/>
        <v>10082.538579174197</v>
      </c>
      <c r="Q1076" s="119">
        <v>9673</v>
      </c>
      <c r="R1076" s="98" t="s">
        <v>69</v>
      </c>
      <c r="S1076" s="149"/>
      <c r="T1076" s="25"/>
      <c r="U1076" s="25"/>
    </row>
    <row r="1077" spans="1:21" s="26" customFormat="1" ht="23.1" customHeight="1" x14ac:dyDescent="0.25">
      <c r="A1077" s="94" t="s">
        <v>1758</v>
      </c>
      <c r="B1077" s="118" t="s">
        <v>868</v>
      </c>
      <c r="C1077" s="108">
        <v>1980</v>
      </c>
      <c r="D1077" s="94" t="s">
        <v>26</v>
      </c>
      <c r="E1077" s="94" t="s">
        <v>25</v>
      </c>
      <c r="F1077" s="129">
        <v>3</v>
      </c>
      <c r="G1077" s="129">
        <v>4</v>
      </c>
      <c r="H1077" s="133">
        <v>2909.9</v>
      </c>
      <c r="I1077" s="133">
        <v>430.5</v>
      </c>
      <c r="J1077" s="133">
        <v>2479.4</v>
      </c>
      <c r="K1077" s="119">
        <f t="shared" si="129"/>
        <v>19934700</v>
      </c>
      <c r="L1077" s="133">
        <v>0</v>
      </c>
      <c r="M1077" s="133">
        <v>0</v>
      </c>
      <c r="N1077" s="133">
        <v>0</v>
      </c>
      <c r="O1077" s="140">
        <v>19934700</v>
      </c>
      <c r="P1077" s="111">
        <f t="shared" si="130"/>
        <v>6850.6477885838003</v>
      </c>
      <c r="Q1077" s="119">
        <v>9673</v>
      </c>
      <c r="R1077" s="98" t="s">
        <v>70</v>
      </c>
      <c r="S1077" s="112"/>
      <c r="T1077" s="25"/>
      <c r="U1077" s="25"/>
    </row>
    <row r="1078" spans="1:21" s="26" customFormat="1" ht="23.1" customHeight="1" x14ac:dyDescent="0.25">
      <c r="A1078" s="196" t="s">
        <v>1759</v>
      </c>
      <c r="B1078" s="199" t="s">
        <v>869</v>
      </c>
      <c r="C1078" s="180">
        <v>1954</v>
      </c>
      <c r="D1078" s="198" t="s">
        <v>26</v>
      </c>
      <c r="E1078" s="198" t="s">
        <v>25</v>
      </c>
      <c r="F1078" s="195">
        <v>4</v>
      </c>
      <c r="G1078" s="195">
        <v>4</v>
      </c>
      <c r="H1078" s="200">
        <v>3683.5</v>
      </c>
      <c r="I1078" s="200">
        <v>0</v>
      </c>
      <c r="J1078" s="200">
        <v>1143</v>
      </c>
      <c r="K1078" s="119">
        <f t="shared" si="129"/>
        <v>10148413.529999999</v>
      </c>
      <c r="L1078" s="133">
        <v>0</v>
      </c>
      <c r="M1078" s="133">
        <v>0</v>
      </c>
      <c r="N1078" s="133">
        <v>0</v>
      </c>
      <c r="O1078" s="140">
        <v>10148413.529999999</v>
      </c>
      <c r="P1078" s="111">
        <f t="shared" si="130"/>
        <v>2755.100727568888</v>
      </c>
      <c r="Q1078" s="119">
        <v>9673</v>
      </c>
      <c r="R1078" s="98" t="s">
        <v>68</v>
      </c>
      <c r="S1078" s="149"/>
      <c r="T1078" s="30"/>
      <c r="U1078" s="25"/>
    </row>
    <row r="1079" spans="1:21" s="26" customFormat="1" ht="23.1" customHeight="1" x14ac:dyDescent="0.25">
      <c r="A1079" s="196"/>
      <c r="B1079" s="199"/>
      <c r="C1079" s="180"/>
      <c r="D1079" s="198"/>
      <c r="E1079" s="198"/>
      <c r="F1079" s="195"/>
      <c r="G1079" s="195"/>
      <c r="H1079" s="200"/>
      <c r="I1079" s="200"/>
      <c r="J1079" s="200"/>
      <c r="K1079" s="119">
        <f>SUM(L1079:O1079)</f>
        <v>16990400</v>
      </c>
      <c r="L1079" s="133">
        <v>0</v>
      </c>
      <c r="M1079" s="133">
        <v>0</v>
      </c>
      <c r="N1079" s="133">
        <v>0</v>
      </c>
      <c r="O1079" s="140">
        <v>16990400</v>
      </c>
      <c r="P1079" s="111">
        <f>K1079/H1078</f>
        <v>4612.5695669879187</v>
      </c>
      <c r="Q1079" s="119">
        <v>9673</v>
      </c>
      <c r="R1079" s="98" t="s">
        <v>69</v>
      </c>
      <c r="S1079" s="149"/>
      <c r="T1079" s="30"/>
      <c r="U1079" s="25"/>
    </row>
    <row r="1080" spans="1:21" s="26" customFormat="1" ht="31.5" x14ac:dyDescent="0.25">
      <c r="A1080" s="121" t="s">
        <v>1760</v>
      </c>
      <c r="B1080" s="118" t="s">
        <v>870</v>
      </c>
      <c r="C1080" s="108">
        <v>1959</v>
      </c>
      <c r="D1080" s="94" t="s">
        <v>26</v>
      </c>
      <c r="E1080" s="108" t="s">
        <v>119</v>
      </c>
      <c r="F1080" s="129">
        <v>2</v>
      </c>
      <c r="G1080" s="129">
        <v>2</v>
      </c>
      <c r="H1080" s="110">
        <v>458.6</v>
      </c>
      <c r="I1080" s="110">
        <v>45.3</v>
      </c>
      <c r="J1080" s="110">
        <v>413.3</v>
      </c>
      <c r="K1080" s="119">
        <f t="shared" si="129"/>
        <v>4604240</v>
      </c>
      <c r="L1080" s="110">
        <v>0</v>
      </c>
      <c r="M1080" s="110">
        <v>0</v>
      </c>
      <c r="N1080" s="110">
        <v>0</v>
      </c>
      <c r="O1080" s="140">
        <v>4604240</v>
      </c>
      <c r="P1080" s="111">
        <f t="shared" si="130"/>
        <v>10039.773222852158</v>
      </c>
      <c r="Q1080" s="119">
        <v>9673</v>
      </c>
      <c r="R1080" s="98" t="s">
        <v>69</v>
      </c>
      <c r="S1080" s="112"/>
      <c r="T1080" s="25"/>
      <c r="U1080" s="25"/>
    </row>
    <row r="1081" spans="1:21" s="26" customFormat="1" ht="23.1" customHeight="1" x14ac:dyDescent="0.25">
      <c r="A1081" s="121" t="s">
        <v>1825</v>
      </c>
      <c r="B1081" s="118" t="s">
        <v>871</v>
      </c>
      <c r="C1081" s="108">
        <v>1959</v>
      </c>
      <c r="D1081" s="94" t="s">
        <v>26</v>
      </c>
      <c r="E1081" s="94" t="s">
        <v>25</v>
      </c>
      <c r="F1081" s="129">
        <v>2</v>
      </c>
      <c r="G1081" s="129">
        <v>2</v>
      </c>
      <c r="H1081" s="110">
        <v>1032.4000000000001</v>
      </c>
      <c r="I1081" s="110">
        <v>237.8</v>
      </c>
      <c r="J1081" s="110">
        <v>794.6</v>
      </c>
      <c r="K1081" s="119">
        <f t="shared" si="129"/>
        <v>8409610</v>
      </c>
      <c r="L1081" s="110">
        <v>0</v>
      </c>
      <c r="M1081" s="110">
        <v>0</v>
      </c>
      <c r="N1081" s="110">
        <v>0</v>
      </c>
      <c r="O1081" s="140">
        <v>8409610</v>
      </c>
      <c r="P1081" s="111">
        <f t="shared" si="130"/>
        <v>8145.689655172413</v>
      </c>
      <c r="Q1081" s="119">
        <v>9673</v>
      </c>
      <c r="R1081" s="98" t="s">
        <v>69</v>
      </c>
      <c r="S1081" s="112"/>
      <c r="T1081" s="25"/>
      <c r="U1081" s="25"/>
    </row>
    <row r="1082" spans="1:21" s="26" customFormat="1" ht="23.1" customHeight="1" x14ac:dyDescent="0.25">
      <c r="A1082" s="121" t="s">
        <v>1761</v>
      </c>
      <c r="B1082" s="118" t="s">
        <v>879</v>
      </c>
      <c r="C1082" s="94">
        <v>1960</v>
      </c>
      <c r="D1082" s="94" t="s">
        <v>26</v>
      </c>
      <c r="E1082" s="94" t="s">
        <v>25</v>
      </c>
      <c r="F1082" s="94">
        <v>3</v>
      </c>
      <c r="G1082" s="94">
        <v>2</v>
      </c>
      <c r="H1082" s="148">
        <v>2195.4</v>
      </c>
      <c r="I1082" s="148">
        <v>570</v>
      </c>
      <c r="J1082" s="148">
        <v>1625.4</v>
      </c>
      <c r="K1082" s="119">
        <f>SUM(L1082:O1082)</f>
        <v>14254710</v>
      </c>
      <c r="L1082" s="148">
        <v>0</v>
      </c>
      <c r="M1082" s="148">
        <v>0</v>
      </c>
      <c r="N1082" s="148">
        <v>0</v>
      </c>
      <c r="O1082" s="160">
        <v>14254710</v>
      </c>
      <c r="P1082" s="111">
        <f>K1082/H1082</f>
        <v>6492.9898879475268</v>
      </c>
      <c r="Q1082" s="119">
        <v>9673</v>
      </c>
      <c r="R1082" s="98" t="s">
        <v>70</v>
      </c>
      <c r="S1082" s="112"/>
      <c r="T1082" s="25"/>
      <c r="U1082" s="25"/>
    </row>
    <row r="1083" spans="1:21" s="26" customFormat="1" ht="23.1" customHeight="1" x14ac:dyDescent="0.25">
      <c r="A1083" s="121" t="s">
        <v>1762</v>
      </c>
      <c r="B1083" s="118" t="s">
        <v>880</v>
      </c>
      <c r="C1083" s="94">
        <v>1960</v>
      </c>
      <c r="D1083" s="94" t="s">
        <v>26</v>
      </c>
      <c r="E1083" s="94" t="s">
        <v>25</v>
      </c>
      <c r="F1083" s="95">
        <v>3</v>
      </c>
      <c r="G1083" s="95">
        <v>3</v>
      </c>
      <c r="H1083" s="133">
        <v>2135.9</v>
      </c>
      <c r="I1083" s="133">
        <v>344.4</v>
      </c>
      <c r="J1083" s="133">
        <v>1791.5</v>
      </c>
      <c r="K1083" s="119">
        <f>SUM(L1083:O1083)</f>
        <v>14088860</v>
      </c>
      <c r="L1083" s="133">
        <v>0</v>
      </c>
      <c r="M1083" s="133">
        <v>0</v>
      </c>
      <c r="N1083" s="133">
        <v>0</v>
      </c>
      <c r="O1083" s="159">
        <v>14088860</v>
      </c>
      <c r="P1083" s="111">
        <f>K1083/H1083</f>
        <v>6596.2170513600822</v>
      </c>
      <c r="Q1083" s="119">
        <v>9673</v>
      </c>
      <c r="R1083" s="98" t="s">
        <v>70</v>
      </c>
      <c r="S1083" s="112"/>
      <c r="T1083" s="25"/>
      <c r="U1083" s="25"/>
    </row>
    <row r="1084" spans="1:21" s="26" customFormat="1" ht="23.1" customHeight="1" x14ac:dyDescent="0.25">
      <c r="A1084" s="121" t="s">
        <v>1763</v>
      </c>
      <c r="B1084" s="118" t="s">
        <v>881</v>
      </c>
      <c r="C1084" s="108">
        <v>1952</v>
      </c>
      <c r="D1084" s="94" t="s">
        <v>26</v>
      </c>
      <c r="E1084" s="94" t="s">
        <v>25</v>
      </c>
      <c r="F1084" s="129">
        <v>3</v>
      </c>
      <c r="G1084" s="129">
        <v>3</v>
      </c>
      <c r="H1084" s="133">
        <v>2141.8000000000002</v>
      </c>
      <c r="I1084" s="133">
        <v>524.20000000000005</v>
      </c>
      <c r="J1084" s="133">
        <v>1617.6</v>
      </c>
      <c r="K1084" s="119">
        <f>SUM(L1084:O1084)</f>
        <v>13655070</v>
      </c>
      <c r="L1084" s="133">
        <v>0</v>
      </c>
      <c r="M1084" s="133">
        <v>0</v>
      </c>
      <c r="N1084" s="133">
        <v>0</v>
      </c>
      <c r="O1084" s="159">
        <v>13655070</v>
      </c>
      <c r="P1084" s="111">
        <f>K1084/H1084</f>
        <v>6375.5112522177606</v>
      </c>
      <c r="Q1084" s="119">
        <v>9673</v>
      </c>
      <c r="R1084" s="98" t="s">
        <v>70</v>
      </c>
      <c r="S1084" s="112"/>
      <c r="T1084" s="25"/>
      <c r="U1084" s="30"/>
    </row>
    <row r="1085" spans="1:21" s="26" customFormat="1" ht="23.1" customHeight="1" x14ac:dyDescent="0.25">
      <c r="A1085" s="121" t="s">
        <v>1764</v>
      </c>
      <c r="B1085" s="118" t="s">
        <v>872</v>
      </c>
      <c r="C1085" s="108">
        <v>1958</v>
      </c>
      <c r="D1085" s="94" t="s">
        <v>26</v>
      </c>
      <c r="E1085" s="94" t="s">
        <v>25</v>
      </c>
      <c r="F1085" s="129">
        <v>3</v>
      </c>
      <c r="G1085" s="129">
        <v>2</v>
      </c>
      <c r="H1085" s="110">
        <v>1895.4</v>
      </c>
      <c r="I1085" s="110">
        <v>499.9</v>
      </c>
      <c r="J1085" s="110">
        <v>1395.5</v>
      </c>
      <c r="K1085" s="119">
        <f t="shared" si="129"/>
        <v>12279560</v>
      </c>
      <c r="L1085" s="110">
        <v>0</v>
      </c>
      <c r="M1085" s="110">
        <v>0</v>
      </c>
      <c r="N1085" s="110">
        <v>0</v>
      </c>
      <c r="O1085" s="140">
        <v>12279560</v>
      </c>
      <c r="P1085" s="111">
        <f t="shared" si="130"/>
        <v>6478.6113749076712</v>
      </c>
      <c r="Q1085" s="119">
        <v>9673</v>
      </c>
      <c r="R1085" s="98" t="s">
        <v>69</v>
      </c>
      <c r="S1085" s="112"/>
      <c r="T1085" s="25"/>
      <c r="U1085" s="25"/>
    </row>
    <row r="1086" spans="1:21" s="26" customFormat="1" ht="23.1" customHeight="1" x14ac:dyDescent="0.25">
      <c r="A1086" s="121" t="s">
        <v>1765</v>
      </c>
      <c r="B1086" s="118" t="s">
        <v>873</v>
      </c>
      <c r="C1086" s="108">
        <v>1955</v>
      </c>
      <c r="D1086" s="94" t="s">
        <v>26</v>
      </c>
      <c r="E1086" s="94" t="s">
        <v>25</v>
      </c>
      <c r="F1086" s="129">
        <v>2</v>
      </c>
      <c r="G1086" s="129">
        <v>3</v>
      </c>
      <c r="H1086" s="110">
        <v>428.6</v>
      </c>
      <c r="I1086" s="110">
        <v>90.5</v>
      </c>
      <c r="J1086" s="110">
        <v>338.1</v>
      </c>
      <c r="K1086" s="119">
        <f t="shared" si="129"/>
        <v>4875640</v>
      </c>
      <c r="L1086" s="110">
        <v>0</v>
      </c>
      <c r="M1086" s="110">
        <v>0</v>
      </c>
      <c r="N1086" s="110">
        <v>0</v>
      </c>
      <c r="O1086" s="140">
        <v>4875640</v>
      </c>
      <c r="P1086" s="111">
        <f t="shared" si="130"/>
        <v>11375.734951003265</v>
      </c>
      <c r="Q1086" s="119">
        <v>9673</v>
      </c>
      <c r="R1086" s="98" t="s">
        <v>69</v>
      </c>
      <c r="S1086" s="112"/>
      <c r="T1086" s="25"/>
      <c r="U1086" s="25"/>
    </row>
    <row r="1087" spans="1:21" s="26" customFormat="1" ht="23.1" customHeight="1" x14ac:dyDescent="0.25">
      <c r="A1087" s="121" t="s">
        <v>1766</v>
      </c>
      <c r="B1087" s="118" t="s">
        <v>874</v>
      </c>
      <c r="C1087" s="108">
        <v>1959</v>
      </c>
      <c r="D1087" s="94" t="s">
        <v>26</v>
      </c>
      <c r="E1087" s="94" t="s">
        <v>25</v>
      </c>
      <c r="F1087" s="129">
        <v>3</v>
      </c>
      <c r="G1087" s="129">
        <v>3</v>
      </c>
      <c r="H1087" s="110">
        <v>1866.7</v>
      </c>
      <c r="I1087" s="110">
        <v>449.2</v>
      </c>
      <c r="J1087" s="110">
        <v>1417.5</v>
      </c>
      <c r="K1087" s="119">
        <f t="shared" si="129"/>
        <v>12312180</v>
      </c>
      <c r="L1087" s="110">
        <v>0</v>
      </c>
      <c r="M1087" s="110">
        <v>0</v>
      </c>
      <c r="N1087" s="110">
        <v>0</v>
      </c>
      <c r="O1087" s="140">
        <v>12312180</v>
      </c>
      <c r="P1087" s="111">
        <f t="shared" si="130"/>
        <v>6595.6929340547485</v>
      </c>
      <c r="Q1087" s="119">
        <v>9673</v>
      </c>
      <c r="R1087" s="98" t="s">
        <v>69</v>
      </c>
      <c r="S1087" s="112"/>
      <c r="T1087" s="25"/>
      <c r="U1087" s="25"/>
    </row>
    <row r="1088" spans="1:21" s="26" customFormat="1" ht="24.75" customHeight="1" x14ac:dyDescent="0.25">
      <c r="A1088" s="121" t="s">
        <v>1767</v>
      </c>
      <c r="B1088" s="118" t="s">
        <v>875</v>
      </c>
      <c r="C1088" s="108">
        <v>1955</v>
      </c>
      <c r="D1088" s="94" t="s">
        <v>26</v>
      </c>
      <c r="E1088" s="94" t="s">
        <v>25</v>
      </c>
      <c r="F1088" s="129">
        <v>2</v>
      </c>
      <c r="G1088" s="129">
        <v>2</v>
      </c>
      <c r="H1088" s="110">
        <v>673.3</v>
      </c>
      <c r="I1088" s="110">
        <v>247.4</v>
      </c>
      <c r="J1088" s="110">
        <v>425.9</v>
      </c>
      <c r="K1088" s="119">
        <f t="shared" si="129"/>
        <v>5233220</v>
      </c>
      <c r="L1088" s="110">
        <v>0</v>
      </c>
      <c r="M1088" s="110">
        <v>0</v>
      </c>
      <c r="N1088" s="110">
        <v>0</v>
      </c>
      <c r="O1088" s="140">
        <v>5233220</v>
      </c>
      <c r="P1088" s="111">
        <f t="shared" si="130"/>
        <v>7772.4936878063272</v>
      </c>
      <c r="Q1088" s="119">
        <v>9673</v>
      </c>
      <c r="R1088" s="98" t="s">
        <v>70</v>
      </c>
      <c r="S1088" s="112"/>
      <c r="T1088" s="25"/>
      <c r="U1088" s="25"/>
    </row>
    <row r="1089" spans="1:21" s="26" customFormat="1" ht="24.75" customHeight="1" x14ac:dyDescent="0.25">
      <c r="A1089" s="121" t="s">
        <v>1768</v>
      </c>
      <c r="B1089" s="118" t="s">
        <v>876</v>
      </c>
      <c r="C1089" s="108">
        <v>1958</v>
      </c>
      <c r="D1089" s="94" t="s">
        <v>26</v>
      </c>
      <c r="E1089" s="94" t="s">
        <v>25</v>
      </c>
      <c r="F1089" s="129">
        <v>3</v>
      </c>
      <c r="G1089" s="129">
        <v>2</v>
      </c>
      <c r="H1089" s="110">
        <v>1867.9</v>
      </c>
      <c r="I1089" s="110">
        <v>467.5</v>
      </c>
      <c r="J1089" s="110">
        <v>1400.4</v>
      </c>
      <c r="K1089" s="119">
        <f t="shared" si="129"/>
        <v>11278860</v>
      </c>
      <c r="L1089" s="110">
        <v>0</v>
      </c>
      <c r="M1089" s="110">
        <v>0</v>
      </c>
      <c r="N1089" s="110">
        <v>0</v>
      </c>
      <c r="O1089" s="140">
        <v>11278860</v>
      </c>
      <c r="P1089" s="111">
        <f t="shared" si="130"/>
        <v>6038.2568659992503</v>
      </c>
      <c r="Q1089" s="119">
        <v>9673</v>
      </c>
      <c r="R1089" s="98" t="s">
        <v>70</v>
      </c>
      <c r="S1089" s="112"/>
      <c r="T1089" s="25"/>
      <c r="U1089" s="25"/>
    </row>
    <row r="1090" spans="1:21" s="26" customFormat="1" ht="24" customHeight="1" x14ac:dyDescent="0.25">
      <c r="A1090" s="121" t="s">
        <v>1769</v>
      </c>
      <c r="B1090" s="118" t="s">
        <v>877</v>
      </c>
      <c r="C1090" s="108">
        <v>1956</v>
      </c>
      <c r="D1090" s="94" t="s">
        <v>26</v>
      </c>
      <c r="E1090" s="94" t="s">
        <v>25</v>
      </c>
      <c r="F1090" s="129">
        <v>2</v>
      </c>
      <c r="G1090" s="129">
        <v>2</v>
      </c>
      <c r="H1090" s="110">
        <v>920.8</v>
      </c>
      <c r="I1090" s="110">
        <v>146.80000000000001</v>
      </c>
      <c r="J1090" s="110">
        <v>774</v>
      </c>
      <c r="K1090" s="119">
        <f t="shared" si="129"/>
        <v>8483420</v>
      </c>
      <c r="L1090" s="110">
        <v>0</v>
      </c>
      <c r="M1090" s="110">
        <v>0</v>
      </c>
      <c r="N1090" s="110">
        <v>0</v>
      </c>
      <c r="O1090" s="140">
        <v>8483420</v>
      </c>
      <c r="P1090" s="111">
        <f t="shared" si="130"/>
        <v>9213.097306689835</v>
      </c>
      <c r="Q1090" s="119">
        <v>9673</v>
      </c>
      <c r="R1090" s="98" t="s">
        <v>70</v>
      </c>
      <c r="S1090" s="112"/>
      <c r="T1090" s="25"/>
      <c r="U1090" s="30"/>
    </row>
    <row r="1091" spans="1:21" s="26" customFormat="1" ht="21.95" customHeight="1" x14ac:dyDescent="0.25">
      <c r="A1091" s="121" t="s">
        <v>1770</v>
      </c>
      <c r="B1091" s="118" t="s">
        <v>878</v>
      </c>
      <c r="C1091" s="108">
        <v>1956</v>
      </c>
      <c r="D1091" s="94" t="s">
        <v>26</v>
      </c>
      <c r="E1091" s="94" t="s">
        <v>25</v>
      </c>
      <c r="F1091" s="129">
        <v>2</v>
      </c>
      <c r="G1091" s="129">
        <v>2</v>
      </c>
      <c r="H1091" s="110">
        <v>918.2</v>
      </c>
      <c r="I1091" s="110">
        <v>151.30000000000001</v>
      </c>
      <c r="J1091" s="110">
        <v>766.9</v>
      </c>
      <c r="K1091" s="119">
        <f t="shared" si="129"/>
        <v>4777780</v>
      </c>
      <c r="L1091" s="110">
        <v>0</v>
      </c>
      <c r="M1091" s="110">
        <v>0</v>
      </c>
      <c r="N1091" s="110">
        <v>0</v>
      </c>
      <c r="O1091" s="140">
        <v>4777780</v>
      </c>
      <c r="P1091" s="111">
        <f t="shared" si="130"/>
        <v>5203.4197342626876</v>
      </c>
      <c r="Q1091" s="119">
        <v>9673</v>
      </c>
      <c r="R1091" s="98" t="s">
        <v>70</v>
      </c>
      <c r="S1091" s="112"/>
      <c r="T1091" s="25"/>
      <c r="U1091" s="25"/>
    </row>
    <row r="1092" spans="1:21" ht="21.95" customHeight="1" x14ac:dyDescent="0.25">
      <c r="A1092" s="121" t="s">
        <v>1771</v>
      </c>
      <c r="B1092" s="118" t="s">
        <v>1689</v>
      </c>
      <c r="C1092" s="108">
        <v>1958</v>
      </c>
      <c r="D1092" s="108" t="s">
        <v>26</v>
      </c>
      <c r="E1092" s="108" t="s">
        <v>25</v>
      </c>
      <c r="F1092" s="129">
        <v>2</v>
      </c>
      <c r="G1092" s="129">
        <v>3</v>
      </c>
      <c r="H1092" s="110">
        <v>928.5</v>
      </c>
      <c r="I1092" s="110">
        <v>852.9</v>
      </c>
      <c r="J1092" s="110">
        <v>852.9</v>
      </c>
      <c r="K1092" s="110">
        <f>SUM(L1092:O1092)</f>
        <v>10352455.27</v>
      </c>
      <c r="L1092" s="110">
        <v>0</v>
      </c>
      <c r="M1092" s="110">
        <v>0</v>
      </c>
      <c r="N1092" s="110">
        <v>0</v>
      </c>
      <c r="O1092" s="110">
        <v>10352455.27</v>
      </c>
      <c r="P1092" s="110">
        <f t="shared" si="130"/>
        <v>11149.655648896069</v>
      </c>
      <c r="Q1092" s="110">
        <v>9673</v>
      </c>
      <c r="R1092" s="121" t="s">
        <v>68</v>
      </c>
      <c r="S1092" s="87"/>
    </row>
    <row r="1093" spans="1:21" s="26" customFormat="1" ht="21.95" customHeight="1" x14ac:dyDescent="0.25">
      <c r="A1093" s="121" t="s">
        <v>1772</v>
      </c>
      <c r="B1093" s="118" t="s">
        <v>882</v>
      </c>
      <c r="C1093" s="108">
        <v>1960</v>
      </c>
      <c r="D1093" s="94" t="s">
        <v>26</v>
      </c>
      <c r="E1093" s="94" t="s">
        <v>25</v>
      </c>
      <c r="F1093" s="129">
        <v>2</v>
      </c>
      <c r="G1093" s="129">
        <v>2</v>
      </c>
      <c r="H1093" s="133">
        <v>661.2</v>
      </c>
      <c r="I1093" s="133">
        <v>41.7</v>
      </c>
      <c r="J1093" s="133">
        <v>619.5</v>
      </c>
      <c r="K1093" s="119">
        <f t="shared" si="129"/>
        <v>8464870</v>
      </c>
      <c r="L1093" s="133">
        <v>0</v>
      </c>
      <c r="M1093" s="133">
        <v>0</v>
      </c>
      <c r="N1093" s="133">
        <v>0</v>
      </c>
      <c r="O1093" s="159">
        <v>8464870</v>
      </c>
      <c r="P1093" s="111">
        <f t="shared" si="130"/>
        <v>12802.283726557773</v>
      </c>
      <c r="Q1093" s="119">
        <v>9673</v>
      </c>
      <c r="R1093" s="98" t="s">
        <v>70</v>
      </c>
      <c r="S1093" s="149"/>
      <c r="T1093" s="25"/>
      <c r="U1093" s="25"/>
    </row>
    <row r="1094" spans="1:21" s="26" customFormat="1" ht="21.95" customHeight="1" x14ac:dyDescent="0.25">
      <c r="A1094" s="121" t="s">
        <v>1773</v>
      </c>
      <c r="B1094" s="118" t="s">
        <v>883</v>
      </c>
      <c r="C1094" s="108">
        <v>1960</v>
      </c>
      <c r="D1094" s="94" t="s">
        <v>26</v>
      </c>
      <c r="E1094" s="94" t="s">
        <v>25</v>
      </c>
      <c r="F1094" s="129">
        <v>2</v>
      </c>
      <c r="G1094" s="129">
        <v>2</v>
      </c>
      <c r="H1094" s="133">
        <v>737.2</v>
      </c>
      <c r="I1094" s="133">
        <v>54.8</v>
      </c>
      <c r="J1094" s="133">
        <v>682.4</v>
      </c>
      <c r="K1094" s="119">
        <f t="shared" si="129"/>
        <v>8320790</v>
      </c>
      <c r="L1094" s="133">
        <v>0</v>
      </c>
      <c r="M1094" s="133">
        <v>0</v>
      </c>
      <c r="N1094" s="133">
        <v>0</v>
      </c>
      <c r="O1094" s="159">
        <v>8320790</v>
      </c>
      <c r="P1094" s="111">
        <f t="shared" si="130"/>
        <v>11287.018448182311</v>
      </c>
      <c r="Q1094" s="119">
        <v>9673</v>
      </c>
      <c r="R1094" s="98" t="s">
        <v>70</v>
      </c>
      <c r="S1094" s="112"/>
      <c r="T1094" s="25"/>
      <c r="U1094" s="25"/>
    </row>
    <row r="1095" spans="1:21" s="26" customFormat="1" ht="21.95" customHeight="1" x14ac:dyDescent="0.25">
      <c r="A1095" s="121" t="s">
        <v>1774</v>
      </c>
      <c r="B1095" s="118" t="s">
        <v>884</v>
      </c>
      <c r="C1095" s="108">
        <v>1960</v>
      </c>
      <c r="D1095" s="94" t="s">
        <v>26</v>
      </c>
      <c r="E1095" s="94" t="s">
        <v>25</v>
      </c>
      <c r="F1095" s="129">
        <v>2</v>
      </c>
      <c r="G1095" s="129">
        <v>3</v>
      </c>
      <c r="H1095" s="133">
        <v>731.7</v>
      </c>
      <c r="I1095" s="133">
        <v>61.2</v>
      </c>
      <c r="J1095" s="133">
        <v>670.5</v>
      </c>
      <c r="K1095" s="119">
        <f t="shared" si="129"/>
        <v>6699380</v>
      </c>
      <c r="L1095" s="133">
        <v>0</v>
      </c>
      <c r="M1095" s="133">
        <v>0</v>
      </c>
      <c r="N1095" s="133">
        <v>0</v>
      </c>
      <c r="O1095" s="159">
        <v>6699380</v>
      </c>
      <c r="P1095" s="111">
        <f t="shared" si="130"/>
        <v>9155.910892442258</v>
      </c>
      <c r="Q1095" s="119">
        <v>9673</v>
      </c>
      <c r="R1095" s="98" t="s">
        <v>70</v>
      </c>
      <c r="S1095" s="149"/>
      <c r="T1095" s="30"/>
      <c r="U1095" s="25"/>
    </row>
    <row r="1096" spans="1:21" s="26" customFormat="1" ht="21.95" customHeight="1" x14ac:dyDescent="0.25">
      <c r="A1096" s="121" t="s">
        <v>1775</v>
      </c>
      <c r="B1096" s="118" t="s">
        <v>885</v>
      </c>
      <c r="C1096" s="108">
        <v>1959</v>
      </c>
      <c r="D1096" s="94" t="s">
        <v>26</v>
      </c>
      <c r="E1096" s="94" t="s">
        <v>25</v>
      </c>
      <c r="F1096" s="129">
        <v>2</v>
      </c>
      <c r="G1096" s="129">
        <v>2</v>
      </c>
      <c r="H1096" s="133">
        <v>863.8</v>
      </c>
      <c r="I1096" s="133">
        <v>194.8</v>
      </c>
      <c r="J1096" s="133">
        <v>669</v>
      </c>
      <c r="K1096" s="119">
        <f t="shared" si="129"/>
        <v>6960820</v>
      </c>
      <c r="L1096" s="133">
        <v>0</v>
      </c>
      <c r="M1096" s="133">
        <v>0</v>
      </c>
      <c r="N1096" s="133">
        <v>0</v>
      </c>
      <c r="O1096" s="159">
        <v>6960820</v>
      </c>
      <c r="P1096" s="111">
        <f t="shared" si="130"/>
        <v>8058.3699930539478</v>
      </c>
      <c r="Q1096" s="119">
        <v>9673</v>
      </c>
      <c r="R1096" s="98" t="s">
        <v>70</v>
      </c>
      <c r="S1096" s="112"/>
      <c r="T1096" s="25"/>
      <c r="U1096" s="25"/>
    </row>
    <row r="1097" spans="1:21" ht="21.95" customHeight="1" x14ac:dyDescent="0.25">
      <c r="A1097" s="121" t="s">
        <v>1776</v>
      </c>
      <c r="B1097" s="172" t="s">
        <v>1671</v>
      </c>
      <c r="C1097" s="173">
        <v>1949</v>
      </c>
      <c r="D1097" s="173">
        <v>2015</v>
      </c>
      <c r="E1097" s="174" t="s">
        <v>25</v>
      </c>
      <c r="F1097" s="175">
        <v>3</v>
      </c>
      <c r="G1097" s="175">
        <v>3</v>
      </c>
      <c r="H1097" s="176">
        <v>1507.9</v>
      </c>
      <c r="I1097" s="176">
        <v>1366.4</v>
      </c>
      <c r="J1097" s="176">
        <v>1054.2</v>
      </c>
      <c r="K1097" s="110">
        <f>SUM(L1097:O1097)</f>
        <v>4746150</v>
      </c>
      <c r="L1097" s="110">
        <v>0</v>
      </c>
      <c r="M1097" s="110">
        <v>0</v>
      </c>
      <c r="N1097" s="110">
        <v>0</v>
      </c>
      <c r="O1097" s="110">
        <v>4746150</v>
      </c>
      <c r="P1097" s="110">
        <f>K1097/H1097</f>
        <v>3147.5230452947808</v>
      </c>
      <c r="Q1097" s="110">
        <v>9673</v>
      </c>
      <c r="R1097" s="121" t="s">
        <v>68</v>
      </c>
      <c r="S1097" s="87"/>
    </row>
    <row r="1098" spans="1:21" s="26" customFormat="1" ht="21.95" customHeight="1" x14ac:dyDescent="0.25">
      <c r="A1098" s="121" t="s">
        <v>1777</v>
      </c>
      <c r="B1098" s="118" t="s">
        <v>886</v>
      </c>
      <c r="C1098" s="108">
        <v>1959</v>
      </c>
      <c r="D1098" s="94" t="s">
        <v>26</v>
      </c>
      <c r="E1098" s="94" t="s">
        <v>25</v>
      </c>
      <c r="F1098" s="129">
        <v>2</v>
      </c>
      <c r="G1098" s="129">
        <v>2</v>
      </c>
      <c r="H1098" s="133">
        <v>423.4</v>
      </c>
      <c r="I1098" s="133">
        <v>52.8</v>
      </c>
      <c r="J1098" s="133">
        <v>370.6</v>
      </c>
      <c r="K1098" s="119">
        <f t="shared" si="129"/>
        <v>3749460</v>
      </c>
      <c r="L1098" s="133">
        <v>0</v>
      </c>
      <c r="M1098" s="133">
        <v>0</v>
      </c>
      <c r="N1098" s="133">
        <v>0</v>
      </c>
      <c r="O1098" s="159">
        <v>3749460</v>
      </c>
      <c r="P1098" s="111">
        <f t="shared" si="130"/>
        <v>8855.5975436939061</v>
      </c>
      <c r="Q1098" s="119">
        <v>9673</v>
      </c>
      <c r="R1098" s="98" t="s">
        <v>70</v>
      </c>
      <c r="S1098" s="112"/>
      <c r="T1098" s="25"/>
      <c r="U1098" s="25"/>
    </row>
    <row r="1099" spans="1:21" s="26" customFormat="1" ht="21.95" customHeight="1" x14ac:dyDescent="0.25">
      <c r="A1099" s="121" t="s">
        <v>1778</v>
      </c>
      <c r="B1099" s="118" t="s">
        <v>887</v>
      </c>
      <c r="C1099" s="108">
        <v>1979</v>
      </c>
      <c r="D1099" s="94" t="s">
        <v>26</v>
      </c>
      <c r="E1099" s="94" t="s">
        <v>25</v>
      </c>
      <c r="F1099" s="129">
        <v>9</v>
      </c>
      <c r="G1099" s="129">
        <v>6</v>
      </c>
      <c r="H1099" s="133">
        <v>11790.2</v>
      </c>
      <c r="I1099" s="133">
        <v>208.1</v>
      </c>
      <c r="J1099" s="133">
        <v>10366.5</v>
      </c>
      <c r="K1099" s="119">
        <f t="shared" si="129"/>
        <v>20167570.899999999</v>
      </c>
      <c r="L1099" s="133">
        <v>0</v>
      </c>
      <c r="M1099" s="133">
        <v>0</v>
      </c>
      <c r="N1099" s="133">
        <v>0</v>
      </c>
      <c r="O1099" s="159">
        <v>20167570.899999999</v>
      </c>
      <c r="P1099" s="111">
        <f t="shared" si="130"/>
        <v>1710.5367932689858</v>
      </c>
      <c r="Q1099" s="119">
        <v>9673</v>
      </c>
      <c r="R1099" s="98" t="s">
        <v>68</v>
      </c>
      <c r="S1099" s="112"/>
      <c r="T1099" s="25"/>
      <c r="U1099" s="25"/>
    </row>
    <row r="1100" spans="1:21" ht="24.95" customHeight="1" x14ac:dyDescent="0.25">
      <c r="A1100" s="191" t="s">
        <v>1876</v>
      </c>
      <c r="B1100" s="191"/>
      <c r="C1100" s="191"/>
      <c r="D1100" s="191"/>
      <c r="E1100" s="191"/>
      <c r="F1100" s="191"/>
      <c r="G1100" s="191"/>
      <c r="H1100" s="191"/>
      <c r="I1100" s="191"/>
      <c r="J1100" s="191"/>
      <c r="K1100" s="191"/>
      <c r="L1100" s="191"/>
      <c r="M1100" s="191"/>
      <c r="N1100" s="191"/>
      <c r="O1100" s="191"/>
      <c r="P1100" s="191"/>
      <c r="Q1100" s="191"/>
      <c r="R1100" s="191"/>
      <c r="S1100" s="87"/>
    </row>
    <row r="1101" spans="1:21" ht="35.1" customHeight="1" x14ac:dyDescent="0.25">
      <c r="A1101" s="179" t="s">
        <v>1877</v>
      </c>
      <c r="B1101" s="179"/>
      <c r="C1101" s="113" t="s">
        <v>27</v>
      </c>
      <c r="D1101" s="113" t="s">
        <v>27</v>
      </c>
      <c r="E1101" s="113" t="s">
        <v>27</v>
      </c>
      <c r="F1101" s="114" t="s">
        <v>27</v>
      </c>
      <c r="G1101" s="114" t="s">
        <v>27</v>
      </c>
      <c r="H1101" s="115">
        <f>SUM(H1102)</f>
        <v>1204.4000000000001</v>
      </c>
      <c r="I1101" s="115">
        <f t="shared" ref="I1101:O1101" si="131">SUM(I1102)</f>
        <v>0</v>
      </c>
      <c r="J1101" s="115">
        <f t="shared" si="131"/>
        <v>758.2</v>
      </c>
      <c r="K1101" s="115">
        <f t="shared" si="131"/>
        <v>4611600</v>
      </c>
      <c r="L1101" s="115">
        <f t="shared" si="131"/>
        <v>0</v>
      </c>
      <c r="M1101" s="115">
        <f t="shared" si="131"/>
        <v>0</v>
      </c>
      <c r="N1101" s="115">
        <f t="shared" si="131"/>
        <v>0</v>
      </c>
      <c r="O1101" s="115">
        <f t="shared" si="131"/>
        <v>4611600</v>
      </c>
      <c r="P1101" s="102">
        <f>K1101/H1101</f>
        <v>3828.9604782464294</v>
      </c>
      <c r="Q1101" s="116" t="s">
        <v>27</v>
      </c>
      <c r="R1101" s="117" t="s">
        <v>27</v>
      </c>
      <c r="S1101" s="87"/>
    </row>
    <row r="1102" spans="1:21" s="48" customFormat="1" ht="25.5" customHeight="1" x14ac:dyDescent="0.25">
      <c r="A1102" s="108" t="s">
        <v>1779</v>
      </c>
      <c r="B1102" s="118" t="s">
        <v>1878</v>
      </c>
      <c r="C1102" s="94">
        <v>1978</v>
      </c>
      <c r="D1102" s="94" t="s">
        <v>26</v>
      </c>
      <c r="E1102" s="94" t="s">
        <v>28</v>
      </c>
      <c r="F1102" s="129">
        <v>2</v>
      </c>
      <c r="G1102" s="129">
        <v>3</v>
      </c>
      <c r="H1102" s="127">
        <v>1204.4000000000001</v>
      </c>
      <c r="I1102" s="127">
        <v>0</v>
      </c>
      <c r="J1102" s="127">
        <v>758.2</v>
      </c>
      <c r="K1102" s="119">
        <f>SUM(L1102:O1102)</f>
        <v>4611600</v>
      </c>
      <c r="L1102" s="127">
        <v>0</v>
      </c>
      <c r="M1102" s="127">
        <v>0</v>
      </c>
      <c r="N1102" s="127">
        <v>0</v>
      </c>
      <c r="O1102" s="127">
        <v>4611600</v>
      </c>
      <c r="P1102" s="111">
        <f>K1102/H1102</f>
        <v>3828.9604782464294</v>
      </c>
      <c r="Q1102" s="119">
        <v>9673</v>
      </c>
      <c r="R1102" s="98" t="s">
        <v>70</v>
      </c>
      <c r="S1102" s="112"/>
      <c r="T1102" s="47"/>
      <c r="U1102" s="47"/>
    </row>
    <row r="1103" spans="1:21" ht="24.95" customHeight="1" x14ac:dyDescent="0.25">
      <c r="A1103" s="191" t="s">
        <v>1860</v>
      </c>
      <c r="B1103" s="191"/>
      <c r="C1103" s="191"/>
      <c r="D1103" s="191"/>
      <c r="E1103" s="191"/>
      <c r="F1103" s="191"/>
      <c r="G1103" s="191"/>
      <c r="H1103" s="191"/>
      <c r="I1103" s="191"/>
      <c r="J1103" s="191"/>
      <c r="K1103" s="191"/>
      <c r="L1103" s="191"/>
      <c r="M1103" s="191"/>
      <c r="N1103" s="191"/>
      <c r="O1103" s="191"/>
      <c r="P1103" s="191"/>
      <c r="Q1103" s="191"/>
      <c r="R1103" s="191"/>
      <c r="S1103" s="87"/>
    </row>
    <row r="1104" spans="1:21" ht="35.1" customHeight="1" x14ac:dyDescent="0.25">
      <c r="A1104" s="179" t="s">
        <v>895</v>
      </c>
      <c r="B1104" s="179"/>
      <c r="C1104" s="113" t="s">
        <v>27</v>
      </c>
      <c r="D1104" s="113" t="s">
        <v>27</v>
      </c>
      <c r="E1104" s="113" t="s">
        <v>27</v>
      </c>
      <c r="F1104" s="114" t="s">
        <v>27</v>
      </c>
      <c r="G1104" s="114" t="s">
        <v>27</v>
      </c>
      <c r="H1104" s="115">
        <f>SUM(H1105)</f>
        <v>257.5</v>
      </c>
      <c r="I1104" s="115">
        <f t="shared" ref="I1104:N1104" si="132">SUM(I1105)</f>
        <v>38.4</v>
      </c>
      <c r="J1104" s="115">
        <f t="shared" si="132"/>
        <v>219.1</v>
      </c>
      <c r="K1104" s="115">
        <f t="shared" si="132"/>
        <v>2703925</v>
      </c>
      <c r="L1104" s="115">
        <f t="shared" si="132"/>
        <v>0</v>
      </c>
      <c r="M1104" s="115">
        <f t="shared" si="132"/>
        <v>0</v>
      </c>
      <c r="N1104" s="115">
        <f t="shared" si="132"/>
        <v>0</v>
      </c>
      <c r="O1104" s="115">
        <f>SUM(O1105:O1106)</f>
        <v>3934311.8</v>
      </c>
      <c r="P1104" s="102">
        <f>K1104/H1104</f>
        <v>10500.679611650485</v>
      </c>
      <c r="Q1104" s="116" t="s">
        <v>27</v>
      </c>
      <c r="R1104" s="117" t="s">
        <v>27</v>
      </c>
      <c r="S1104" s="87"/>
    </row>
    <row r="1105" spans="1:21" s="26" customFormat="1" ht="21.95" customHeight="1" x14ac:dyDescent="0.25">
      <c r="A1105" s="108" t="s">
        <v>1780</v>
      </c>
      <c r="B1105" s="118" t="s">
        <v>889</v>
      </c>
      <c r="C1105" s="94">
        <v>1957</v>
      </c>
      <c r="D1105" s="94" t="s">
        <v>26</v>
      </c>
      <c r="E1105" s="94" t="s">
        <v>25</v>
      </c>
      <c r="F1105" s="129">
        <v>2</v>
      </c>
      <c r="G1105" s="129">
        <v>2</v>
      </c>
      <c r="H1105" s="127">
        <v>257.5</v>
      </c>
      <c r="I1105" s="127">
        <v>38.4</v>
      </c>
      <c r="J1105" s="127">
        <v>219.1</v>
      </c>
      <c r="K1105" s="119">
        <f>SUM(L1105:O1105)</f>
        <v>2703925</v>
      </c>
      <c r="L1105" s="127">
        <v>0</v>
      </c>
      <c r="M1105" s="127">
        <v>0</v>
      </c>
      <c r="N1105" s="127">
        <v>0</v>
      </c>
      <c r="O1105" s="127">
        <v>2703925</v>
      </c>
      <c r="P1105" s="111">
        <f>K1105/H1105</f>
        <v>10500.679611650485</v>
      </c>
      <c r="Q1105" s="119">
        <v>9673</v>
      </c>
      <c r="R1105" s="98" t="s">
        <v>69</v>
      </c>
      <c r="S1105" s="112"/>
      <c r="T1105" s="25"/>
      <c r="U1105" s="25"/>
    </row>
    <row r="1106" spans="1:21" s="50" customFormat="1" ht="21.95" customHeight="1" x14ac:dyDescent="0.25">
      <c r="A1106" s="108" t="s">
        <v>1781</v>
      </c>
      <c r="B1106" s="118" t="s">
        <v>1874</v>
      </c>
      <c r="C1106" s="94">
        <v>1982</v>
      </c>
      <c r="D1106" s="94" t="s">
        <v>26</v>
      </c>
      <c r="E1106" s="94" t="s">
        <v>28</v>
      </c>
      <c r="F1106" s="129">
        <v>2</v>
      </c>
      <c r="G1106" s="129">
        <v>2</v>
      </c>
      <c r="H1106" s="127">
        <v>534</v>
      </c>
      <c r="I1106" s="127">
        <v>0</v>
      </c>
      <c r="J1106" s="127">
        <v>487.3</v>
      </c>
      <c r="K1106" s="119">
        <f>SUM(L1106:O1106)</f>
        <v>1230386.8</v>
      </c>
      <c r="L1106" s="127">
        <v>0</v>
      </c>
      <c r="M1106" s="127">
        <v>0</v>
      </c>
      <c r="N1106" s="127">
        <v>0</v>
      </c>
      <c r="O1106" s="127">
        <v>1230386.8</v>
      </c>
      <c r="P1106" s="111">
        <f>K1106/H1106</f>
        <v>2304.0951310861424</v>
      </c>
      <c r="Q1106" s="119">
        <v>9673</v>
      </c>
      <c r="R1106" s="98" t="s">
        <v>69</v>
      </c>
      <c r="S1106" s="87"/>
      <c r="T1106" s="49"/>
      <c r="U1106" s="49"/>
    </row>
    <row r="1107" spans="1:21" ht="24.95" customHeight="1" x14ac:dyDescent="0.25">
      <c r="A1107" s="191" t="s">
        <v>1861</v>
      </c>
      <c r="B1107" s="191"/>
      <c r="C1107" s="191"/>
      <c r="D1107" s="191"/>
      <c r="E1107" s="191"/>
      <c r="F1107" s="191"/>
      <c r="G1107" s="191"/>
      <c r="H1107" s="191"/>
      <c r="I1107" s="191"/>
      <c r="J1107" s="191"/>
      <c r="K1107" s="191"/>
      <c r="L1107" s="191"/>
      <c r="M1107" s="191"/>
      <c r="N1107" s="191"/>
      <c r="O1107" s="191"/>
      <c r="P1107" s="191"/>
      <c r="Q1107" s="191"/>
      <c r="R1107" s="191"/>
      <c r="S1107" s="87"/>
    </row>
    <row r="1108" spans="1:21" ht="35.1" customHeight="1" x14ac:dyDescent="0.25">
      <c r="A1108" s="179" t="s">
        <v>894</v>
      </c>
      <c r="B1108" s="179"/>
      <c r="C1108" s="113" t="s">
        <v>27</v>
      </c>
      <c r="D1108" s="113" t="s">
        <v>27</v>
      </c>
      <c r="E1108" s="113" t="s">
        <v>27</v>
      </c>
      <c r="F1108" s="114" t="s">
        <v>27</v>
      </c>
      <c r="G1108" s="114" t="s">
        <v>27</v>
      </c>
      <c r="H1108" s="115">
        <f t="shared" ref="H1108:N1108" si="133">SUM(H1109:H1110)</f>
        <v>543</v>
      </c>
      <c r="I1108" s="115">
        <f t="shared" si="133"/>
        <v>41.5</v>
      </c>
      <c r="J1108" s="115">
        <f t="shared" si="133"/>
        <v>501.5</v>
      </c>
      <c r="K1108" s="115">
        <f t="shared" si="133"/>
        <v>6965250</v>
      </c>
      <c r="L1108" s="115">
        <f t="shared" si="133"/>
        <v>0</v>
      </c>
      <c r="M1108" s="115">
        <f t="shared" si="133"/>
        <v>0</v>
      </c>
      <c r="N1108" s="115">
        <f t="shared" si="133"/>
        <v>0</v>
      </c>
      <c r="O1108" s="115">
        <f>SUM(O1109:O1111)</f>
        <v>10319510</v>
      </c>
      <c r="P1108" s="102">
        <f>K1108/H1108</f>
        <v>12827.348066298342</v>
      </c>
      <c r="Q1108" s="116" t="s">
        <v>27</v>
      </c>
      <c r="R1108" s="117" t="s">
        <v>27</v>
      </c>
      <c r="S1108" s="87"/>
    </row>
    <row r="1109" spans="1:21" s="26" customFormat="1" ht="21.95" customHeight="1" x14ac:dyDescent="0.25">
      <c r="A1109" s="94" t="s">
        <v>1782</v>
      </c>
      <c r="B1109" s="118" t="s">
        <v>888</v>
      </c>
      <c r="C1109" s="94">
        <v>1961</v>
      </c>
      <c r="D1109" s="94" t="s">
        <v>26</v>
      </c>
      <c r="E1109" s="94" t="s">
        <v>25</v>
      </c>
      <c r="F1109" s="129">
        <v>2</v>
      </c>
      <c r="G1109" s="129">
        <v>2</v>
      </c>
      <c r="H1109" s="148">
        <v>265.2</v>
      </c>
      <c r="I1109" s="148">
        <v>21.6</v>
      </c>
      <c r="J1109" s="148">
        <v>243.6</v>
      </c>
      <c r="K1109" s="119">
        <f>SUM(L1109:O1109)</f>
        <v>3457320</v>
      </c>
      <c r="L1109" s="148">
        <v>0</v>
      </c>
      <c r="M1109" s="148">
        <v>0</v>
      </c>
      <c r="N1109" s="148">
        <v>0</v>
      </c>
      <c r="O1109" s="148">
        <v>3457320</v>
      </c>
      <c r="P1109" s="111">
        <f>K1109/H1109</f>
        <v>13036.651583710407</v>
      </c>
      <c r="Q1109" s="119">
        <v>9673</v>
      </c>
      <c r="R1109" s="98" t="s">
        <v>70</v>
      </c>
      <c r="S1109" s="112"/>
      <c r="T1109" s="25"/>
      <c r="U1109" s="25"/>
    </row>
    <row r="1110" spans="1:21" s="26" customFormat="1" ht="21.95" customHeight="1" x14ac:dyDescent="0.25">
      <c r="A1110" s="94" t="s">
        <v>1783</v>
      </c>
      <c r="B1110" s="118" t="s">
        <v>890</v>
      </c>
      <c r="C1110" s="151">
        <v>1957</v>
      </c>
      <c r="D1110" s="94" t="s">
        <v>26</v>
      </c>
      <c r="E1110" s="94" t="s">
        <v>25</v>
      </c>
      <c r="F1110" s="129">
        <v>2</v>
      </c>
      <c r="G1110" s="129">
        <v>2</v>
      </c>
      <c r="H1110" s="127">
        <v>277.8</v>
      </c>
      <c r="I1110" s="148">
        <v>19.899999999999999</v>
      </c>
      <c r="J1110" s="127">
        <v>257.89999999999998</v>
      </c>
      <c r="K1110" s="119">
        <f>SUM(L1110:O1110)</f>
        <v>3507930</v>
      </c>
      <c r="L1110" s="148">
        <v>0</v>
      </c>
      <c r="M1110" s="148">
        <v>0</v>
      </c>
      <c r="N1110" s="148">
        <v>0</v>
      </c>
      <c r="O1110" s="133">
        <v>3507930</v>
      </c>
      <c r="P1110" s="111">
        <f>K1110/H1110</f>
        <v>12627.537796976241</v>
      </c>
      <c r="Q1110" s="119">
        <v>9673</v>
      </c>
      <c r="R1110" s="98" t="s">
        <v>70</v>
      </c>
      <c r="S1110" s="112"/>
      <c r="T1110" s="25"/>
      <c r="U1110" s="25"/>
    </row>
    <row r="1111" spans="1:21" s="48" customFormat="1" ht="21.95" customHeight="1" x14ac:dyDescent="0.25">
      <c r="A1111" s="94" t="s">
        <v>1784</v>
      </c>
      <c r="B1111" s="152" t="s">
        <v>1875</v>
      </c>
      <c r="C1111" s="94">
        <v>1990</v>
      </c>
      <c r="D1111" s="94" t="s">
        <v>26</v>
      </c>
      <c r="E1111" s="94" t="s">
        <v>891</v>
      </c>
      <c r="F1111" s="94">
        <v>5</v>
      </c>
      <c r="G1111" s="94">
        <v>3</v>
      </c>
      <c r="H1111" s="160">
        <v>3092.6</v>
      </c>
      <c r="I1111" s="160">
        <v>1266.4000000000001</v>
      </c>
      <c r="J1111" s="160">
        <v>1826.2</v>
      </c>
      <c r="K1111" s="119">
        <f>SUM(L1111:O1111)</f>
        <v>3354260</v>
      </c>
      <c r="L1111" s="160">
        <v>0</v>
      </c>
      <c r="M1111" s="160">
        <v>0</v>
      </c>
      <c r="N1111" s="160">
        <v>0</v>
      </c>
      <c r="O1111" s="160">
        <v>3354260</v>
      </c>
      <c r="P1111" s="160">
        <f>K1111/H1111</f>
        <v>1084.6084200995926</v>
      </c>
      <c r="Q1111" s="119">
        <v>9673</v>
      </c>
      <c r="R1111" s="98" t="s">
        <v>69</v>
      </c>
      <c r="S1111" s="149"/>
      <c r="T1111" s="68"/>
      <c r="U1111" s="47"/>
    </row>
    <row r="1112" spans="1:21" ht="23.1" customHeight="1" x14ac:dyDescent="0.25">
      <c r="B1112" s="60"/>
      <c r="C1112" s="61"/>
      <c r="F1112" s="62"/>
      <c r="G1112" s="62"/>
      <c r="H1112" s="63"/>
      <c r="I1112" s="64"/>
      <c r="J1112" s="63"/>
      <c r="K1112" s="65"/>
      <c r="L1112" s="64"/>
      <c r="M1112" s="64"/>
      <c r="N1112" s="64"/>
      <c r="O1112" s="66"/>
      <c r="P1112" s="10"/>
      <c r="Q1112" s="65"/>
      <c r="R1112" s="67"/>
      <c r="S1112" s="16"/>
      <c r="T1112" s="16"/>
    </row>
  </sheetData>
  <mergeCells count="908">
    <mergeCell ref="J583:J584"/>
    <mergeCell ref="A583:A584"/>
    <mergeCell ref="B583:B584"/>
    <mergeCell ref="C583:C584"/>
    <mergeCell ref="D583:D584"/>
    <mergeCell ref="E583:E584"/>
    <mergeCell ref="F583:F584"/>
    <mergeCell ref="G583:G584"/>
    <mergeCell ref="H583:H584"/>
    <mergeCell ref="I583:I584"/>
    <mergeCell ref="A593:A594"/>
    <mergeCell ref="B593:B594"/>
    <mergeCell ref="C593:C594"/>
    <mergeCell ref="D593:D594"/>
    <mergeCell ref="E593:E594"/>
    <mergeCell ref="F593:F594"/>
    <mergeCell ref="G593:G594"/>
    <mergeCell ref="H593:H594"/>
    <mergeCell ref="I593:I594"/>
    <mergeCell ref="J148:J149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G451:G452"/>
    <mergeCell ref="I370:I371"/>
    <mergeCell ref="J370:J371"/>
    <mergeCell ref="I386:I387"/>
    <mergeCell ref="A386:A387"/>
    <mergeCell ref="B386:B387"/>
    <mergeCell ref="C386:C387"/>
    <mergeCell ref="F386:F387"/>
    <mergeCell ref="G372:G373"/>
    <mergeCell ref="H372:H373"/>
    <mergeCell ref="I372:I373"/>
    <mergeCell ref="E386:E387"/>
    <mergeCell ref="D386:D387"/>
    <mergeCell ref="J372:J373"/>
    <mergeCell ref="G386:G387"/>
    <mergeCell ref="G370:G371"/>
    <mergeCell ref="H370:H371"/>
    <mergeCell ref="H451:H452"/>
    <mergeCell ref="G445:G446"/>
    <mergeCell ref="D370:D371"/>
    <mergeCell ref="E370:E371"/>
    <mergeCell ref="F370:F371"/>
    <mergeCell ref="A451:A452"/>
    <mergeCell ref="B451:B452"/>
    <mergeCell ref="J535:J536"/>
    <mergeCell ref="G478:G479"/>
    <mergeCell ref="H478:H479"/>
    <mergeCell ref="I478:I479"/>
    <mergeCell ref="J478:J479"/>
    <mergeCell ref="I506:I507"/>
    <mergeCell ref="G506:G507"/>
    <mergeCell ref="H506:H507"/>
    <mergeCell ref="H531:H532"/>
    <mergeCell ref="J506:J507"/>
    <mergeCell ref="J527:J528"/>
    <mergeCell ref="I531:I532"/>
    <mergeCell ref="J531:J532"/>
    <mergeCell ref="J525:J526"/>
    <mergeCell ref="H491:H492"/>
    <mergeCell ref="H527:H528"/>
    <mergeCell ref="H525:H526"/>
    <mergeCell ref="J491:J492"/>
    <mergeCell ref="G525:G526"/>
    <mergeCell ref="G489:G490"/>
    <mergeCell ref="J502:J503"/>
    <mergeCell ref="J489:J490"/>
    <mergeCell ref="G441:G442"/>
    <mergeCell ref="F445:F446"/>
    <mergeCell ref="H445:H446"/>
    <mergeCell ref="H386:H387"/>
    <mergeCell ref="H389:H390"/>
    <mergeCell ref="H441:H442"/>
    <mergeCell ref="G348:G349"/>
    <mergeCell ref="D443:D444"/>
    <mergeCell ref="H400:H401"/>
    <mergeCell ref="E400:E401"/>
    <mergeCell ref="A409:R409"/>
    <mergeCell ref="A400:A401"/>
    <mergeCell ref="C400:C401"/>
    <mergeCell ref="D400:D401"/>
    <mergeCell ref="B400:B401"/>
    <mergeCell ref="E445:E446"/>
    <mergeCell ref="B445:B446"/>
    <mergeCell ref="C445:C446"/>
    <mergeCell ref="D445:D446"/>
    <mergeCell ref="A441:A442"/>
    <mergeCell ref="A406:B406"/>
    <mergeCell ref="A421:B421"/>
    <mergeCell ref="A420:R420"/>
    <mergeCell ref="A417:B417"/>
    <mergeCell ref="B768:B769"/>
    <mergeCell ref="C768:C769"/>
    <mergeCell ref="D768:D769"/>
    <mergeCell ref="E768:E769"/>
    <mergeCell ref="F768:F769"/>
    <mergeCell ref="A635:A636"/>
    <mergeCell ref="B635:B636"/>
    <mergeCell ref="C635:C636"/>
    <mergeCell ref="D635:D636"/>
    <mergeCell ref="E635:E636"/>
    <mergeCell ref="F635:F636"/>
    <mergeCell ref="A711:A712"/>
    <mergeCell ref="B711:B712"/>
    <mergeCell ref="C711:C712"/>
    <mergeCell ref="D711:D712"/>
    <mergeCell ref="E711:E712"/>
    <mergeCell ref="F711:F712"/>
    <mergeCell ref="B657:B658"/>
    <mergeCell ref="C657:C658"/>
    <mergeCell ref="D657:D658"/>
    <mergeCell ref="A655:A656"/>
    <mergeCell ref="B655:B656"/>
    <mergeCell ref="A220:R220"/>
    <mergeCell ref="A255:R255"/>
    <mergeCell ref="C238:C239"/>
    <mergeCell ref="D238:D239"/>
    <mergeCell ref="E238:E239"/>
    <mergeCell ref="F238:F239"/>
    <mergeCell ref="G261:G262"/>
    <mergeCell ref="H261:H262"/>
    <mergeCell ref="I261:I262"/>
    <mergeCell ref="J261:J262"/>
    <mergeCell ref="A261:A262"/>
    <mergeCell ref="B261:B262"/>
    <mergeCell ref="C261:C262"/>
    <mergeCell ref="D261:D262"/>
    <mergeCell ref="E261:E262"/>
    <mergeCell ref="A221:B221"/>
    <mergeCell ref="A238:A239"/>
    <mergeCell ref="A227:R227"/>
    <mergeCell ref="A228:B228"/>
    <mergeCell ref="A230:R230"/>
    <mergeCell ref="A224:R224"/>
    <mergeCell ref="D191:D192"/>
    <mergeCell ref="E191:E192"/>
    <mergeCell ref="G191:G192"/>
    <mergeCell ref="F191:F192"/>
    <mergeCell ref="F353:F354"/>
    <mergeCell ref="B274:B275"/>
    <mergeCell ref="B441:B442"/>
    <mergeCell ref="C441:C442"/>
    <mergeCell ref="D441:D442"/>
    <mergeCell ref="E441:E442"/>
    <mergeCell ref="F441:F442"/>
    <mergeCell ref="F261:F262"/>
    <mergeCell ref="C274:C275"/>
    <mergeCell ref="D274:D275"/>
    <mergeCell ref="E274:E275"/>
    <mergeCell ref="F274:F275"/>
    <mergeCell ref="B389:B390"/>
    <mergeCell ref="C389:C390"/>
    <mergeCell ref="D389:D390"/>
    <mergeCell ref="A410:B410"/>
    <mergeCell ref="A413:R413"/>
    <mergeCell ref="A414:B414"/>
    <mergeCell ref="A405:R405"/>
    <mergeCell ref="A215:B215"/>
    <mergeCell ref="D451:D452"/>
    <mergeCell ref="E451:E452"/>
    <mergeCell ref="A445:A446"/>
    <mergeCell ref="J914:J915"/>
    <mergeCell ref="B506:B507"/>
    <mergeCell ref="C506:C507"/>
    <mergeCell ref="D506:D507"/>
    <mergeCell ref="E506:E507"/>
    <mergeCell ref="J451:J452"/>
    <mergeCell ref="J768:J769"/>
    <mergeCell ref="H635:H636"/>
    <mergeCell ref="I635:I636"/>
    <mergeCell ref="G711:G712"/>
    <mergeCell ref="G768:G769"/>
    <mergeCell ref="H711:H712"/>
    <mergeCell ref="E914:E915"/>
    <mergeCell ref="F453:F454"/>
    <mergeCell ref="G453:G454"/>
    <mergeCell ref="E657:E658"/>
    <mergeCell ref="F657:F658"/>
    <mergeCell ref="G657:G658"/>
    <mergeCell ref="F467:F468"/>
    <mergeCell ref="G467:G468"/>
    <mergeCell ref="A768:A769"/>
    <mergeCell ref="I914:I915"/>
    <mergeCell ref="I451:I452"/>
    <mergeCell ref="I711:I712"/>
    <mergeCell ref="H768:H769"/>
    <mergeCell ref="I467:I468"/>
    <mergeCell ref="I489:I490"/>
    <mergeCell ref="I502:I503"/>
    <mergeCell ref="I491:I492"/>
    <mergeCell ref="I527:I528"/>
    <mergeCell ref="H489:H490"/>
    <mergeCell ref="G543:G544"/>
    <mergeCell ref="G491:G492"/>
    <mergeCell ref="I657:I658"/>
    <mergeCell ref="I655:I656"/>
    <mergeCell ref="G535:G536"/>
    <mergeCell ref="H535:H536"/>
    <mergeCell ref="H541:H542"/>
    <mergeCell ref="G545:G546"/>
    <mergeCell ref="H545:H546"/>
    <mergeCell ref="I545:I546"/>
    <mergeCell ref="I539:I540"/>
    <mergeCell ref="I535:I536"/>
    <mergeCell ref="G531:G532"/>
    <mergeCell ref="G527:G528"/>
    <mergeCell ref="H543:H544"/>
    <mergeCell ref="H502:H503"/>
    <mergeCell ref="I553:I554"/>
    <mergeCell ref="H657:H658"/>
    <mergeCell ref="F491:F492"/>
    <mergeCell ref="F464:F465"/>
    <mergeCell ref="D531:D532"/>
    <mergeCell ref="D478:D479"/>
    <mergeCell ref="E478:E479"/>
    <mergeCell ref="F478:F479"/>
    <mergeCell ref="F527:F528"/>
    <mergeCell ref="F451:F452"/>
    <mergeCell ref="B478:B479"/>
    <mergeCell ref="C478:C479"/>
    <mergeCell ref="B525:B526"/>
    <mergeCell ref="B502:B503"/>
    <mergeCell ref="E453:E454"/>
    <mergeCell ref="E531:E532"/>
    <mergeCell ref="B531:B532"/>
    <mergeCell ref="C531:C532"/>
    <mergeCell ref="F489:F490"/>
    <mergeCell ref="B491:B492"/>
    <mergeCell ref="C502:C503"/>
    <mergeCell ref="D502:D503"/>
    <mergeCell ref="E502:E503"/>
    <mergeCell ref="F502:F503"/>
    <mergeCell ref="D453:D454"/>
    <mergeCell ref="C451:C452"/>
    <mergeCell ref="A402:R402"/>
    <mergeCell ref="A416:R416"/>
    <mergeCell ref="A403:B403"/>
    <mergeCell ref="A389:A390"/>
    <mergeCell ref="A398:R398"/>
    <mergeCell ref="A399:B399"/>
    <mergeCell ref="G389:G390"/>
    <mergeCell ref="F389:F390"/>
    <mergeCell ref="E389:E390"/>
    <mergeCell ref="J441:J442"/>
    <mergeCell ref="J400:J401"/>
    <mergeCell ref="G400:G401"/>
    <mergeCell ref="F535:F536"/>
    <mergeCell ref="F506:F507"/>
    <mergeCell ref="F531:F532"/>
    <mergeCell ref="F541:F542"/>
    <mergeCell ref="G541:G542"/>
    <mergeCell ref="A541:A542"/>
    <mergeCell ref="B541:B542"/>
    <mergeCell ref="C541:C542"/>
    <mergeCell ref="D541:D542"/>
    <mergeCell ref="E541:E542"/>
    <mergeCell ref="G539:G540"/>
    <mergeCell ref="A539:A540"/>
    <mergeCell ref="B539:B540"/>
    <mergeCell ref="C539:C540"/>
    <mergeCell ref="A535:A536"/>
    <mergeCell ref="A506:A507"/>
    <mergeCell ref="A531:A532"/>
    <mergeCell ref="B535:B536"/>
    <mergeCell ref="C535:C536"/>
    <mergeCell ref="D535:D536"/>
    <mergeCell ref="E535:E536"/>
    <mergeCell ref="A553:A554"/>
    <mergeCell ref="B553:B554"/>
    <mergeCell ref="C553:C554"/>
    <mergeCell ref="D553:D554"/>
    <mergeCell ref="E553:E554"/>
    <mergeCell ref="A478:A479"/>
    <mergeCell ref="A502:A503"/>
    <mergeCell ref="D539:D540"/>
    <mergeCell ref="E539:E540"/>
    <mergeCell ref="C543:C544"/>
    <mergeCell ref="A545:A546"/>
    <mergeCell ref="C491:C492"/>
    <mergeCell ref="D491:D492"/>
    <mergeCell ref="E491:E492"/>
    <mergeCell ref="B545:B546"/>
    <mergeCell ref="C545:C546"/>
    <mergeCell ref="D545:D546"/>
    <mergeCell ref="E545:E546"/>
    <mergeCell ref="A489:A490"/>
    <mergeCell ref="B489:B490"/>
    <mergeCell ref="C489:C490"/>
    <mergeCell ref="D489:D490"/>
    <mergeCell ref="E489:E490"/>
    <mergeCell ref="A491:A492"/>
    <mergeCell ref="A1012:R1012"/>
    <mergeCell ref="G464:G465"/>
    <mergeCell ref="C1000:C1001"/>
    <mergeCell ref="I445:I446"/>
    <mergeCell ref="J445:J446"/>
    <mergeCell ref="A464:A465"/>
    <mergeCell ref="I459:I460"/>
    <mergeCell ref="J459:J460"/>
    <mergeCell ref="H457:H458"/>
    <mergeCell ref="I453:I454"/>
    <mergeCell ref="J453:J454"/>
    <mergeCell ref="H459:H460"/>
    <mergeCell ref="I457:I458"/>
    <mergeCell ref="J457:J458"/>
    <mergeCell ref="A459:A460"/>
    <mergeCell ref="B459:B460"/>
    <mergeCell ref="C459:C460"/>
    <mergeCell ref="D459:D460"/>
    <mergeCell ref="E459:E460"/>
    <mergeCell ref="F459:F460"/>
    <mergeCell ref="A457:A458"/>
    <mergeCell ref="B457:B458"/>
    <mergeCell ref="C457:C458"/>
    <mergeCell ref="D457:D458"/>
    <mergeCell ref="F1017:F1018"/>
    <mergeCell ref="J1017:J1018"/>
    <mergeCell ref="F1038:F1039"/>
    <mergeCell ref="H1017:H1018"/>
    <mergeCell ref="G1038:G1039"/>
    <mergeCell ref="A1007:B1007"/>
    <mergeCell ref="A1000:A1001"/>
    <mergeCell ref="B1000:B1001"/>
    <mergeCell ref="I464:I465"/>
    <mergeCell ref="J464:J465"/>
    <mergeCell ref="A1031:R1031"/>
    <mergeCell ref="A1032:B1032"/>
    <mergeCell ref="A1026:R1026"/>
    <mergeCell ref="B1017:B1018"/>
    <mergeCell ref="I1000:I1001"/>
    <mergeCell ref="J1000:J1001"/>
    <mergeCell ref="C1017:C1018"/>
    <mergeCell ref="D1017:D1018"/>
    <mergeCell ref="E1017:E1018"/>
    <mergeCell ref="A1021:B1021"/>
    <mergeCell ref="A1017:A1018"/>
    <mergeCell ref="A1020:R1020"/>
    <mergeCell ref="I1017:I1018"/>
    <mergeCell ref="A1023:R1023"/>
    <mergeCell ref="E1038:E1039"/>
    <mergeCell ref="J1038:J1039"/>
    <mergeCell ref="A1056:R1056"/>
    <mergeCell ref="A1041:B1041"/>
    <mergeCell ref="A1040:R1040"/>
    <mergeCell ref="C1069:C1070"/>
    <mergeCell ref="D1069:D1070"/>
    <mergeCell ref="E1069:E1070"/>
    <mergeCell ref="A1049:A1050"/>
    <mergeCell ref="B1049:B1050"/>
    <mergeCell ref="C1049:C1050"/>
    <mergeCell ref="D1049:D1050"/>
    <mergeCell ref="E1049:E1050"/>
    <mergeCell ref="F1049:F1050"/>
    <mergeCell ref="G1049:G1050"/>
    <mergeCell ref="H1049:H1050"/>
    <mergeCell ref="I1049:I1050"/>
    <mergeCell ref="J1049:J1050"/>
    <mergeCell ref="A1044:R1044"/>
    <mergeCell ref="A1045:B1045"/>
    <mergeCell ref="J939:J940"/>
    <mergeCell ref="A939:A940"/>
    <mergeCell ref="B939:B940"/>
    <mergeCell ref="C939:C940"/>
    <mergeCell ref="H968:H969"/>
    <mergeCell ref="A977:R977"/>
    <mergeCell ref="E997:E998"/>
    <mergeCell ref="G997:G998"/>
    <mergeCell ref="H997:H998"/>
    <mergeCell ref="G995:G996"/>
    <mergeCell ref="I968:I969"/>
    <mergeCell ref="I997:I998"/>
    <mergeCell ref="J997:J998"/>
    <mergeCell ref="A968:A969"/>
    <mergeCell ref="A978:B978"/>
    <mergeCell ref="F995:F996"/>
    <mergeCell ref="A980:R980"/>
    <mergeCell ref="A981:B981"/>
    <mergeCell ref="A989:R989"/>
    <mergeCell ref="F997:F998"/>
    <mergeCell ref="C997:C998"/>
    <mergeCell ref="D997:D998"/>
    <mergeCell ref="J968:J969"/>
    <mergeCell ref="A995:A996"/>
    <mergeCell ref="B995:B996"/>
    <mergeCell ref="C995:C996"/>
    <mergeCell ref="D995:D996"/>
    <mergeCell ref="E995:E996"/>
    <mergeCell ref="F968:F969"/>
    <mergeCell ref="G968:G969"/>
    <mergeCell ref="B968:B969"/>
    <mergeCell ref="C968:C969"/>
    <mergeCell ref="D968:D969"/>
    <mergeCell ref="E968:E969"/>
    <mergeCell ref="A971:R971"/>
    <mergeCell ref="A972:B972"/>
    <mergeCell ref="I995:I996"/>
    <mergeCell ref="J995:J996"/>
    <mergeCell ref="A975:B975"/>
    <mergeCell ref="H995:H996"/>
    <mergeCell ref="A990:B990"/>
    <mergeCell ref="A974:R974"/>
    <mergeCell ref="F545:F546"/>
    <mergeCell ref="I872:I873"/>
    <mergeCell ref="J541:J542"/>
    <mergeCell ref="I628:I629"/>
    <mergeCell ref="A872:A873"/>
    <mergeCell ref="B872:B873"/>
    <mergeCell ref="C872:C873"/>
    <mergeCell ref="D872:D873"/>
    <mergeCell ref="E872:E873"/>
    <mergeCell ref="F872:F873"/>
    <mergeCell ref="G872:G873"/>
    <mergeCell ref="H872:H873"/>
    <mergeCell ref="E630:E631"/>
    <mergeCell ref="F630:F631"/>
    <mergeCell ref="E847:E848"/>
    <mergeCell ref="F847:F848"/>
    <mergeCell ref="G847:G848"/>
    <mergeCell ref="H847:H848"/>
    <mergeCell ref="A847:A848"/>
    <mergeCell ref="B847:B848"/>
    <mergeCell ref="C847:C848"/>
    <mergeCell ref="J635:J636"/>
    <mergeCell ref="J657:J658"/>
    <mergeCell ref="J655:J656"/>
    <mergeCell ref="I937:I938"/>
    <mergeCell ref="H937:H938"/>
    <mergeCell ref="F539:F540"/>
    <mergeCell ref="H539:H540"/>
    <mergeCell ref="D939:D940"/>
    <mergeCell ref="E939:E940"/>
    <mergeCell ref="F939:F940"/>
    <mergeCell ref="G939:G940"/>
    <mergeCell ref="H939:H940"/>
    <mergeCell ref="F543:F544"/>
    <mergeCell ref="I541:I542"/>
    <mergeCell ref="I543:I544"/>
    <mergeCell ref="D543:D544"/>
    <mergeCell ref="E543:E544"/>
    <mergeCell ref="D630:D631"/>
    <mergeCell ref="D628:D629"/>
    <mergeCell ref="D847:D848"/>
    <mergeCell ref="D914:D915"/>
    <mergeCell ref="I939:I940"/>
    <mergeCell ref="E655:E656"/>
    <mergeCell ref="E628:E629"/>
    <mergeCell ref="D655:D656"/>
    <mergeCell ref="F655:F656"/>
    <mergeCell ref="G655:G656"/>
    <mergeCell ref="J937:J938"/>
    <mergeCell ref="G914:G915"/>
    <mergeCell ref="H914:H915"/>
    <mergeCell ref="F914:F915"/>
    <mergeCell ref="A914:A915"/>
    <mergeCell ref="B914:B915"/>
    <mergeCell ref="C914:C915"/>
    <mergeCell ref="A875:A876"/>
    <mergeCell ref="B875:B876"/>
    <mergeCell ref="C875:C876"/>
    <mergeCell ref="D875:D876"/>
    <mergeCell ref="E875:E876"/>
    <mergeCell ref="G875:G876"/>
    <mergeCell ref="F875:F876"/>
    <mergeCell ref="I875:I876"/>
    <mergeCell ref="J875:J876"/>
    <mergeCell ref="H875:H876"/>
    <mergeCell ref="A937:A938"/>
    <mergeCell ref="B937:B938"/>
    <mergeCell ref="C937:C938"/>
    <mergeCell ref="D937:D938"/>
    <mergeCell ref="E937:E938"/>
    <mergeCell ref="F937:F938"/>
    <mergeCell ref="G937:G938"/>
    <mergeCell ref="J630:J631"/>
    <mergeCell ref="I847:I848"/>
    <mergeCell ref="J553:J554"/>
    <mergeCell ref="I630:I631"/>
    <mergeCell ref="A657:A658"/>
    <mergeCell ref="A628:A629"/>
    <mergeCell ref="B628:B629"/>
    <mergeCell ref="C628:C629"/>
    <mergeCell ref="A630:A631"/>
    <mergeCell ref="B630:B631"/>
    <mergeCell ref="C630:C631"/>
    <mergeCell ref="C655:C656"/>
    <mergeCell ref="H655:H656"/>
    <mergeCell ref="G635:G636"/>
    <mergeCell ref="F553:F554"/>
    <mergeCell ref="G553:G554"/>
    <mergeCell ref="H553:H554"/>
    <mergeCell ref="F628:F629"/>
    <mergeCell ref="J711:J712"/>
    <mergeCell ref="J628:J629"/>
    <mergeCell ref="G630:G631"/>
    <mergeCell ref="H630:H631"/>
    <mergeCell ref="H628:H629"/>
    <mergeCell ref="G628:G629"/>
    <mergeCell ref="J872:J873"/>
    <mergeCell ref="J847:J848"/>
    <mergeCell ref="I768:I769"/>
    <mergeCell ref="J593:J594"/>
    <mergeCell ref="I324:I325"/>
    <mergeCell ref="I389:I390"/>
    <mergeCell ref="A370:A371"/>
    <mergeCell ref="B370:B371"/>
    <mergeCell ref="C370:C371"/>
    <mergeCell ref="A356:B356"/>
    <mergeCell ref="C353:C354"/>
    <mergeCell ref="A363:B363"/>
    <mergeCell ref="A362:R362"/>
    <mergeCell ref="H353:H354"/>
    <mergeCell ref="I353:I354"/>
    <mergeCell ref="I348:I349"/>
    <mergeCell ref="A358:R358"/>
    <mergeCell ref="A359:B359"/>
    <mergeCell ref="A355:R355"/>
    <mergeCell ref="J348:J349"/>
    <mergeCell ref="D353:D354"/>
    <mergeCell ref="E353:E354"/>
    <mergeCell ref="H348:H349"/>
    <mergeCell ref="A372:A373"/>
    <mergeCell ref="B372:B373"/>
    <mergeCell ref="C372:C373"/>
    <mergeCell ref="D372:D373"/>
    <mergeCell ref="E372:E373"/>
    <mergeCell ref="F374:F375"/>
    <mergeCell ref="H321:H322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F321:F322"/>
    <mergeCell ref="G321:G322"/>
    <mergeCell ref="A321:A322"/>
    <mergeCell ref="B321:B322"/>
    <mergeCell ref="C321:C322"/>
    <mergeCell ref="D321:D322"/>
    <mergeCell ref="E321:E322"/>
    <mergeCell ref="A353:A354"/>
    <mergeCell ref="D348:D349"/>
    <mergeCell ref="E348:E349"/>
    <mergeCell ref="F348:F349"/>
    <mergeCell ref="G353:G354"/>
    <mergeCell ref="B353:B354"/>
    <mergeCell ref="A348:A349"/>
    <mergeCell ref="J280:J281"/>
    <mergeCell ref="A313:A314"/>
    <mergeCell ref="B313:B314"/>
    <mergeCell ref="C313:C314"/>
    <mergeCell ref="D313:D314"/>
    <mergeCell ref="E313:E314"/>
    <mergeCell ref="H313:H314"/>
    <mergeCell ref="I313:I314"/>
    <mergeCell ref="B280:B281"/>
    <mergeCell ref="C280:C281"/>
    <mergeCell ref="D280:D281"/>
    <mergeCell ref="E280:E281"/>
    <mergeCell ref="F280:F281"/>
    <mergeCell ref="G280:G281"/>
    <mergeCell ref="J287:J288"/>
    <mergeCell ref="A287:A288"/>
    <mergeCell ref="B287:B288"/>
    <mergeCell ref="H280:H281"/>
    <mergeCell ref="G313:G314"/>
    <mergeCell ref="A280:A281"/>
    <mergeCell ref="C287:C288"/>
    <mergeCell ref="D287:D288"/>
    <mergeCell ref="E287:E288"/>
    <mergeCell ref="F287:F288"/>
    <mergeCell ref="G274:G275"/>
    <mergeCell ref="I280:I281"/>
    <mergeCell ref="A214:R214"/>
    <mergeCell ref="G28:G29"/>
    <mergeCell ref="H28:H29"/>
    <mergeCell ref="I28:I29"/>
    <mergeCell ref="A231:B231"/>
    <mergeCell ref="A248:B248"/>
    <mergeCell ref="A252:R252"/>
    <mergeCell ref="A253:B253"/>
    <mergeCell ref="G238:G239"/>
    <mergeCell ref="J238:J239"/>
    <mergeCell ref="A234:B234"/>
    <mergeCell ref="A225:B225"/>
    <mergeCell ref="A170:R170"/>
    <mergeCell ref="A247:R247"/>
    <mergeCell ref="J191:J192"/>
    <mergeCell ref="A211:R211"/>
    <mergeCell ref="A198:B198"/>
    <mergeCell ref="A200:R200"/>
    <mergeCell ref="A194:B194"/>
    <mergeCell ref="A197:R197"/>
    <mergeCell ref="A83:R83"/>
    <mergeCell ref="J104:J105"/>
    <mergeCell ref="A80:R80"/>
    <mergeCell ref="A201:B201"/>
    <mergeCell ref="A189:B189"/>
    <mergeCell ref="A212:B212"/>
    <mergeCell ref="A157:R157"/>
    <mergeCell ref="A130:B130"/>
    <mergeCell ref="A126:R126"/>
    <mergeCell ref="A140:R140"/>
    <mergeCell ref="A158:B158"/>
    <mergeCell ref="A166:R166"/>
    <mergeCell ref="A167:B167"/>
    <mergeCell ref="A168:A169"/>
    <mergeCell ref="B168:B169"/>
    <mergeCell ref="C168:C169"/>
    <mergeCell ref="D168:D169"/>
    <mergeCell ref="G104:G105"/>
    <mergeCell ref="B104:B105"/>
    <mergeCell ref="C104:C105"/>
    <mergeCell ref="A110:B110"/>
    <mergeCell ref="C191:C192"/>
    <mergeCell ref="A104:A105"/>
    <mergeCell ref="D104:D105"/>
    <mergeCell ref="E104:E105"/>
    <mergeCell ref="I104:I105"/>
    <mergeCell ref="C278:C279"/>
    <mergeCell ref="D278:D279"/>
    <mergeCell ref="E278:E279"/>
    <mergeCell ref="F278:F279"/>
    <mergeCell ref="J278:J279"/>
    <mergeCell ref="A191:A192"/>
    <mergeCell ref="B191:B192"/>
    <mergeCell ref="A274:A275"/>
    <mergeCell ref="G278:G279"/>
    <mergeCell ref="H278:H279"/>
    <mergeCell ref="A269:A270"/>
    <mergeCell ref="B269:B270"/>
    <mergeCell ref="I278:I279"/>
    <mergeCell ref="A278:A279"/>
    <mergeCell ref="B278:B279"/>
    <mergeCell ref="A233:R233"/>
    <mergeCell ref="B238:B239"/>
    <mergeCell ref="D269:D270"/>
    <mergeCell ref="E269:E270"/>
    <mergeCell ref="H274:H275"/>
    <mergeCell ref="A203:R203"/>
    <mergeCell ref="A204:B204"/>
    <mergeCell ref="H191:H192"/>
    <mergeCell ref="I191:I192"/>
    <mergeCell ref="F313:F314"/>
    <mergeCell ref="J313:J314"/>
    <mergeCell ref="A317:A318"/>
    <mergeCell ref="A311:B311"/>
    <mergeCell ref="G287:G288"/>
    <mergeCell ref="H287:H288"/>
    <mergeCell ref="I287:I288"/>
    <mergeCell ref="A310:R310"/>
    <mergeCell ref="A315:R315"/>
    <mergeCell ref="H317:H318"/>
    <mergeCell ref="I317:I318"/>
    <mergeCell ref="J317:J318"/>
    <mergeCell ref="F317:F318"/>
    <mergeCell ref="G317:G318"/>
    <mergeCell ref="A316:B316"/>
    <mergeCell ref="B317:B318"/>
    <mergeCell ref="C317:C318"/>
    <mergeCell ref="D317:D318"/>
    <mergeCell ref="E317:E318"/>
    <mergeCell ref="A193:R193"/>
    <mergeCell ref="A997:A998"/>
    <mergeCell ref="B997:B998"/>
    <mergeCell ref="H1078:H1079"/>
    <mergeCell ref="I1078:I1079"/>
    <mergeCell ref="J1078:J1079"/>
    <mergeCell ref="A1052:R1052"/>
    <mergeCell ref="A1027:B1027"/>
    <mergeCell ref="A1057:B1057"/>
    <mergeCell ref="H1038:H1039"/>
    <mergeCell ref="A1038:A1039"/>
    <mergeCell ref="B1038:B1039"/>
    <mergeCell ref="G1017:G1018"/>
    <mergeCell ref="A1006:R1006"/>
    <mergeCell ref="A1053:B1053"/>
    <mergeCell ref="A1047:R1047"/>
    <mergeCell ref="A1048:B1048"/>
    <mergeCell ref="I1069:I1070"/>
    <mergeCell ref="E1000:E1001"/>
    <mergeCell ref="G1000:G1001"/>
    <mergeCell ref="F1000:F1001"/>
    <mergeCell ref="H1000:H1001"/>
    <mergeCell ref="I1038:I1039"/>
    <mergeCell ref="C1038:C1039"/>
    <mergeCell ref="D1038:D1039"/>
    <mergeCell ref="A1013:B1013"/>
    <mergeCell ref="D1000:D1001"/>
    <mergeCell ref="A1024:B1024"/>
    <mergeCell ref="A964:R964"/>
    <mergeCell ref="A958:B958"/>
    <mergeCell ref="J539:J540"/>
    <mergeCell ref="J467:J468"/>
    <mergeCell ref="J545:J546"/>
    <mergeCell ref="A543:A544"/>
    <mergeCell ref="B543:B544"/>
    <mergeCell ref="C525:C526"/>
    <mergeCell ref="D525:D526"/>
    <mergeCell ref="A527:A528"/>
    <mergeCell ref="B527:B528"/>
    <mergeCell ref="C527:C528"/>
    <mergeCell ref="D527:D528"/>
    <mergeCell ref="E527:E528"/>
    <mergeCell ref="A467:A468"/>
    <mergeCell ref="B467:B468"/>
    <mergeCell ref="C467:C468"/>
    <mergeCell ref="D467:D468"/>
    <mergeCell ref="E467:E468"/>
    <mergeCell ref="H467:H468"/>
    <mergeCell ref="J543:J544"/>
    <mergeCell ref="A1108:B1108"/>
    <mergeCell ref="A1103:R1103"/>
    <mergeCell ref="A1104:B1104"/>
    <mergeCell ref="A1059:R1059"/>
    <mergeCell ref="A1060:B1060"/>
    <mergeCell ref="F1069:F1070"/>
    <mergeCell ref="G1069:G1070"/>
    <mergeCell ref="H1069:H1070"/>
    <mergeCell ref="A1069:A1070"/>
    <mergeCell ref="B1069:B1070"/>
    <mergeCell ref="A1107:R1107"/>
    <mergeCell ref="A1078:A1079"/>
    <mergeCell ref="B1078:B1079"/>
    <mergeCell ref="C1078:C1079"/>
    <mergeCell ref="D1078:D1079"/>
    <mergeCell ref="E1078:E1079"/>
    <mergeCell ref="J1069:J1070"/>
    <mergeCell ref="A1100:R1100"/>
    <mergeCell ref="A1101:B1101"/>
    <mergeCell ref="A525:A526"/>
    <mergeCell ref="E525:E526"/>
    <mergeCell ref="F525:F526"/>
    <mergeCell ref="G502:G503"/>
    <mergeCell ref="I525:I526"/>
    <mergeCell ref="F443:F444"/>
    <mergeCell ref="G443:G444"/>
    <mergeCell ref="H443:H444"/>
    <mergeCell ref="I443:I444"/>
    <mergeCell ref="A443:A444"/>
    <mergeCell ref="G459:G460"/>
    <mergeCell ref="C464:C465"/>
    <mergeCell ref="D464:D465"/>
    <mergeCell ref="A453:A454"/>
    <mergeCell ref="E464:E465"/>
    <mergeCell ref="C443:C444"/>
    <mergeCell ref="E443:E444"/>
    <mergeCell ref="E457:E458"/>
    <mergeCell ref="F457:F458"/>
    <mergeCell ref="B464:B465"/>
    <mergeCell ref="H453:H454"/>
    <mergeCell ref="H464:H465"/>
    <mergeCell ref="B453:B454"/>
    <mergeCell ref="C453:C454"/>
    <mergeCell ref="O1:R2"/>
    <mergeCell ref="A3:R3"/>
    <mergeCell ref="A7:A10"/>
    <mergeCell ref="B7:B10"/>
    <mergeCell ref="C7:D7"/>
    <mergeCell ref="A114:R114"/>
    <mergeCell ref="A5:R5"/>
    <mergeCell ref="A12:B12"/>
    <mergeCell ref="I7:J7"/>
    <mergeCell ref="K7:O7"/>
    <mergeCell ref="A98:B98"/>
    <mergeCell ref="Q7:Q9"/>
    <mergeCell ref="L8:O8"/>
    <mergeCell ref="J8:J9"/>
    <mergeCell ref="A84:B84"/>
    <mergeCell ref="A74:R74"/>
    <mergeCell ref="A75:B75"/>
    <mergeCell ref="D8:D10"/>
    <mergeCell ref="A22:B22"/>
    <mergeCell ref="A21:R21"/>
    <mergeCell ref="G7:G10"/>
    <mergeCell ref="H7:H9"/>
    <mergeCell ref="A87:R87"/>
    <mergeCell ref="F28:F29"/>
    <mergeCell ref="A339:A340"/>
    <mergeCell ref="F168:F169"/>
    <mergeCell ref="A123:R123"/>
    <mergeCell ref="A124:B124"/>
    <mergeCell ref="A127:B127"/>
    <mergeCell ref="A129:R129"/>
    <mergeCell ref="G168:G169"/>
    <mergeCell ref="H168:H169"/>
    <mergeCell ref="I168:I169"/>
    <mergeCell ref="J168:J169"/>
    <mergeCell ref="I274:I275"/>
    <mergeCell ref="J274:J275"/>
    <mergeCell ref="G269:G270"/>
    <mergeCell ref="H269:H270"/>
    <mergeCell ref="I269:I270"/>
    <mergeCell ref="J269:J270"/>
    <mergeCell ref="F269:F270"/>
    <mergeCell ref="C269:C270"/>
    <mergeCell ref="A173:R173"/>
    <mergeCell ref="A162:B162"/>
    <mergeCell ref="A174:B174"/>
    <mergeCell ref="I321:I322"/>
    <mergeCell ref="J321:J322"/>
    <mergeCell ref="J324:J325"/>
    <mergeCell ref="E7:E10"/>
    <mergeCell ref="P7:P9"/>
    <mergeCell ref="A13:R13"/>
    <mergeCell ref="R7:R10"/>
    <mergeCell ref="F7:F10"/>
    <mergeCell ref="I89:I90"/>
    <mergeCell ref="J89:J90"/>
    <mergeCell ref="A89:A90"/>
    <mergeCell ref="B89:B90"/>
    <mergeCell ref="C89:C90"/>
    <mergeCell ref="K8:K9"/>
    <mergeCell ref="I8:I9"/>
    <mergeCell ref="C8:C10"/>
    <mergeCell ref="A14:B14"/>
    <mergeCell ref="A81:B81"/>
    <mergeCell ref="A77:R77"/>
    <mergeCell ref="A78:B78"/>
    <mergeCell ref="A28:A29"/>
    <mergeCell ref="B28:B29"/>
    <mergeCell ref="C28:C29"/>
    <mergeCell ref="D28:D29"/>
    <mergeCell ref="J28:J29"/>
    <mergeCell ref="E28:E29"/>
    <mergeCell ref="A88:B88"/>
    <mergeCell ref="H89:H90"/>
    <mergeCell ref="A100:R100"/>
    <mergeCell ref="A101:B101"/>
    <mergeCell ref="A141:B141"/>
    <mergeCell ref="A109:R109"/>
    <mergeCell ref="G1078:G1079"/>
    <mergeCell ref="A185:R185"/>
    <mergeCell ref="A115:B115"/>
    <mergeCell ref="D89:D90"/>
    <mergeCell ref="E89:E90"/>
    <mergeCell ref="F89:F90"/>
    <mergeCell ref="G89:G90"/>
    <mergeCell ref="A186:B186"/>
    <mergeCell ref="F1078:F1079"/>
    <mergeCell ref="H238:H239"/>
    <mergeCell ref="I238:I239"/>
    <mergeCell ref="A256:B256"/>
    <mergeCell ref="A182:B182"/>
    <mergeCell ref="A188:R188"/>
    <mergeCell ref="A97:R97"/>
    <mergeCell ref="F104:F105"/>
    <mergeCell ref="H104:H105"/>
    <mergeCell ref="E168:E169"/>
    <mergeCell ref="A161:R161"/>
    <mergeCell ref="A181:R181"/>
    <mergeCell ref="A171:B171"/>
    <mergeCell ref="A957:R957"/>
    <mergeCell ref="B339:B340"/>
    <mergeCell ref="C339:C340"/>
    <mergeCell ref="D339:D340"/>
    <mergeCell ref="E339:E340"/>
    <mergeCell ref="F339:F340"/>
    <mergeCell ref="G339:G340"/>
    <mergeCell ref="J339:J340"/>
    <mergeCell ref="A336:B336"/>
    <mergeCell ref="H339:H340"/>
    <mergeCell ref="I339:I340"/>
    <mergeCell ref="J353:J354"/>
    <mergeCell ref="A366:A367"/>
    <mergeCell ref="B366:B367"/>
    <mergeCell ref="J366:J367"/>
    <mergeCell ref="J443:J444"/>
    <mergeCell ref="J389:J390"/>
    <mergeCell ref="J386:J387"/>
    <mergeCell ref="J374:J375"/>
    <mergeCell ref="B348:B349"/>
    <mergeCell ref="C348:C349"/>
    <mergeCell ref="A335:R335"/>
    <mergeCell ref="A965:B965"/>
    <mergeCell ref="G457:G458"/>
    <mergeCell ref="C366:C367"/>
    <mergeCell ref="D366:D367"/>
    <mergeCell ref="E366:E367"/>
    <mergeCell ref="F366:F367"/>
    <mergeCell ref="G366:G367"/>
    <mergeCell ref="H366:H367"/>
    <mergeCell ref="I366:I367"/>
    <mergeCell ref="G374:G375"/>
    <mergeCell ref="H374:H375"/>
    <mergeCell ref="I374:I375"/>
    <mergeCell ref="F400:F401"/>
    <mergeCell ref="A423:R423"/>
    <mergeCell ref="A424:B424"/>
    <mergeCell ref="I400:I401"/>
    <mergeCell ref="I441:I442"/>
    <mergeCell ref="B443:B444"/>
    <mergeCell ref="F372:F373"/>
    <mergeCell ref="A374:A375"/>
    <mergeCell ref="B374:B375"/>
    <mergeCell ref="C374:C375"/>
    <mergeCell ref="D374:D375"/>
    <mergeCell ref="E374:E37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rstPageNumber="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Курзова Мария Геннадиевна</cp:lastModifiedBy>
  <cp:lastPrinted>2020-10-01T08:30:22Z</cp:lastPrinted>
  <dcterms:created xsi:type="dcterms:W3CDTF">2012-12-13T11:50:40Z</dcterms:created>
  <dcterms:modified xsi:type="dcterms:W3CDTF">2020-10-16T07:57:31Z</dcterms:modified>
</cp:coreProperties>
</file>