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20" yWindow="150" windowWidth="12690" windowHeight="12690" tabRatio="897"/>
  </bookViews>
  <sheets>
    <sheet name="Прилож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GoBack" localSheetId="0">Прилож!$B$410</definedName>
    <definedName name="_xlnm.Print_Titles" localSheetId="0">Прилож!$11:$11</definedName>
    <definedName name="мп" localSheetId="0">#REF!</definedName>
    <definedName name="_xlnm.Print_Area" localSheetId="0">Прилож!$A$1:$R$1446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P805" i="4" l="1"/>
  <c r="O1221" i="4" l="1"/>
  <c r="O1139" i="4"/>
  <c r="K1139" i="4" s="1"/>
  <c r="O920" i="4"/>
  <c r="P920" i="4" s="1"/>
  <c r="O900" i="4"/>
  <c r="K900" i="4" s="1"/>
  <c r="P900" i="4" s="1"/>
  <c r="K920" i="4" l="1"/>
  <c r="P1139" i="4"/>
  <c r="O919" i="4" l="1"/>
  <c r="K919" i="4" s="1"/>
  <c r="P919" i="4" s="1"/>
  <c r="O1080" i="4" l="1"/>
  <c r="H462" i="4" l="1"/>
  <c r="H1066" i="4"/>
  <c r="H843" i="4"/>
  <c r="C843" i="4"/>
  <c r="O870" i="4" l="1"/>
  <c r="K870" i="4" s="1"/>
  <c r="P870" i="4" s="1"/>
  <c r="O485" i="4"/>
  <c r="K485" i="4" s="1"/>
  <c r="O1427" i="4"/>
  <c r="K1427" i="4" s="1"/>
  <c r="O912" i="4"/>
  <c r="O786" i="4"/>
  <c r="K786" i="4" s="1"/>
  <c r="P786" i="4" s="1"/>
  <c r="O805" i="4"/>
  <c r="K805" i="4" s="1"/>
  <c r="N443" i="4" l="1"/>
  <c r="M443" i="4"/>
  <c r="L443" i="4"/>
  <c r="J443" i="4"/>
  <c r="I443" i="4"/>
  <c r="K1406" i="4" l="1"/>
  <c r="P1406" i="4" s="1"/>
  <c r="N1273" i="4" l="1"/>
  <c r="M1273" i="4"/>
  <c r="L1273" i="4"/>
  <c r="J1273" i="4"/>
  <c r="I1273" i="4"/>
  <c r="H1273" i="4"/>
  <c r="N1186" i="4"/>
  <c r="M1186" i="4"/>
  <c r="L1186" i="4"/>
  <c r="J1186" i="4"/>
  <c r="I1186" i="4"/>
  <c r="H1186" i="4"/>
  <c r="N1435" i="4" l="1"/>
  <c r="M1435" i="4"/>
  <c r="L1435" i="4"/>
  <c r="J1435" i="4"/>
  <c r="I1435" i="4"/>
  <c r="H1435" i="4"/>
  <c r="N1361" i="4"/>
  <c r="M1361" i="4"/>
  <c r="L1361" i="4"/>
  <c r="J1361" i="4"/>
  <c r="I1361" i="4"/>
  <c r="H1361" i="4"/>
  <c r="N1290" i="4"/>
  <c r="M1290" i="4"/>
  <c r="L1290" i="4"/>
  <c r="J1290" i="4"/>
  <c r="I1290" i="4"/>
  <c r="H1290" i="4"/>
  <c r="N1282" i="4"/>
  <c r="M1282" i="4"/>
  <c r="L1282" i="4"/>
  <c r="J1282" i="4"/>
  <c r="I1282" i="4"/>
  <c r="H1282" i="4"/>
  <c r="N1225" i="4"/>
  <c r="M1225" i="4"/>
  <c r="L1225" i="4"/>
  <c r="J1225" i="4"/>
  <c r="I1225" i="4"/>
  <c r="H1225" i="4"/>
  <c r="N1219" i="4"/>
  <c r="M1219" i="4"/>
  <c r="L1219" i="4"/>
  <c r="J1219" i="4"/>
  <c r="I1219" i="4"/>
  <c r="H1219" i="4"/>
  <c r="N1206" i="4"/>
  <c r="M1206" i="4"/>
  <c r="L1206" i="4"/>
  <c r="J1206" i="4"/>
  <c r="I1206" i="4"/>
  <c r="H1206" i="4"/>
  <c r="N735" i="4"/>
  <c r="M735" i="4"/>
  <c r="L735" i="4"/>
  <c r="J735" i="4"/>
  <c r="I735" i="4"/>
  <c r="H735" i="4"/>
  <c r="N651" i="4"/>
  <c r="M651" i="4"/>
  <c r="L651" i="4"/>
  <c r="I651" i="4"/>
  <c r="H651" i="4"/>
  <c r="N370" i="4"/>
  <c r="M370" i="4"/>
  <c r="L370" i="4"/>
  <c r="J370" i="4"/>
  <c r="I370" i="4"/>
  <c r="H370" i="4"/>
  <c r="N186" i="4"/>
  <c r="M186" i="4"/>
  <c r="L186" i="4"/>
  <c r="J186" i="4"/>
  <c r="I186" i="4"/>
  <c r="H186" i="4"/>
  <c r="N1183" i="4" l="1"/>
  <c r="M1183" i="4"/>
  <c r="L1183" i="4"/>
  <c r="J1183" i="4"/>
  <c r="I1183" i="4"/>
  <c r="H1183" i="4"/>
  <c r="N641" i="4" l="1"/>
  <c r="M641" i="4"/>
  <c r="L641" i="4"/>
  <c r="J641" i="4"/>
  <c r="I641" i="4"/>
  <c r="H641" i="4"/>
  <c r="N1240" i="4"/>
  <c r="M1240" i="4"/>
  <c r="L1240" i="4"/>
  <c r="J1240" i="4"/>
  <c r="I1240" i="4"/>
  <c r="H1240" i="4"/>
  <c r="N774" i="4"/>
  <c r="M774" i="4"/>
  <c r="L774" i="4"/>
  <c r="J774" i="4"/>
  <c r="I774" i="4"/>
  <c r="N636" i="4"/>
  <c r="M636" i="4"/>
  <c r="L636" i="4"/>
  <c r="J636" i="4"/>
  <c r="I636" i="4"/>
  <c r="H636" i="4"/>
  <c r="N625" i="4"/>
  <c r="M625" i="4"/>
  <c r="L625" i="4"/>
  <c r="J625" i="4"/>
  <c r="I625" i="4"/>
  <c r="H625" i="4"/>
  <c r="N482" i="4"/>
  <c r="M482" i="4"/>
  <c r="L482" i="4"/>
  <c r="J482" i="4"/>
  <c r="I482" i="4"/>
  <c r="H482" i="4"/>
  <c r="N396" i="4"/>
  <c r="M396" i="4"/>
  <c r="L396" i="4"/>
  <c r="J396" i="4"/>
  <c r="I396" i="4"/>
  <c r="H396" i="4"/>
  <c r="N248" i="4"/>
  <c r="M248" i="4"/>
  <c r="L248" i="4"/>
  <c r="J248" i="4"/>
  <c r="I248" i="4"/>
  <c r="H248" i="4"/>
  <c r="N243" i="4"/>
  <c r="M243" i="4"/>
  <c r="L243" i="4"/>
  <c r="J243" i="4"/>
  <c r="I243" i="4"/>
  <c r="N208" i="4"/>
  <c r="M208" i="4"/>
  <c r="L208" i="4"/>
  <c r="J208" i="4"/>
  <c r="I208" i="4"/>
  <c r="H208" i="4"/>
  <c r="N195" i="4"/>
  <c r="M195" i="4"/>
  <c r="L195" i="4"/>
  <c r="J195" i="4"/>
  <c r="I195" i="4"/>
  <c r="H195" i="4"/>
  <c r="N152" i="4"/>
  <c r="M152" i="4"/>
  <c r="L152" i="4"/>
  <c r="J152" i="4"/>
  <c r="I152" i="4"/>
  <c r="H152" i="4"/>
  <c r="N28" i="4"/>
  <c r="M28" i="4"/>
  <c r="L28" i="4"/>
  <c r="J28" i="4"/>
  <c r="I28" i="4"/>
  <c r="H28" i="4"/>
  <c r="N1375" i="4" l="1"/>
  <c r="M1375" i="4"/>
  <c r="L1375" i="4"/>
  <c r="J1375" i="4"/>
  <c r="I1375" i="4"/>
  <c r="H1375" i="4"/>
  <c r="N754" i="4" l="1"/>
  <c r="M754" i="4"/>
  <c r="L754" i="4"/>
  <c r="J754" i="4"/>
  <c r="I754" i="4"/>
  <c r="H754" i="4"/>
  <c r="N349" i="4" l="1"/>
  <c r="M349" i="4"/>
  <c r="L349" i="4"/>
  <c r="J349" i="4"/>
  <c r="I349" i="4"/>
  <c r="H349" i="4"/>
  <c r="J676" i="4" l="1"/>
  <c r="V1094" i="4" l="1"/>
  <c r="N1445" i="4" l="1"/>
  <c r="M1445" i="4"/>
  <c r="L1445" i="4"/>
  <c r="J1445" i="4"/>
  <c r="I1445" i="4"/>
  <c r="H1445" i="4"/>
  <c r="N1440" i="4"/>
  <c r="M1440" i="4"/>
  <c r="L1440" i="4"/>
  <c r="J1440" i="4"/>
  <c r="I1440" i="4"/>
  <c r="H1440" i="4"/>
  <c r="I1433" i="4"/>
  <c r="I1431" i="4"/>
  <c r="I1424" i="4"/>
  <c r="I1414" i="4"/>
  <c r="I1413" i="4"/>
  <c r="I1403" i="4"/>
  <c r="I1402" i="4"/>
  <c r="J1397" i="4"/>
  <c r="I1397" i="4"/>
  <c r="I1395" i="4"/>
  <c r="J1394" i="4"/>
  <c r="I1394" i="4"/>
  <c r="I1392" i="4"/>
  <c r="I1391" i="4"/>
  <c r="I1387" i="4"/>
  <c r="N1384" i="4"/>
  <c r="M1384" i="4"/>
  <c r="L1384" i="4"/>
  <c r="H1384" i="4"/>
  <c r="N1381" i="4"/>
  <c r="M1381" i="4"/>
  <c r="L1381" i="4"/>
  <c r="J1381" i="4"/>
  <c r="I1381" i="4"/>
  <c r="H1381" i="4"/>
  <c r="N1378" i="4"/>
  <c r="M1378" i="4"/>
  <c r="L1378" i="4"/>
  <c r="J1378" i="4"/>
  <c r="I1378" i="4"/>
  <c r="H1378" i="4"/>
  <c r="N1372" i="4"/>
  <c r="M1372" i="4"/>
  <c r="L1372" i="4"/>
  <c r="J1372" i="4"/>
  <c r="I1372" i="4"/>
  <c r="H1372" i="4"/>
  <c r="N1367" i="4"/>
  <c r="M1367" i="4"/>
  <c r="L1367" i="4"/>
  <c r="J1367" i="4"/>
  <c r="I1367" i="4"/>
  <c r="H1367" i="4"/>
  <c r="N1358" i="4"/>
  <c r="M1358" i="4"/>
  <c r="L1358" i="4"/>
  <c r="J1358" i="4"/>
  <c r="I1358" i="4"/>
  <c r="H1358" i="4"/>
  <c r="N1353" i="4"/>
  <c r="M1353" i="4"/>
  <c r="L1353" i="4"/>
  <c r="J1353" i="4"/>
  <c r="I1353" i="4"/>
  <c r="H1353" i="4"/>
  <c r="N1348" i="4"/>
  <c r="M1348" i="4"/>
  <c r="L1348" i="4"/>
  <c r="J1348" i="4"/>
  <c r="I1348" i="4"/>
  <c r="H1348" i="4"/>
  <c r="N1339" i="4"/>
  <c r="M1339" i="4"/>
  <c r="L1339" i="4"/>
  <c r="J1339" i="4"/>
  <c r="I1339" i="4"/>
  <c r="H1339" i="4"/>
  <c r="N1335" i="4"/>
  <c r="M1335" i="4"/>
  <c r="L1335" i="4"/>
  <c r="J1335" i="4"/>
  <c r="I1335" i="4"/>
  <c r="H1335" i="4"/>
  <c r="N1331" i="4"/>
  <c r="M1331" i="4"/>
  <c r="L1331" i="4"/>
  <c r="J1331" i="4"/>
  <c r="I1331" i="4"/>
  <c r="H1331" i="4"/>
  <c r="N1323" i="4"/>
  <c r="M1323" i="4"/>
  <c r="L1323" i="4"/>
  <c r="J1323" i="4"/>
  <c r="I1323" i="4"/>
  <c r="H1323" i="4"/>
  <c r="N1320" i="4"/>
  <c r="M1320" i="4"/>
  <c r="L1320" i="4"/>
  <c r="J1320" i="4"/>
  <c r="I1320" i="4"/>
  <c r="H1320" i="4"/>
  <c r="N1317" i="4"/>
  <c r="M1317" i="4"/>
  <c r="L1317" i="4"/>
  <c r="J1317" i="4"/>
  <c r="I1317" i="4"/>
  <c r="H1317" i="4"/>
  <c r="N1264" i="4"/>
  <c r="M1264" i="4"/>
  <c r="L1264" i="4"/>
  <c r="J1264" i="4"/>
  <c r="I1264" i="4"/>
  <c r="H1264" i="4"/>
  <c r="N1257" i="4"/>
  <c r="M1257" i="4"/>
  <c r="L1257" i="4"/>
  <c r="J1257" i="4"/>
  <c r="I1257" i="4"/>
  <c r="H1257" i="4"/>
  <c r="N1251" i="4"/>
  <c r="M1251" i="4"/>
  <c r="L1251" i="4"/>
  <c r="J1251" i="4"/>
  <c r="I1251" i="4"/>
  <c r="H1251" i="4"/>
  <c r="N1245" i="4"/>
  <c r="M1245" i="4"/>
  <c r="L1245" i="4"/>
  <c r="J1245" i="4"/>
  <c r="I1245" i="4"/>
  <c r="H1245" i="4"/>
  <c r="N1237" i="4"/>
  <c r="M1237" i="4"/>
  <c r="L1237" i="4"/>
  <c r="J1237" i="4"/>
  <c r="I1237" i="4"/>
  <c r="H1237" i="4"/>
  <c r="N1232" i="4"/>
  <c r="M1232" i="4"/>
  <c r="L1232" i="4"/>
  <c r="J1232" i="4"/>
  <c r="I1232" i="4"/>
  <c r="H1232" i="4"/>
  <c r="N1203" i="4"/>
  <c r="M1203" i="4"/>
  <c r="L1203" i="4"/>
  <c r="J1203" i="4"/>
  <c r="I1203" i="4"/>
  <c r="H1203" i="4"/>
  <c r="N1176" i="4"/>
  <c r="M1176" i="4"/>
  <c r="L1176" i="4"/>
  <c r="J1176" i="4"/>
  <c r="I1176" i="4"/>
  <c r="H1176" i="4"/>
  <c r="N1170" i="4"/>
  <c r="M1170" i="4"/>
  <c r="L1170" i="4"/>
  <c r="J1170" i="4"/>
  <c r="I1170" i="4"/>
  <c r="H1170" i="4"/>
  <c r="H1168" i="4"/>
  <c r="H1165" i="4"/>
  <c r="H1164" i="4"/>
  <c r="H1163" i="4"/>
  <c r="H1159" i="4"/>
  <c r="H1158" i="4"/>
  <c r="H1157" i="4"/>
  <c r="H1155" i="4"/>
  <c r="H1154" i="4"/>
  <c r="H1153" i="4"/>
  <c r="H1151" i="4"/>
  <c r="H1150" i="4"/>
  <c r="H1149" i="4"/>
  <c r="H1146" i="4"/>
  <c r="H1145" i="4"/>
  <c r="H1144" i="4"/>
  <c r="H1142" i="4"/>
  <c r="H1141" i="4"/>
  <c r="H1133" i="4"/>
  <c r="H1123" i="4"/>
  <c r="H1120" i="4"/>
  <c r="H1115" i="4"/>
  <c r="H1114" i="4"/>
  <c r="H1112" i="4"/>
  <c r="H1111" i="4"/>
  <c r="H1110" i="4"/>
  <c r="H1109" i="4"/>
  <c r="H1107" i="4"/>
  <c r="H1106" i="4"/>
  <c r="H1104" i="4"/>
  <c r="H1103" i="4"/>
  <c r="H1097" i="4"/>
  <c r="H1096" i="4"/>
  <c r="H1092" i="4"/>
  <c r="H1091" i="4"/>
  <c r="H1090" i="4"/>
  <c r="H1089" i="4"/>
  <c r="H1088" i="4"/>
  <c r="H1087" i="4"/>
  <c r="H1086" i="4"/>
  <c r="H1085" i="4"/>
  <c r="H1084" i="4"/>
  <c r="H1083" i="4"/>
  <c r="H1079" i="4"/>
  <c r="H1078" i="4"/>
  <c r="H1077" i="4"/>
  <c r="H1076" i="4"/>
  <c r="H1075" i="4"/>
  <c r="H1074" i="4"/>
  <c r="H1073" i="4"/>
  <c r="H1072" i="4"/>
  <c r="H1071" i="4"/>
  <c r="H1070" i="4"/>
  <c r="H1069" i="4"/>
  <c r="H1062" i="4"/>
  <c r="H1061" i="4"/>
  <c r="H1055" i="4"/>
  <c r="H1052" i="4"/>
  <c r="H1051" i="4"/>
  <c r="H1050" i="4"/>
  <c r="H1049" i="4"/>
  <c r="H1047" i="4"/>
  <c r="H1046" i="4"/>
  <c r="H1045" i="4"/>
  <c r="H1044" i="4"/>
  <c r="H1043" i="4"/>
  <c r="H1042" i="4"/>
  <c r="H1039" i="4"/>
  <c r="H1037" i="4"/>
  <c r="H1036" i="4"/>
  <c r="H1035" i="4"/>
  <c r="H1034" i="4"/>
  <c r="H1033" i="4"/>
  <c r="H1032" i="4"/>
  <c r="H1028" i="4"/>
  <c r="H1026" i="4"/>
  <c r="H1024" i="4"/>
  <c r="H1023" i="4"/>
  <c r="H1021" i="4"/>
  <c r="H1019" i="4"/>
  <c r="H1017" i="4"/>
  <c r="H1016" i="4"/>
  <c r="H1011" i="4"/>
  <c r="H1010" i="4"/>
  <c r="H1009" i="4"/>
  <c r="H1008" i="4"/>
  <c r="H1007" i="4"/>
  <c r="H1006" i="4"/>
  <c r="H1005" i="4"/>
  <c r="H1003" i="4"/>
  <c r="H995" i="4"/>
  <c r="H994" i="4"/>
  <c r="H993" i="4"/>
  <c r="H992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3" i="4"/>
  <c r="H967" i="4"/>
  <c r="H965" i="4"/>
  <c r="H964" i="4"/>
  <c r="H962" i="4"/>
  <c r="H961" i="4"/>
  <c r="H960" i="4"/>
  <c r="H959" i="4"/>
  <c r="H957" i="4"/>
  <c r="H956" i="4"/>
  <c r="H955" i="4"/>
  <c r="H954" i="4"/>
  <c r="H953" i="4"/>
  <c r="H952" i="4"/>
  <c r="H951" i="4"/>
  <c r="H950" i="4"/>
  <c r="H948" i="4"/>
  <c r="H944" i="4"/>
  <c r="H941" i="4"/>
  <c r="H940" i="4"/>
  <c r="H939" i="4"/>
  <c r="H938" i="4"/>
  <c r="H935" i="4"/>
  <c r="H933" i="4"/>
  <c r="H932" i="4"/>
  <c r="H931" i="4"/>
  <c r="H930" i="4"/>
  <c r="H929" i="4"/>
  <c r="H927" i="4"/>
  <c r="H926" i="4"/>
  <c r="H925" i="4"/>
  <c r="H923" i="4"/>
  <c r="H914" i="4"/>
  <c r="H913" i="4"/>
  <c r="H907" i="4"/>
  <c r="H902" i="4"/>
  <c r="H898" i="4"/>
  <c r="H895" i="4"/>
  <c r="H893" i="4"/>
  <c r="H881" i="4"/>
  <c r="H880" i="4"/>
  <c r="H879" i="4"/>
  <c r="H877" i="4"/>
  <c r="H876" i="4"/>
  <c r="H875" i="4"/>
  <c r="H874" i="4"/>
  <c r="H873" i="4"/>
  <c r="H872" i="4"/>
  <c r="H871" i="4"/>
  <c r="H868" i="4"/>
  <c r="H867" i="4"/>
  <c r="H866" i="4"/>
  <c r="H864" i="4"/>
  <c r="H862" i="4"/>
  <c r="H861" i="4"/>
  <c r="H858" i="4"/>
  <c r="H857" i="4"/>
  <c r="H856" i="4"/>
  <c r="H852" i="4"/>
  <c r="H851" i="4"/>
  <c r="H850" i="4"/>
  <c r="H849" i="4"/>
  <c r="H848" i="4"/>
  <c r="H847" i="4"/>
  <c r="H844" i="4"/>
  <c r="H842" i="4"/>
  <c r="H836" i="4"/>
  <c r="H835" i="4"/>
  <c r="H832" i="4"/>
  <c r="H828" i="4"/>
  <c r="H827" i="4"/>
  <c r="H826" i="4"/>
  <c r="H825" i="4"/>
  <c r="H824" i="4"/>
  <c r="H822" i="4"/>
  <c r="H814" i="4"/>
  <c r="H813" i="4"/>
  <c r="H809" i="4"/>
  <c r="H802" i="4"/>
  <c r="H798" i="4"/>
  <c r="H797" i="4"/>
  <c r="H796" i="4"/>
  <c r="H788" i="4"/>
  <c r="H787" i="4"/>
  <c r="H781" i="4"/>
  <c r="H779" i="4"/>
  <c r="H778" i="4"/>
  <c r="H777" i="4"/>
  <c r="H776" i="4"/>
  <c r="H775" i="4"/>
  <c r="N770" i="4"/>
  <c r="M770" i="4"/>
  <c r="L770" i="4"/>
  <c r="J770" i="4"/>
  <c r="I770" i="4"/>
  <c r="H770" i="4"/>
  <c r="N766" i="4"/>
  <c r="M766" i="4"/>
  <c r="L766" i="4"/>
  <c r="J766" i="4"/>
  <c r="I766" i="4"/>
  <c r="H766" i="4"/>
  <c r="N759" i="4"/>
  <c r="M759" i="4"/>
  <c r="L759" i="4"/>
  <c r="J759" i="4"/>
  <c r="I759" i="4"/>
  <c r="H759" i="4"/>
  <c r="N747" i="4"/>
  <c r="M747" i="4"/>
  <c r="L747" i="4"/>
  <c r="J747" i="4"/>
  <c r="I747" i="4"/>
  <c r="H747" i="4"/>
  <c r="N742" i="4"/>
  <c r="M742" i="4"/>
  <c r="L742" i="4"/>
  <c r="J742" i="4"/>
  <c r="I742" i="4"/>
  <c r="H742" i="4"/>
  <c r="N731" i="4"/>
  <c r="M731" i="4"/>
  <c r="L731" i="4"/>
  <c r="J731" i="4"/>
  <c r="I731" i="4"/>
  <c r="H731" i="4"/>
  <c r="N723" i="4"/>
  <c r="M723" i="4"/>
  <c r="L723" i="4"/>
  <c r="J723" i="4"/>
  <c r="I723" i="4"/>
  <c r="H723" i="4"/>
  <c r="J721" i="4"/>
  <c r="J720" i="4"/>
  <c r="J719" i="4"/>
  <c r="J718" i="4"/>
  <c r="J717" i="4"/>
  <c r="J716" i="4"/>
  <c r="J715" i="4"/>
  <c r="J714" i="4"/>
  <c r="J713" i="4"/>
  <c r="J711" i="4"/>
  <c r="J710" i="4"/>
  <c r="J709" i="4"/>
  <c r="J708" i="4"/>
  <c r="J707" i="4"/>
  <c r="J706" i="4"/>
  <c r="J705" i="4"/>
  <c r="J704" i="4"/>
  <c r="J703" i="4"/>
  <c r="J702" i="4"/>
  <c r="J701" i="4"/>
  <c r="J700" i="4"/>
  <c r="J699" i="4"/>
  <c r="J698" i="4"/>
  <c r="J697" i="4"/>
  <c r="J696" i="4"/>
  <c r="J694" i="4"/>
  <c r="J693" i="4"/>
  <c r="J691" i="4"/>
  <c r="J690" i="4"/>
  <c r="J686" i="4"/>
  <c r="J685" i="4"/>
  <c r="J684" i="4"/>
  <c r="J683" i="4"/>
  <c r="J682" i="4"/>
  <c r="J681" i="4"/>
  <c r="J680" i="4"/>
  <c r="J679" i="4"/>
  <c r="J678" i="4"/>
  <c r="J677" i="4"/>
  <c r="J674" i="4"/>
  <c r="J673" i="4"/>
  <c r="J672" i="4"/>
  <c r="J671" i="4"/>
  <c r="J670" i="4"/>
  <c r="N630" i="4"/>
  <c r="M630" i="4"/>
  <c r="L630" i="4"/>
  <c r="J630" i="4"/>
  <c r="I630" i="4"/>
  <c r="H630" i="4"/>
  <c r="N602" i="4"/>
  <c r="M602" i="4"/>
  <c r="L602" i="4"/>
  <c r="J602" i="4"/>
  <c r="I602" i="4"/>
  <c r="H602" i="4"/>
  <c r="N596" i="4"/>
  <c r="M596" i="4"/>
  <c r="L596" i="4"/>
  <c r="J596" i="4"/>
  <c r="I596" i="4"/>
  <c r="H596" i="4"/>
  <c r="N592" i="4"/>
  <c r="M592" i="4"/>
  <c r="L592" i="4"/>
  <c r="J592" i="4"/>
  <c r="I592" i="4"/>
  <c r="H592" i="4"/>
  <c r="N589" i="4"/>
  <c r="M589" i="4"/>
  <c r="L589" i="4"/>
  <c r="J589" i="4"/>
  <c r="I589" i="4"/>
  <c r="H589" i="4"/>
  <c r="N586" i="4"/>
  <c r="M586" i="4"/>
  <c r="L586" i="4"/>
  <c r="J586" i="4"/>
  <c r="I586" i="4"/>
  <c r="H586" i="4"/>
  <c r="N570" i="4"/>
  <c r="M570" i="4"/>
  <c r="L570" i="4"/>
  <c r="J570" i="4"/>
  <c r="I570" i="4"/>
  <c r="H570" i="4"/>
  <c r="N560" i="4"/>
  <c r="M560" i="4"/>
  <c r="L560" i="4"/>
  <c r="J560" i="4"/>
  <c r="I560" i="4"/>
  <c r="H560" i="4"/>
  <c r="N555" i="4"/>
  <c r="M555" i="4"/>
  <c r="L555" i="4"/>
  <c r="J555" i="4"/>
  <c r="I555" i="4"/>
  <c r="H555" i="4"/>
  <c r="H480" i="4"/>
  <c r="H478" i="4"/>
  <c r="H477" i="4"/>
  <c r="H476" i="4"/>
  <c r="H475" i="4"/>
  <c r="H474" i="4"/>
  <c r="N473" i="4"/>
  <c r="M473" i="4"/>
  <c r="L473" i="4"/>
  <c r="J473" i="4"/>
  <c r="I473" i="4"/>
  <c r="H471" i="4"/>
  <c r="H470" i="4"/>
  <c r="H469" i="4"/>
  <c r="H468" i="4"/>
  <c r="N465" i="4"/>
  <c r="M465" i="4"/>
  <c r="L465" i="4"/>
  <c r="J465" i="4"/>
  <c r="I465" i="4"/>
  <c r="H463" i="4"/>
  <c r="N461" i="4"/>
  <c r="M461" i="4"/>
  <c r="L461" i="4"/>
  <c r="J461" i="4"/>
  <c r="I461" i="4"/>
  <c r="H452" i="4"/>
  <c r="H451" i="4"/>
  <c r="H450" i="4"/>
  <c r="H449" i="4"/>
  <c r="H448" i="4"/>
  <c r="H447" i="4"/>
  <c r="H446" i="4"/>
  <c r="H445" i="4"/>
  <c r="H441" i="4"/>
  <c r="H438" i="4"/>
  <c r="H459" i="4"/>
  <c r="H457" i="4"/>
  <c r="H456" i="4"/>
  <c r="H455" i="4"/>
  <c r="H454" i="4"/>
  <c r="H453" i="4"/>
  <c r="N434" i="4"/>
  <c r="M434" i="4"/>
  <c r="L434" i="4"/>
  <c r="J434" i="4"/>
  <c r="I434" i="4"/>
  <c r="H432" i="4"/>
  <c r="H431" i="4"/>
  <c r="H430" i="4"/>
  <c r="H429" i="4"/>
  <c r="H428" i="4"/>
  <c r="H427" i="4"/>
  <c r="H426" i="4"/>
  <c r="H425" i="4"/>
  <c r="H422" i="4"/>
  <c r="H421" i="4"/>
  <c r="H420" i="4"/>
  <c r="N415" i="4"/>
  <c r="M415" i="4"/>
  <c r="L415" i="4"/>
  <c r="J415" i="4"/>
  <c r="I415" i="4"/>
  <c r="N412" i="4"/>
  <c r="M412" i="4"/>
  <c r="L412" i="4"/>
  <c r="J412" i="4"/>
  <c r="I412" i="4"/>
  <c r="H412" i="4"/>
  <c r="N406" i="4"/>
  <c r="M406" i="4"/>
  <c r="L406" i="4"/>
  <c r="J406" i="4"/>
  <c r="I406" i="4"/>
  <c r="H406" i="4"/>
  <c r="N388" i="4"/>
  <c r="M388" i="4"/>
  <c r="L388" i="4"/>
  <c r="J388" i="4"/>
  <c r="I388" i="4"/>
  <c r="H388" i="4"/>
  <c r="N378" i="4"/>
  <c r="M378" i="4"/>
  <c r="L378" i="4"/>
  <c r="J378" i="4"/>
  <c r="I378" i="4"/>
  <c r="H378" i="4"/>
  <c r="N366" i="4"/>
  <c r="M366" i="4"/>
  <c r="L366" i="4"/>
  <c r="J366" i="4"/>
  <c r="I366" i="4"/>
  <c r="H366" i="4"/>
  <c r="N360" i="4"/>
  <c r="M360" i="4"/>
  <c r="L360" i="4"/>
  <c r="J360" i="4"/>
  <c r="I360" i="4"/>
  <c r="H360" i="4"/>
  <c r="N357" i="4"/>
  <c r="M357" i="4"/>
  <c r="L357" i="4"/>
  <c r="J357" i="4"/>
  <c r="I357" i="4"/>
  <c r="H357" i="4"/>
  <c r="N353" i="4"/>
  <c r="M353" i="4"/>
  <c r="L353" i="4"/>
  <c r="J353" i="4"/>
  <c r="I353" i="4"/>
  <c r="H353" i="4"/>
  <c r="N328" i="4"/>
  <c r="M328" i="4"/>
  <c r="L328" i="4"/>
  <c r="J328" i="4"/>
  <c r="I328" i="4"/>
  <c r="H328" i="4"/>
  <c r="N322" i="4"/>
  <c r="M322" i="4"/>
  <c r="L322" i="4"/>
  <c r="J322" i="4"/>
  <c r="I322" i="4"/>
  <c r="H322" i="4"/>
  <c r="N316" i="4"/>
  <c r="M316" i="4"/>
  <c r="L316" i="4"/>
  <c r="J316" i="4"/>
  <c r="I316" i="4"/>
  <c r="H316" i="4"/>
  <c r="N305" i="4"/>
  <c r="M305" i="4"/>
  <c r="L305" i="4"/>
  <c r="J305" i="4"/>
  <c r="I305" i="4"/>
  <c r="H305" i="4"/>
  <c r="N301" i="4"/>
  <c r="M301" i="4"/>
  <c r="L301" i="4"/>
  <c r="J301" i="4"/>
  <c r="I301" i="4"/>
  <c r="H301" i="4"/>
  <c r="N294" i="4"/>
  <c r="M294" i="4"/>
  <c r="L294" i="4"/>
  <c r="J294" i="4"/>
  <c r="I294" i="4"/>
  <c r="H294" i="4"/>
  <c r="N258" i="4"/>
  <c r="M258" i="4"/>
  <c r="L258" i="4"/>
  <c r="J258" i="4"/>
  <c r="I258" i="4"/>
  <c r="H258" i="4"/>
  <c r="H244" i="4"/>
  <c r="H243" i="4" s="1"/>
  <c r="N240" i="4"/>
  <c r="M240" i="4"/>
  <c r="L240" i="4"/>
  <c r="J240" i="4"/>
  <c r="I240" i="4"/>
  <c r="H240" i="4"/>
  <c r="N221" i="4"/>
  <c r="M221" i="4"/>
  <c r="L221" i="4"/>
  <c r="J221" i="4"/>
  <c r="I221" i="4"/>
  <c r="H221" i="4"/>
  <c r="N217" i="4"/>
  <c r="M217" i="4"/>
  <c r="L217" i="4"/>
  <c r="J217" i="4"/>
  <c r="I217" i="4"/>
  <c r="H217" i="4"/>
  <c r="N146" i="4"/>
  <c r="M146" i="4"/>
  <c r="L146" i="4"/>
  <c r="J146" i="4"/>
  <c r="I146" i="4"/>
  <c r="H146" i="4"/>
  <c r="N132" i="4"/>
  <c r="M132" i="4"/>
  <c r="L132" i="4"/>
  <c r="J132" i="4"/>
  <c r="I132" i="4"/>
  <c r="H132" i="4"/>
  <c r="L130" i="4"/>
  <c r="N127" i="4"/>
  <c r="M127" i="4"/>
  <c r="J127" i="4"/>
  <c r="I127" i="4"/>
  <c r="H127" i="4"/>
  <c r="N120" i="4"/>
  <c r="M120" i="4"/>
  <c r="L120" i="4"/>
  <c r="J120" i="4"/>
  <c r="I120" i="4"/>
  <c r="H120" i="4"/>
  <c r="N113" i="4"/>
  <c r="M113" i="4"/>
  <c r="L113" i="4"/>
  <c r="J113" i="4"/>
  <c r="I113" i="4"/>
  <c r="H113" i="4"/>
  <c r="N109" i="4"/>
  <c r="M109" i="4"/>
  <c r="L109" i="4"/>
  <c r="J109" i="4"/>
  <c r="I109" i="4"/>
  <c r="H109" i="4"/>
  <c r="N94" i="4"/>
  <c r="M94" i="4"/>
  <c r="L94" i="4"/>
  <c r="J94" i="4"/>
  <c r="I94" i="4"/>
  <c r="H94" i="4"/>
  <c r="N14" i="4"/>
  <c r="M14" i="4"/>
  <c r="L14" i="4"/>
  <c r="J14" i="4"/>
  <c r="I14" i="4"/>
  <c r="H14" i="4"/>
  <c r="S13" i="4"/>
  <c r="H443" i="4" l="1"/>
  <c r="J651" i="4"/>
  <c r="H774" i="4"/>
  <c r="L127" i="4"/>
  <c r="H434" i="4"/>
  <c r="H473" i="4"/>
  <c r="H461" i="4"/>
  <c r="J1384" i="4"/>
  <c r="H415" i="4"/>
  <c r="H465" i="4"/>
  <c r="I1384" i="4"/>
  <c r="O24" i="4" l="1"/>
  <c r="K24" i="4" s="1"/>
  <c r="H12" i="4" l="1"/>
  <c r="P12" i="4" s="1"/>
  <c r="N12" i="4"/>
  <c r="L12" i="4"/>
  <c r="M12" i="4"/>
  <c r="I12" i="4"/>
  <c r="J12" i="4"/>
  <c r="O1423" i="4" l="1"/>
  <c r="K1423" i="4" s="1"/>
  <c r="P1423" i="4" s="1"/>
  <c r="O801" i="4" l="1"/>
  <c r="K801" i="4" s="1"/>
  <c r="P801" i="4" s="1"/>
  <c r="O271" i="4" l="1"/>
  <c r="K271" i="4" s="1"/>
  <c r="P271" i="4" s="1"/>
  <c r="O846" i="4"/>
  <c r="K846" i="4" s="1"/>
  <c r="P846" i="4" s="1"/>
  <c r="O909" i="4"/>
  <c r="K909" i="4" s="1"/>
  <c r="P909" i="4" s="1"/>
  <c r="O1015" i="4" l="1"/>
  <c r="K1015" i="4" s="1"/>
  <c r="P1015" i="4" s="1"/>
  <c r="O266" i="4"/>
  <c r="K266" i="4" s="1"/>
  <c r="P266" i="4" s="1"/>
  <c r="O922" i="4"/>
  <c r="K922" i="4" s="1"/>
  <c r="P922" i="4" s="1"/>
  <c r="O260" i="4"/>
  <c r="K260" i="4" s="1"/>
  <c r="P260" i="4" s="1"/>
  <c r="O1406" i="4" l="1"/>
  <c r="O795" i="4" l="1"/>
  <c r="K795" i="4" s="1"/>
  <c r="P795" i="4" s="1"/>
  <c r="O1065" i="4"/>
  <c r="K1065" i="4" s="1"/>
  <c r="P1065" i="4" s="1"/>
  <c r="O838" i="4"/>
  <c r="K838" i="4" s="1"/>
  <c r="P838" i="4" s="1"/>
  <c r="O790" i="4"/>
  <c r="K790" i="4" s="1"/>
  <c r="P790" i="4" s="1"/>
  <c r="O17" i="4" l="1"/>
  <c r="K17" i="4" s="1"/>
  <c r="O911" i="4"/>
  <c r="K911" i="4" s="1"/>
  <c r="P911" i="4" s="1"/>
  <c r="O854" i="4"/>
  <c r="K854" i="4" s="1"/>
  <c r="P854" i="4" s="1"/>
  <c r="O38" i="4"/>
  <c r="K38" i="4" s="1"/>
  <c r="P38" i="4" s="1"/>
  <c r="O884" i="4" l="1"/>
  <c r="K884" i="4" s="1"/>
  <c r="P884" i="4" s="1"/>
  <c r="O812" i="4"/>
  <c r="K812" i="4" s="1"/>
  <c r="P812" i="4" s="1"/>
  <c r="O526" i="4" l="1"/>
  <c r="K526" i="4" s="1"/>
  <c r="P526" i="4" s="1"/>
  <c r="O528" i="4" l="1"/>
  <c r="K528" i="4" s="1"/>
  <c r="P528" i="4" s="1"/>
  <c r="O517" i="4" l="1"/>
  <c r="K517" i="4" s="1"/>
  <c r="P517" i="4" s="1"/>
  <c r="O1100" i="4" l="1"/>
  <c r="K1100" i="4" s="1"/>
  <c r="P1100" i="4" s="1"/>
  <c r="O966" i="4"/>
  <c r="K966" i="4" s="1"/>
  <c r="P966" i="4" s="1"/>
  <c r="O918" i="4" l="1"/>
  <c r="K918" i="4" s="1"/>
  <c r="P918" i="4" s="1"/>
  <c r="O834" i="4"/>
  <c r="K834" i="4" s="1"/>
  <c r="P834" i="4" s="1"/>
  <c r="O937" i="4"/>
  <c r="K937" i="4" s="1"/>
  <c r="P937" i="4" s="1"/>
  <c r="O997" i="4"/>
  <c r="K997" i="4" s="1"/>
  <c r="P997" i="4" s="1"/>
  <c r="O1082" i="4"/>
  <c r="K1082" i="4" s="1"/>
  <c r="P1082" i="4" s="1"/>
  <c r="O1127" i="4"/>
  <c r="K1127" i="4" s="1"/>
  <c r="P1127" i="4" s="1"/>
  <c r="O1013" i="4" l="1"/>
  <c r="K1013" i="4" s="1"/>
  <c r="P1013" i="4" s="1"/>
  <c r="O1012" i="4"/>
  <c r="K1012" i="4" s="1"/>
  <c r="P1012" i="4" s="1"/>
  <c r="O917" i="4"/>
  <c r="K917" i="4" s="1"/>
  <c r="P917" i="4" s="1"/>
  <c r="O808" i="4"/>
  <c r="K808" i="4" s="1"/>
  <c r="P808" i="4" s="1"/>
  <c r="O1148" i="4"/>
  <c r="K1148" i="4" s="1"/>
  <c r="P1148" i="4" s="1"/>
  <c r="O859" i="4"/>
  <c r="K859" i="4" s="1"/>
  <c r="P859" i="4" s="1"/>
  <c r="O1128" i="4"/>
  <c r="K1128" i="4" s="1"/>
  <c r="P1128" i="4" s="1"/>
  <c r="O1125" i="4"/>
  <c r="K1125" i="4" s="1"/>
  <c r="P1125" i="4" s="1"/>
  <c r="O888" i="4"/>
  <c r="K888" i="4" s="1"/>
  <c r="P888" i="4" s="1"/>
  <c r="O1093" i="4"/>
  <c r="K1093" i="4" s="1"/>
  <c r="P1093" i="4" s="1"/>
  <c r="O864" i="4"/>
  <c r="K864" i="4" s="1"/>
  <c r="P864" i="4" s="1"/>
  <c r="O1140" i="4"/>
  <c r="K1140" i="4" s="1"/>
  <c r="P1140" i="4" s="1"/>
  <c r="O1152" i="4"/>
  <c r="K1152" i="4" s="1"/>
  <c r="P1152" i="4" s="1"/>
  <c r="O1122" i="4"/>
  <c r="K1122" i="4" s="1"/>
  <c r="P1122" i="4" s="1"/>
  <c r="O873" i="4"/>
  <c r="K873" i="4" s="1"/>
  <c r="P873" i="4" s="1"/>
  <c r="O822" i="4"/>
  <c r="K822" i="4" s="1"/>
  <c r="P822" i="4" s="1"/>
  <c r="O1070" i="4"/>
  <c r="K1070" i="4" s="1"/>
  <c r="P1070" i="4" s="1"/>
  <c r="O1064" i="4"/>
  <c r="K1064" i="4" s="1"/>
  <c r="P1064" i="4" s="1"/>
  <c r="O1063" i="4"/>
  <c r="K1063" i="4" s="1"/>
  <c r="P1063" i="4" s="1"/>
  <c r="O1040" i="4"/>
  <c r="K1040" i="4" s="1"/>
  <c r="P1040" i="4" s="1"/>
  <c r="O1005" i="4"/>
  <c r="K1005" i="4" s="1"/>
  <c r="P1005" i="4" s="1"/>
  <c r="O1001" i="4"/>
  <c r="K1001" i="4" s="1"/>
  <c r="P1001" i="4" s="1"/>
  <c r="O996" i="4"/>
  <c r="K996" i="4" s="1"/>
  <c r="P996" i="4" s="1"/>
  <c r="O972" i="4"/>
  <c r="K972" i="4" s="1"/>
  <c r="P972" i="4" s="1"/>
  <c r="O906" i="4"/>
  <c r="K906" i="4" s="1"/>
  <c r="P906" i="4" s="1"/>
  <c r="O833" i="4"/>
  <c r="K833" i="4" s="1"/>
  <c r="P833" i="4" s="1"/>
  <c r="O817" i="4"/>
  <c r="K817" i="4" s="1"/>
  <c r="P817" i="4" s="1"/>
  <c r="O810" i="4"/>
  <c r="K810" i="4" s="1"/>
  <c r="P810" i="4" s="1"/>
  <c r="O792" i="4"/>
  <c r="K792" i="4" s="1"/>
  <c r="P792" i="4" s="1"/>
  <c r="O783" i="4"/>
  <c r="K783" i="4" s="1"/>
  <c r="P783" i="4" s="1"/>
  <c r="O781" i="4"/>
  <c r="K781" i="4" s="1"/>
  <c r="P781" i="4" s="1"/>
  <c r="O852" i="4"/>
  <c r="K852" i="4" s="1"/>
  <c r="P852" i="4" s="1"/>
  <c r="O829" i="4"/>
  <c r="K829" i="4" s="1"/>
  <c r="P829" i="4" s="1"/>
  <c r="O1135" i="4"/>
  <c r="K1135" i="4" s="1"/>
  <c r="P1135" i="4" s="1"/>
  <c r="O1119" i="4"/>
  <c r="K1119" i="4" s="1"/>
  <c r="P1119" i="4" s="1"/>
  <c r="O1067" i="4"/>
  <c r="K1067" i="4" s="1"/>
  <c r="P1067" i="4" s="1"/>
  <c r="O899" i="4"/>
  <c r="K899" i="4" s="1"/>
  <c r="P899" i="4" s="1"/>
  <c r="O794" i="4"/>
  <c r="K794" i="4" s="1"/>
  <c r="P794" i="4" s="1"/>
  <c r="O1110" i="4"/>
  <c r="K1110" i="4" s="1"/>
  <c r="P1110" i="4" s="1"/>
  <c r="O1020" i="4"/>
  <c r="K1020" i="4" s="1"/>
  <c r="P1020" i="4" s="1"/>
  <c r="O1029" i="4"/>
  <c r="K1029" i="4" s="1"/>
  <c r="P1029" i="4" s="1"/>
  <c r="O897" i="4"/>
  <c r="K897" i="4" s="1"/>
  <c r="P897" i="4" s="1"/>
  <c r="O1069" i="4"/>
  <c r="K1069" i="4" s="1"/>
  <c r="P1069" i="4" s="1"/>
  <c r="O936" i="4"/>
  <c r="K936" i="4" s="1"/>
  <c r="P936" i="4" s="1"/>
  <c r="O863" i="4"/>
  <c r="K863" i="4" s="1"/>
  <c r="P863" i="4" s="1"/>
  <c r="O860" i="4"/>
  <c r="K860" i="4" s="1"/>
  <c r="P860" i="4" s="1"/>
  <c r="O793" i="4"/>
  <c r="K793" i="4" s="1"/>
  <c r="P793" i="4" s="1"/>
  <c r="O789" i="4"/>
  <c r="K789" i="4" s="1"/>
  <c r="P789" i="4" s="1"/>
  <c r="O1162" i="4"/>
  <c r="K1162" i="4" s="1"/>
  <c r="P1162" i="4" s="1"/>
  <c r="O1161" i="4"/>
  <c r="K1161" i="4" s="1"/>
  <c r="P1161" i="4" s="1"/>
  <c r="O1147" i="4"/>
  <c r="K1147" i="4" s="1"/>
  <c r="P1147" i="4" s="1"/>
  <c r="O1117" i="4"/>
  <c r="K1117" i="4" s="1"/>
  <c r="P1117" i="4" s="1"/>
  <c r="O1108" i="4"/>
  <c r="K1108" i="4" s="1"/>
  <c r="P1108" i="4" s="1"/>
  <c r="O1105" i="4"/>
  <c r="K1105" i="4" s="1"/>
  <c r="P1105" i="4" s="1"/>
  <c r="O1089" i="4"/>
  <c r="K1089" i="4" s="1"/>
  <c r="P1089" i="4" s="1"/>
  <c r="O1081" i="4"/>
  <c r="K1081" i="4" s="1"/>
  <c r="P1081" i="4" s="1"/>
  <c r="O1062" i="4"/>
  <c r="K1062" i="4" s="1"/>
  <c r="P1062" i="4" s="1"/>
  <c r="O1039" i="4"/>
  <c r="K1039" i="4" s="1"/>
  <c r="P1039" i="4" s="1"/>
  <c r="O971" i="4"/>
  <c r="K971" i="4" s="1"/>
  <c r="P971" i="4" s="1"/>
  <c r="O970" i="4"/>
  <c r="K970" i="4" s="1"/>
  <c r="P970" i="4" s="1"/>
  <c r="O964" i="4"/>
  <c r="K964" i="4" s="1"/>
  <c r="P964" i="4" s="1"/>
  <c r="O894" i="4"/>
  <c r="K894" i="4" s="1"/>
  <c r="P894" i="4" s="1"/>
  <c r="O892" i="4"/>
  <c r="K892" i="4" s="1"/>
  <c r="P892" i="4" s="1"/>
  <c r="O850" i="4"/>
  <c r="K850" i="4" s="1"/>
  <c r="P850" i="4" s="1"/>
  <c r="O800" i="4"/>
  <c r="K800" i="4" s="1"/>
  <c r="P800" i="4" s="1"/>
  <c r="O799" i="4"/>
  <c r="K799" i="4" s="1"/>
  <c r="P799" i="4" s="1"/>
  <c r="O776" i="4"/>
  <c r="K776" i="4" s="1"/>
  <c r="P776" i="4" s="1"/>
  <c r="O1160" i="4"/>
  <c r="K1160" i="4" s="1"/>
  <c r="P1160" i="4" s="1"/>
  <c r="O1138" i="4"/>
  <c r="K1138" i="4" s="1"/>
  <c r="P1138" i="4" s="1"/>
  <c r="O1016" i="4"/>
  <c r="K1016" i="4" s="1"/>
  <c r="P1016" i="4" s="1"/>
  <c r="O1009" i="4"/>
  <c r="K1009" i="4" s="1"/>
  <c r="P1009" i="4" s="1"/>
  <c r="O956" i="4"/>
  <c r="K956" i="4" s="1"/>
  <c r="P956" i="4" s="1"/>
  <c r="O943" i="4"/>
  <c r="K943" i="4" s="1"/>
  <c r="P943" i="4" s="1"/>
  <c r="O883" i="4"/>
  <c r="K883" i="4" s="1"/>
  <c r="P883" i="4" s="1"/>
  <c r="O841" i="4"/>
  <c r="K841" i="4" s="1"/>
  <c r="P841" i="4" s="1"/>
  <c r="O837" i="4"/>
  <c r="K837" i="4" s="1"/>
  <c r="P837" i="4" s="1"/>
  <c r="O784" i="4"/>
  <c r="K784" i="4" s="1"/>
  <c r="P784" i="4" s="1"/>
  <c r="O775" i="4"/>
  <c r="O1168" i="4"/>
  <c r="K1168" i="4" s="1"/>
  <c r="P1168" i="4" s="1"/>
  <c r="O1167" i="4"/>
  <c r="K1167" i="4" s="1"/>
  <c r="P1167" i="4" s="1"/>
  <c r="O1166" i="4"/>
  <c r="K1166" i="4" s="1"/>
  <c r="P1166" i="4" s="1"/>
  <c r="O1129" i="4"/>
  <c r="K1129" i="4" s="1"/>
  <c r="P1129" i="4" s="1"/>
  <c r="O1053" i="4"/>
  <c r="K1053" i="4" s="1"/>
  <c r="P1053" i="4" s="1"/>
  <c r="O1028" i="4"/>
  <c r="K1028" i="4" s="1"/>
  <c r="P1028" i="4" s="1"/>
  <c r="O1014" i="4"/>
  <c r="K1014" i="4" s="1"/>
  <c r="P1014" i="4" s="1"/>
  <c r="O1007" i="4"/>
  <c r="K1007" i="4" s="1"/>
  <c r="P1007" i="4" s="1"/>
  <c r="O991" i="4"/>
  <c r="K991" i="4" s="1"/>
  <c r="P991" i="4" s="1"/>
  <c r="O975" i="4"/>
  <c r="K975" i="4" s="1"/>
  <c r="P975" i="4" s="1"/>
  <c r="O944" i="4"/>
  <c r="K944" i="4" s="1"/>
  <c r="P944" i="4" s="1"/>
  <c r="O945" i="4"/>
  <c r="K945" i="4" s="1"/>
  <c r="P945" i="4" s="1"/>
  <c r="O924" i="4"/>
  <c r="K924" i="4" s="1"/>
  <c r="P924" i="4" s="1"/>
  <c r="O921" i="4"/>
  <c r="K921" i="4" s="1"/>
  <c r="P921" i="4" s="1"/>
  <c r="K912" i="4"/>
  <c r="P912" i="4" s="1"/>
  <c r="O907" i="4"/>
  <c r="K907" i="4" s="1"/>
  <c r="P907" i="4" s="1"/>
  <c r="O851" i="4"/>
  <c r="K851" i="4" s="1"/>
  <c r="P851" i="4" s="1"/>
  <c r="O845" i="4"/>
  <c r="K845" i="4" s="1"/>
  <c r="P845" i="4" s="1"/>
  <c r="O843" i="4"/>
  <c r="K843" i="4" s="1"/>
  <c r="P843" i="4" s="1"/>
  <c r="O835" i="4"/>
  <c r="K835" i="4" s="1"/>
  <c r="P835" i="4" s="1"/>
  <c r="O791" i="4"/>
  <c r="K791" i="4" s="1"/>
  <c r="P791" i="4" s="1"/>
  <c r="O777" i="4"/>
  <c r="K777" i="4" s="1"/>
  <c r="P777" i="4" s="1"/>
  <c r="O1034" i="4"/>
  <c r="K1034" i="4" s="1"/>
  <c r="P1034" i="4" s="1"/>
  <c r="O1042" i="4"/>
  <c r="K1042" i="4" s="1"/>
  <c r="P1042" i="4" s="1"/>
  <c r="O1030" i="4"/>
  <c r="K1030" i="4" s="1"/>
  <c r="P1030" i="4" s="1"/>
  <c r="O1027" i="4"/>
  <c r="K1027" i="4" s="1"/>
  <c r="P1027" i="4" s="1"/>
  <c r="O890" i="4"/>
  <c r="K890" i="4" s="1"/>
  <c r="P890" i="4" s="1"/>
  <c r="O1143" i="4"/>
  <c r="K1143" i="4" s="1"/>
  <c r="P1143" i="4" s="1"/>
  <c r="O1137" i="4"/>
  <c r="K1137" i="4" s="1"/>
  <c r="P1137" i="4" s="1"/>
  <c r="O947" i="4"/>
  <c r="K947" i="4" s="1"/>
  <c r="P947" i="4" s="1"/>
  <c r="O896" i="4"/>
  <c r="K896" i="4" s="1"/>
  <c r="P896" i="4" s="1"/>
  <c r="O893" i="4"/>
  <c r="K893" i="4" s="1"/>
  <c r="P893" i="4" s="1"/>
  <c r="O1118" i="4"/>
  <c r="K1118" i="4" s="1"/>
  <c r="P1118" i="4" s="1"/>
  <c r="O1094" i="4"/>
  <c r="K1094" i="4" s="1"/>
  <c r="P1094" i="4" s="1"/>
  <c r="O1048" i="4"/>
  <c r="K1048" i="4" s="1"/>
  <c r="P1048" i="4" s="1"/>
  <c r="O1038" i="4"/>
  <c r="K1038" i="4" s="1"/>
  <c r="P1038" i="4" s="1"/>
  <c r="O1022" i="4"/>
  <c r="K1022" i="4" s="1"/>
  <c r="P1022" i="4" s="1"/>
  <c r="O1006" i="4"/>
  <c r="K1006" i="4" s="1"/>
  <c r="P1006" i="4" s="1"/>
  <c r="O914" i="4"/>
  <c r="K914" i="4" s="1"/>
  <c r="P914" i="4" s="1"/>
  <c r="O886" i="4"/>
  <c r="K886" i="4" s="1"/>
  <c r="P886" i="4" s="1"/>
  <c r="O1121" i="4"/>
  <c r="K1121" i="4" s="1"/>
  <c r="P1121" i="4" s="1"/>
  <c r="O969" i="4"/>
  <c r="K969" i="4" s="1"/>
  <c r="P969" i="4" s="1"/>
  <c r="O785" i="4"/>
  <c r="K785" i="4" s="1"/>
  <c r="P785" i="4" s="1"/>
  <c r="O1126" i="4"/>
  <c r="K1126" i="4" s="1"/>
  <c r="P1126" i="4" s="1"/>
  <c r="O1116" i="4"/>
  <c r="K1116" i="4" s="1"/>
  <c r="P1116" i="4" s="1"/>
  <c r="O1113" i="4"/>
  <c r="K1113" i="4" s="1"/>
  <c r="P1113" i="4" s="1"/>
  <c r="K1080" i="4"/>
  <c r="P1080" i="4" s="1"/>
  <c r="O1077" i="4"/>
  <c r="K1077" i="4" s="1"/>
  <c r="P1077" i="4" s="1"/>
  <c r="O1051" i="4"/>
  <c r="K1051" i="4" s="1"/>
  <c r="P1051" i="4" s="1"/>
  <c r="O1043" i="4"/>
  <c r="K1043" i="4" s="1"/>
  <c r="P1043" i="4" s="1"/>
  <c r="O910" i="4"/>
  <c r="K910" i="4" s="1"/>
  <c r="P910" i="4" s="1"/>
  <c r="O902" i="4"/>
  <c r="K902" i="4" s="1"/>
  <c r="P902" i="4" s="1"/>
  <c r="O885" i="4"/>
  <c r="K885" i="4" s="1"/>
  <c r="P885" i="4" s="1"/>
  <c r="O804" i="4"/>
  <c r="K804" i="4" s="1"/>
  <c r="P804" i="4" s="1"/>
  <c r="O803" i="4"/>
  <c r="K803" i="4" s="1"/>
  <c r="P803" i="4" s="1"/>
  <c r="O1109" i="4"/>
  <c r="K1109" i="4" s="1"/>
  <c r="P1109" i="4" s="1"/>
  <c r="O1068" i="4"/>
  <c r="K1068" i="4" s="1"/>
  <c r="P1068" i="4" s="1"/>
  <c r="O1066" i="4"/>
  <c r="K1066" i="4" s="1"/>
  <c r="P1066" i="4" s="1"/>
  <c r="O1041" i="4"/>
  <c r="K1041" i="4" s="1"/>
  <c r="P1041" i="4" s="1"/>
  <c r="O1008" i="4"/>
  <c r="K1008" i="4" s="1"/>
  <c r="P1008" i="4" s="1"/>
  <c r="O995" i="4"/>
  <c r="K995" i="4" s="1"/>
  <c r="P995" i="4" s="1"/>
  <c r="O974" i="4"/>
  <c r="K974" i="4" s="1"/>
  <c r="P974" i="4" s="1"/>
  <c r="O973" i="4"/>
  <c r="K973" i="4" s="1"/>
  <c r="P973" i="4" s="1"/>
  <c r="O946" i="4"/>
  <c r="K946" i="4" s="1"/>
  <c r="P946" i="4" s="1"/>
  <c r="O853" i="4"/>
  <c r="K853" i="4" s="1"/>
  <c r="P853" i="4" s="1"/>
  <c r="O821" i="4"/>
  <c r="K821" i="4" s="1"/>
  <c r="P821" i="4" s="1"/>
  <c r="O818" i="4"/>
  <c r="K818" i="4" s="1"/>
  <c r="P818" i="4" s="1"/>
  <c r="O780" i="4"/>
  <c r="K780" i="4" s="1"/>
  <c r="P780" i="4" s="1"/>
  <c r="O1098" i="4"/>
  <c r="K1098" i="4" s="1"/>
  <c r="P1098" i="4" s="1"/>
  <c r="O1025" i="4"/>
  <c r="K1025" i="4" s="1"/>
  <c r="P1025" i="4" s="1"/>
  <c r="O968" i="4"/>
  <c r="K968" i="4" s="1"/>
  <c r="P968" i="4" s="1"/>
  <c r="O908" i="4"/>
  <c r="K908" i="4" s="1"/>
  <c r="P908" i="4" s="1"/>
  <c r="O882" i="4"/>
  <c r="K882" i="4" s="1"/>
  <c r="P882" i="4" s="1"/>
  <c r="O915" i="4" l="1"/>
  <c r="K915" i="4" s="1"/>
  <c r="P915" i="4" s="1"/>
  <c r="O806" i="4"/>
  <c r="K806" i="4" s="1"/>
  <c r="P806" i="4" s="1"/>
  <c r="K775" i="4"/>
  <c r="P775" i="4" l="1"/>
  <c r="O462" i="4" l="1"/>
  <c r="K462" i="4" s="1"/>
  <c r="P462" i="4" s="1"/>
  <c r="O688" i="4"/>
  <c r="K688" i="4" s="1"/>
  <c r="P688" i="4" s="1"/>
  <c r="O197" i="4" l="1"/>
  <c r="K197" i="4" s="1"/>
  <c r="P197" i="4" s="1"/>
  <c r="O530" i="4" l="1"/>
  <c r="K530" i="4" s="1"/>
  <c r="P530" i="4" s="1"/>
  <c r="O755" i="4" l="1"/>
  <c r="O811" i="4" l="1"/>
  <c r="K811" i="4" s="1"/>
  <c r="P811" i="4" s="1"/>
  <c r="O142" i="4" l="1"/>
  <c r="K142" i="4" s="1"/>
  <c r="P142" i="4" s="1"/>
  <c r="O136" i="4"/>
  <c r="K136" i="4" s="1"/>
  <c r="P136" i="4" s="1"/>
  <c r="O750" i="4" l="1"/>
  <c r="K750" i="4" s="1"/>
  <c r="P750" i="4" s="1"/>
  <c r="O751" i="4"/>
  <c r="K751" i="4" s="1"/>
  <c r="P751" i="4" s="1"/>
  <c r="O342" i="4" l="1"/>
  <c r="K342" i="4" s="1"/>
  <c r="P342" i="4" s="1"/>
  <c r="O998" i="4" l="1"/>
  <c r="K998" i="4" s="1"/>
  <c r="P998" i="4" s="1"/>
  <c r="O898" i="4" l="1"/>
  <c r="K898" i="4" s="1"/>
  <c r="P898" i="4" s="1"/>
  <c r="O1184" i="4" l="1"/>
  <c r="O1183" i="4" l="1"/>
  <c r="K1184" i="4"/>
  <c r="K1183" i="4" l="1"/>
  <c r="P1183" i="4" s="1"/>
  <c r="P1184" i="4"/>
  <c r="O664" i="4"/>
  <c r="K664" i="4" s="1"/>
  <c r="P664" i="4" s="1"/>
  <c r="O711" i="4"/>
  <c r="K711" i="4" s="1"/>
  <c r="P711" i="4" s="1"/>
  <c r="O351" i="4" l="1"/>
  <c r="K351" i="4" s="1"/>
  <c r="P351" i="4" s="1"/>
  <c r="O205" i="4" l="1"/>
  <c r="K205" i="4" s="1"/>
  <c r="P205" i="4" s="1"/>
  <c r="O41" i="4" l="1"/>
  <c r="P41" i="4" l="1"/>
  <c r="K41" i="4"/>
  <c r="O199" i="4"/>
  <c r="K199" i="4" s="1"/>
  <c r="P199" i="4" s="1"/>
  <c r="O487" i="4"/>
  <c r="K487" i="4" s="1"/>
  <c r="P487" i="4" s="1"/>
  <c r="O626" i="4"/>
  <c r="K626" i="4" s="1"/>
  <c r="P626" i="4" s="1"/>
  <c r="O488" i="4"/>
  <c r="K488" i="4" s="1"/>
  <c r="P488" i="4" s="1"/>
  <c r="O401" i="4"/>
  <c r="K401" i="4" s="1"/>
  <c r="P401" i="4" s="1"/>
  <c r="O400" i="4"/>
  <c r="K400" i="4" s="1"/>
  <c r="P400" i="4" s="1"/>
  <c r="O215" i="4"/>
  <c r="K215" i="4" s="1"/>
  <c r="P215" i="4" s="1"/>
  <c r="O154" i="4"/>
  <c r="K154" i="4" s="1"/>
  <c r="P154" i="4" s="1"/>
  <c r="O43" i="4"/>
  <c r="O92" i="4"/>
  <c r="O81" i="4"/>
  <c r="O57" i="4"/>
  <c r="P57" i="4" l="1"/>
  <c r="K57" i="4"/>
  <c r="K81" i="4"/>
  <c r="P81" i="4"/>
  <c r="K43" i="4"/>
  <c r="P43" i="4"/>
  <c r="P92" i="4"/>
  <c r="K92" i="4"/>
  <c r="O638" i="4"/>
  <c r="K638" i="4" s="1"/>
  <c r="P638" i="4" s="1"/>
  <c r="O1376" i="4" l="1"/>
  <c r="O1003" i="4"/>
  <c r="K1003" i="4" s="1"/>
  <c r="P1003" i="4" s="1"/>
  <c r="K1376" i="4" l="1"/>
  <c r="O1375" i="4"/>
  <c r="O913" i="4"/>
  <c r="K913" i="4" s="1"/>
  <c r="P913" i="4" s="1"/>
  <c r="O527" i="4"/>
  <c r="K527" i="4" s="1"/>
  <c r="P527" i="4" s="1"/>
  <c r="O492" i="4"/>
  <c r="K492" i="4" s="1"/>
  <c r="P492" i="4" s="1"/>
  <c r="O250" i="4" l="1"/>
  <c r="K250" i="4" s="1"/>
  <c r="P250" i="4" s="1"/>
  <c r="O251" i="4"/>
  <c r="K251" i="4" s="1"/>
  <c r="P251" i="4" s="1"/>
  <c r="P1376" i="4"/>
  <c r="P1375" i="4"/>
  <c r="K1375" i="4"/>
  <c r="O533" i="4"/>
  <c r="K533" i="4" s="1"/>
  <c r="P533" i="4" s="1"/>
  <c r="O782" i="4" l="1"/>
  <c r="K782" i="4" s="1"/>
  <c r="P782" i="4" s="1"/>
  <c r="O787" i="4"/>
  <c r="K787" i="4" s="1"/>
  <c r="P787" i="4" s="1"/>
  <c r="O337" i="4" l="1"/>
  <c r="K337" i="4" s="1"/>
  <c r="P337" i="4" s="1"/>
  <c r="O347" i="4" l="1"/>
  <c r="K347" i="4" s="1"/>
  <c r="P347" i="4" s="1"/>
  <c r="O350" i="4" l="1"/>
  <c r="O349" i="4" l="1"/>
  <c r="K350" i="4"/>
  <c r="P350" i="4" l="1"/>
  <c r="K349" i="4"/>
  <c r="P349" i="4" s="1"/>
  <c r="O1327" i="4"/>
  <c r="K1327" i="4" s="1"/>
  <c r="P1327" i="4" s="1"/>
  <c r="O54" i="4" l="1"/>
  <c r="K54" i="4" s="1"/>
  <c r="P54" i="4" s="1"/>
  <c r="O77" i="4" l="1"/>
  <c r="K77" i="4" s="1"/>
  <c r="P77" i="4" s="1"/>
  <c r="O1429" i="4" l="1"/>
  <c r="K1429" i="4" s="1"/>
  <c r="P1429" i="4" s="1"/>
  <c r="O1404" i="4"/>
  <c r="K1404" i="4" s="1"/>
  <c r="P1404" i="4" s="1"/>
  <c r="O1390" i="4"/>
  <c r="K1390" i="4" s="1"/>
  <c r="P1390" i="4" s="1"/>
  <c r="O1396" i="4" l="1"/>
  <c r="K1396" i="4" s="1"/>
  <c r="P1396" i="4" s="1"/>
  <c r="O1408" i="4"/>
  <c r="K1408" i="4" s="1"/>
  <c r="P1408" i="4" s="1"/>
  <c r="O1325" i="4"/>
  <c r="K1325" i="4" s="1"/>
  <c r="P1325" i="4" s="1"/>
  <c r="O1328" i="4"/>
  <c r="O1315" i="4"/>
  <c r="K1315" i="4" s="1"/>
  <c r="P1315" i="4" s="1"/>
  <c r="K1328" i="4" l="1"/>
  <c r="P1328" i="4" s="1"/>
  <c r="S1328" i="4"/>
  <c r="O1208" i="4"/>
  <c r="K1208" i="4" s="1"/>
  <c r="P1208" i="4" s="1"/>
  <c r="O1019" i="4"/>
  <c r="K1019" i="4" s="1"/>
  <c r="P1019" i="4" s="1"/>
  <c r="O1220" i="4" l="1"/>
  <c r="K1220" i="4" l="1"/>
  <c r="P1220" i="4" l="1"/>
  <c r="O701" i="4" l="1"/>
  <c r="K701" i="4" s="1"/>
  <c r="P701" i="4" s="1"/>
  <c r="O692" i="4"/>
  <c r="K692" i="4" s="1"/>
  <c r="P692" i="4" s="1"/>
  <c r="O665" i="4"/>
  <c r="K665" i="4" s="1"/>
  <c r="P665" i="4" s="1"/>
  <c r="O661" i="4"/>
  <c r="K661" i="4" s="1"/>
  <c r="P661" i="4" s="1"/>
  <c r="O518" i="4" l="1"/>
  <c r="K518" i="4" s="1"/>
  <c r="P518" i="4" s="1"/>
  <c r="O582" i="4"/>
  <c r="K582" i="4" s="1"/>
  <c r="P582" i="4" s="1"/>
  <c r="O615" i="4"/>
  <c r="K615" i="4" s="1"/>
  <c r="P615" i="4" s="1"/>
  <c r="O234" i="4"/>
  <c r="K234" i="4" s="1"/>
  <c r="P234" i="4" s="1"/>
  <c r="O578" i="4"/>
  <c r="K578" i="4" s="1"/>
  <c r="P578" i="4" s="1"/>
  <c r="O574" i="4"/>
  <c r="K574" i="4" s="1"/>
  <c r="P574" i="4" s="1"/>
  <c r="O311" i="4"/>
  <c r="K311" i="4" s="1"/>
  <c r="P311" i="4" s="1"/>
  <c r="O611" i="4" l="1"/>
  <c r="K611" i="4" s="1"/>
  <c r="P611" i="4" s="1"/>
  <c r="O187" i="4"/>
  <c r="K187" i="4" l="1"/>
  <c r="O35" i="4"/>
  <c r="K35" i="4" s="1"/>
  <c r="P35" i="4" s="1"/>
  <c r="P187" i="4" l="1"/>
  <c r="O245" i="4" l="1"/>
  <c r="K245" i="4" s="1"/>
  <c r="P245" i="4" s="1"/>
  <c r="O246" i="4" l="1"/>
  <c r="K246" i="4" s="1"/>
  <c r="P246" i="4" s="1"/>
  <c r="O772" i="4"/>
  <c r="K772" i="4" s="1"/>
  <c r="P772" i="4" s="1"/>
  <c r="O652" i="4"/>
  <c r="O687" i="4"/>
  <c r="K687" i="4" s="1"/>
  <c r="P687" i="4" s="1"/>
  <c r="K652" i="4" l="1"/>
  <c r="P652" i="4" l="1"/>
  <c r="O355" i="4" l="1"/>
  <c r="K355" i="4" s="1"/>
  <c r="P355" i="4" s="1"/>
  <c r="O255" i="4" l="1"/>
  <c r="K255" i="4" s="1"/>
  <c r="P255" i="4" s="1"/>
  <c r="O233" i="4"/>
  <c r="K233" i="4" s="1"/>
  <c r="P233" i="4" s="1"/>
  <c r="O1412" i="4"/>
  <c r="K1412" i="4" s="1"/>
  <c r="P1412" i="4" s="1"/>
  <c r="O1407" i="4" l="1"/>
  <c r="K1407" i="4" s="1"/>
  <c r="P1407" i="4" s="1"/>
  <c r="O1354" i="4" l="1"/>
  <c r="O1401" i="4"/>
  <c r="K1401" i="4" s="1"/>
  <c r="P1401" i="4" s="1"/>
  <c r="O1379" i="4"/>
  <c r="S1379" i="4" l="1"/>
  <c r="K1379" i="4"/>
  <c r="O1378" i="4"/>
  <c r="K1354" i="4"/>
  <c r="O999" i="4"/>
  <c r="K999" i="4" s="1"/>
  <c r="P999" i="4" s="1"/>
  <c r="O948" i="4"/>
  <c r="K948" i="4" s="1"/>
  <c r="P948" i="4" s="1"/>
  <c r="P1354" i="4" l="1"/>
  <c r="K1378" i="4"/>
  <c r="P1378" i="4" s="1"/>
  <c r="P1379" i="4"/>
  <c r="O1355" i="4"/>
  <c r="O1026" i="4"/>
  <c r="K1026" i="4" s="1"/>
  <c r="P1026" i="4" s="1"/>
  <c r="K1355" i="4" l="1"/>
  <c r="P1355" i="4"/>
  <c r="O617" i="4" l="1"/>
  <c r="K617" i="4" s="1"/>
  <c r="P617" i="4" s="1"/>
  <c r="O771" i="4" l="1"/>
  <c r="O156" i="4"/>
  <c r="O157" i="4"/>
  <c r="K157" i="4" s="1"/>
  <c r="P157" i="4" s="1"/>
  <c r="O83" i="4"/>
  <c r="O76" i="4"/>
  <c r="K76" i="4" s="1"/>
  <c r="P76" i="4" s="1"/>
  <c r="K771" i="4" l="1"/>
  <c r="O770" i="4"/>
  <c r="P83" i="4"/>
  <c r="K83" i="4"/>
  <c r="K156" i="4"/>
  <c r="O62" i="4"/>
  <c r="K62" i="4" s="1"/>
  <c r="P62" i="4" s="1"/>
  <c r="O26" i="4"/>
  <c r="K26" i="4" s="1"/>
  <c r="P26" i="4" s="1"/>
  <c r="O59" i="4"/>
  <c r="K59" i="4" s="1"/>
  <c r="P59" i="4" s="1"/>
  <c r="O23" i="4"/>
  <c r="P771" i="4" l="1"/>
  <c r="K770" i="4"/>
  <c r="P770" i="4" s="1"/>
  <c r="P156" i="4"/>
  <c r="K23" i="4"/>
  <c r="P23" i="4" l="1"/>
  <c r="O545" i="4"/>
  <c r="K545" i="4" s="1"/>
  <c r="P545" i="4" s="1"/>
  <c r="O419" i="4" l="1"/>
  <c r="K419" i="4" s="1"/>
  <c r="P419" i="4" s="1"/>
  <c r="O418" i="4"/>
  <c r="K418" i="4" s="1"/>
  <c r="P418" i="4" s="1"/>
  <c r="O417" i="4"/>
  <c r="K417" i="4" l="1"/>
  <c r="O547" i="4"/>
  <c r="K547" i="4" s="1"/>
  <c r="P547" i="4" s="1"/>
  <c r="O1405" i="4"/>
  <c r="K1405" i="4" s="1"/>
  <c r="P1405" i="4" s="1"/>
  <c r="P417" i="4" l="1"/>
  <c r="O649" i="4"/>
  <c r="K649" i="4" s="1"/>
  <c r="P649" i="4" s="1"/>
  <c r="O1432" i="4" l="1"/>
  <c r="K1432" i="4" s="1"/>
  <c r="P1432" i="4" s="1"/>
  <c r="O318" i="4" l="1"/>
  <c r="K318" i="4" s="1"/>
  <c r="P318" i="4" s="1"/>
  <c r="O1356" i="4" l="1"/>
  <c r="O740" i="4"/>
  <c r="K740" i="4" s="1"/>
  <c r="P740" i="4" s="1"/>
  <c r="K1356" i="4" l="1"/>
  <c r="O1353" i="4"/>
  <c r="P1356" i="4" l="1"/>
  <c r="K1353" i="4"/>
  <c r="P1353" i="4" s="1"/>
  <c r="O1362" i="4"/>
  <c r="K1362" i="4" s="1"/>
  <c r="P1362" i="4" s="1"/>
  <c r="O531" i="4"/>
  <c r="K531" i="4" s="1"/>
  <c r="P531" i="4" s="1"/>
  <c r="O1363" i="4" l="1"/>
  <c r="K1363" i="4" s="1"/>
  <c r="P1363" i="4" s="1"/>
  <c r="O376" i="4" l="1"/>
  <c r="K376" i="4" s="1"/>
  <c r="P376" i="4" s="1"/>
  <c r="O374" i="4" l="1"/>
  <c r="K374" i="4" s="1"/>
  <c r="P374" i="4" s="1"/>
  <c r="O836" i="4"/>
  <c r="K836" i="4" s="1"/>
  <c r="P836" i="4" s="1"/>
  <c r="O65" i="4" l="1"/>
  <c r="K65" i="4" l="1"/>
  <c r="P65" i="4"/>
  <c r="O60" i="4"/>
  <c r="P60" i="4" l="1"/>
  <c r="K60" i="4"/>
  <c r="O51" i="4" l="1"/>
  <c r="K51" i="4" s="1"/>
  <c r="P51" i="4" s="1"/>
  <c r="O550" i="4"/>
  <c r="K550" i="4" s="1"/>
  <c r="P550" i="4" s="1"/>
  <c r="O198" i="4" l="1"/>
  <c r="K198" i="4" s="1"/>
  <c r="P198" i="4" s="1"/>
  <c r="O549" i="4"/>
  <c r="K549" i="4" s="1"/>
  <c r="P549" i="4" s="1"/>
  <c r="O214" i="4"/>
  <c r="K214" i="4" s="1"/>
  <c r="P214" i="4" s="1"/>
  <c r="O173" i="4"/>
  <c r="K173" i="4" s="1"/>
  <c r="P173" i="4" s="1"/>
  <c r="O200" i="4"/>
  <c r="K200" i="4" s="1"/>
  <c r="P200" i="4" s="1"/>
  <c r="O1389" i="4"/>
  <c r="K1389" i="4" s="1"/>
  <c r="P1389" i="4" s="1"/>
  <c r="O1130" i="4" l="1"/>
  <c r="K1130" i="4" s="1"/>
  <c r="P1130" i="4" s="1"/>
  <c r="O1124" i="4"/>
  <c r="O1416" i="4"/>
  <c r="K1416" i="4" s="1"/>
  <c r="P1416" i="4" s="1"/>
  <c r="O1413" i="4"/>
  <c r="K1413" i="4" s="1"/>
  <c r="P1413" i="4" s="1"/>
  <c r="O1411" i="4"/>
  <c r="K1411" i="4" s="1"/>
  <c r="P1411" i="4" s="1"/>
  <c r="O1103" i="4"/>
  <c r="K1103" i="4" s="1"/>
  <c r="P1103" i="4" s="1"/>
  <c r="O372" i="4" l="1"/>
  <c r="K372" i="4" s="1"/>
  <c r="P372" i="4" s="1"/>
  <c r="O1438" i="4" l="1"/>
  <c r="K1438" i="4" s="1"/>
  <c r="P1438" i="4" s="1"/>
  <c r="O1436" i="4"/>
  <c r="K1436" i="4" s="1"/>
  <c r="P1436" i="4" s="1"/>
  <c r="O1386" i="4"/>
  <c r="K1386" i="4" s="1"/>
  <c r="P1386" i="4" s="1"/>
  <c r="O1132" i="4"/>
  <c r="K1132" i="4" s="1"/>
  <c r="P1132" i="4" s="1"/>
  <c r="O654" i="4" l="1"/>
  <c r="K654" i="4" s="1"/>
  <c r="P654" i="4" s="1"/>
  <c r="O657" i="4"/>
  <c r="K657" i="4" s="1"/>
  <c r="P657" i="4" s="1"/>
  <c r="O653" i="4"/>
  <c r="K653" i="4" s="1"/>
  <c r="P653" i="4" s="1"/>
  <c r="O656" i="4" l="1"/>
  <c r="K656" i="4" s="1"/>
  <c r="P656" i="4" s="1"/>
  <c r="O655" i="4"/>
  <c r="O610" i="4"/>
  <c r="K610" i="4" s="1"/>
  <c r="P610" i="4" s="1"/>
  <c r="O1373" i="4" l="1"/>
  <c r="O32" i="4"/>
  <c r="O31" i="4"/>
  <c r="O1372" i="4" l="1"/>
  <c r="S1373" i="4"/>
  <c r="K1373" i="4"/>
  <c r="P31" i="4"/>
  <c r="K31" i="4"/>
  <c r="K32" i="4"/>
  <c r="P32" i="4"/>
  <c r="O30" i="4"/>
  <c r="O88" i="4"/>
  <c r="P1373" i="4" l="1"/>
  <c r="P1372" i="4"/>
  <c r="K1372" i="4"/>
  <c r="P88" i="4"/>
  <c r="K88" i="4"/>
  <c r="P30" i="4"/>
  <c r="K30" i="4"/>
  <c r="O842" i="4"/>
  <c r="K842" i="4" s="1"/>
  <c r="P842" i="4" s="1"/>
  <c r="O642" i="4" l="1"/>
  <c r="K642" i="4" l="1"/>
  <c r="O616" i="4"/>
  <c r="K616" i="4" s="1"/>
  <c r="P616" i="4" s="1"/>
  <c r="O604" i="4"/>
  <c r="K604" i="4" s="1"/>
  <c r="P604" i="4" s="1"/>
  <c r="O613" i="4"/>
  <c r="K613" i="4" s="1"/>
  <c r="P613" i="4" s="1"/>
  <c r="P642" i="4" l="1"/>
  <c r="O1442" i="4"/>
  <c r="K1442" i="4" s="1"/>
  <c r="P1442" i="4" s="1"/>
  <c r="O603" i="4"/>
  <c r="O950" i="4"/>
  <c r="K950" i="4" s="1"/>
  <c r="P950" i="4" s="1"/>
  <c r="K603" i="4" l="1"/>
  <c r="P603" i="4" l="1"/>
  <c r="O398" i="4"/>
  <c r="K398" i="4" s="1"/>
  <c r="P398" i="4" s="1"/>
  <c r="O889" i="4" l="1"/>
  <c r="K889" i="4" s="1"/>
  <c r="P889" i="4" s="1"/>
  <c r="O887" i="4"/>
  <c r="K887" i="4" s="1"/>
  <c r="P887" i="4" s="1"/>
  <c r="O1274" i="4"/>
  <c r="K1274" i="4" l="1"/>
  <c r="P1274" i="4" l="1"/>
  <c r="O1284" i="4" l="1"/>
  <c r="K1284" i="4" s="1"/>
  <c r="P1284" i="4" s="1"/>
  <c r="O666" i="4"/>
  <c r="K666" i="4" s="1"/>
  <c r="P666" i="4" s="1"/>
  <c r="O813" i="4"/>
  <c r="K813" i="4" s="1"/>
  <c r="P813" i="4" s="1"/>
  <c r="O1283" i="4" l="1"/>
  <c r="K1283" i="4" s="1"/>
  <c r="P1283" i="4" s="1"/>
  <c r="O192" i="4"/>
  <c r="K192" i="4" s="1"/>
  <c r="P192" i="4" s="1"/>
  <c r="O191" i="4"/>
  <c r="K191" i="4" s="1"/>
  <c r="P191" i="4" s="1"/>
  <c r="O231" i="4"/>
  <c r="K231" i="4" s="1"/>
  <c r="P231" i="4" s="1"/>
  <c r="O22" i="4"/>
  <c r="K22" i="4" s="1"/>
  <c r="O135" i="4"/>
  <c r="K135" i="4" s="1"/>
  <c r="P135" i="4" s="1"/>
  <c r="O235" i="4"/>
  <c r="K235" i="4" s="1"/>
  <c r="P235" i="4" s="1"/>
  <c r="O354" i="4"/>
  <c r="O129" i="4"/>
  <c r="O25" i="4"/>
  <c r="K25" i="4" s="1"/>
  <c r="O139" i="4"/>
  <c r="K139" i="4" s="1"/>
  <c r="P139" i="4" s="1"/>
  <c r="O238" i="4"/>
  <c r="K238" i="4" s="1"/>
  <c r="P238" i="4" s="1"/>
  <c r="O107" i="4"/>
  <c r="O130" i="4"/>
  <c r="O394" i="4"/>
  <c r="K394" i="4" s="1"/>
  <c r="P394" i="4" s="1"/>
  <c r="O410" i="4"/>
  <c r="K410" i="4" s="1"/>
  <c r="P410" i="4" s="1"/>
  <c r="O211" i="4"/>
  <c r="K211" i="4" s="1"/>
  <c r="P211" i="4" s="1"/>
  <c r="O324" i="4"/>
  <c r="K324" i="4" s="1"/>
  <c r="P324" i="4" s="1"/>
  <c r="O392" i="4"/>
  <c r="K392" i="4" s="1"/>
  <c r="P392" i="4" s="1"/>
  <c r="O202" i="4"/>
  <c r="K202" i="4" s="1"/>
  <c r="P202" i="4" s="1"/>
  <c r="O339" i="4"/>
  <c r="K339" i="4" s="1"/>
  <c r="P339" i="4" s="1"/>
  <c r="O325" i="4"/>
  <c r="K325" i="4" s="1"/>
  <c r="P325" i="4" s="1"/>
  <c r="O175" i="4"/>
  <c r="K175" i="4" s="1"/>
  <c r="P175" i="4" s="1"/>
  <c r="O380" i="4"/>
  <c r="K380" i="4" s="1"/>
  <c r="P380" i="4" s="1"/>
  <c r="O232" i="4"/>
  <c r="K232" i="4" s="1"/>
  <c r="P232" i="4" s="1"/>
  <c r="O326" i="4"/>
  <c r="K326" i="4" s="1"/>
  <c r="P326" i="4" s="1"/>
  <c r="O176" i="4"/>
  <c r="K176" i="4" s="1"/>
  <c r="P176" i="4" s="1"/>
  <c r="O206" i="4"/>
  <c r="K206" i="4" s="1"/>
  <c r="P206" i="4" s="1"/>
  <c r="O334" i="4"/>
  <c r="K334" i="4" s="1"/>
  <c r="P334" i="4" s="1"/>
  <c r="O385" i="4"/>
  <c r="K385" i="4" s="1"/>
  <c r="P385" i="4" s="1"/>
  <c r="O404" i="4"/>
  <c r="K404" i="4" s="1"/>
  <c r="P404" i="4" s="1"/>
  <c r="O68" i="4"/>
  <c r="O277" i="4"/>
  <c r="K277" i="4" s="1"/>
  <c r="P277" i="4" s="1"/>
  <c r="O368" i="4"/>
  <c r="K368" i="4" s="1"/>
  <c r="P368" i="4" s="1"/>
  <c r="O386" i="4"/>
  <c r="K386" i="4" s="1"/>
  <c r="P386" i="4" s="1"/>
  <c r="O343" i="4"/>
  <c r="K343" i="4" s="1"/>
  <c r="P343" i="4" s="1"/>
  <c r="O310" i="4"/>
  <c r="K310" i="4" s="1"/>
  <c r="P310" i="4" s="1"/>
  <c r="O292" i="4"/>
  <c r="K292" i="4" s="1"/>
  <c r="P292" i="4" s="1"/>
  <c r="O291" i="4"/>
  <c r="K291" i="4" s="1"/>
  <c r="P291" i="4" s="1"/>
  <c r="O290" i="4"/>
  <c r="K290" i="4" s="1"/>
  <c r="P290" i="4" s="1"/>
  <c r="O289" i="4"/>
  <c r="K289" i="4" s="1"/>
  <c r="P289" i="4" s="1"/>
  <c r="O287" i="4"/>
  <c r="K287" i="4" s="1"/>
  <c r="P287" i="4" s="1"/>
  <c r="O286" i="4"/>
  <c r="K286" i="4" s="1"/>
  <c r="P286" i="4" s="1"/>
  <c r="O285" i="4"/>
  <c r="K285" i="4" s="1"/>
  <c r="P285" i="4" s="1"/>
  <c r="O237" i="4"/>
  <c r="K237" i="4" s="1"/>
  <c r="P237" i="4" s="1"/>
  <c r="O236" i="4"/>
  <c r="K236" i="4" s="1"/>
  <c r="P236" i="4" s="1"/>
  <c r="O193" i="4"/>
  <c r="K193" i="4" s="1"/>
  <c r="P193" i="4" s="1"/>
  <c r="O180" i="4"/>
  <c r="K180" i="4" s="1"/>
  <c r="P180" i="4" s="1"/>
  <c r="O172" i="4"/>
  <c r="K172" i="4" s="1"/>
  <c r="P172" i="4" s="1"/>
  <c r="O170" i="4"/>
  <c r="K170" i="4" s="1"/>
  <c r="P170" i="4" s="1"/>
  <c r="O169" i="4"/>
  <c r="K169" i="4" s="1"/>
  <c r="P169" i="4" s="1"/>
  <c r="O160" i="4"/>
  <c r="K160" i="4" s="1"/>
  <c r="P160" i="4" s="1"/>
  <c r="O159" i="4"/>
  <c r="K159" i="4" s="1"/>
  <c r="P159" i="4" s="1"/>
  <c r="O106" i="4"/>
  <c r="O87" i="4"/>
  <c r="O86" i="4"/>
  <c r="O85" i="4"/>
  <c r="O84" i="4"/>
  <c r="O78" i="4"/>
  <c r="O75" i="4"/>
  <c r="O74" i="4"/>
  <c r="O72" i="4"/>
  <c r="O52" i="4"/>
  <c r="O58" i="4"/>
  <c r="O91" i="4"/>
  <c r="O363" i="4"/>
  <c r="K363" i="4" s="1"/>
  <c r="P363" i="4" s="1"/>
  <c r="O335" i="4"/>
  <c r="K335" i="4" s="1"/>
  <c r="P335" i="4" s="1"/>
  <c r="O333" i="4"/>
  <c r="K333" i="4" s="1"/>
  <c r="P333" i="4" s="1"/>
  <c r="O338" i="4"/>
  <c r="K338" i="4" s="1"/>
  <c r="P338" i="4" s="1"/>
  <c r="O331" i="4"/>
  <c r="K331" i="4" s="1"/>
  <c r="P331" i="4" s="1"/>
  <c r="O312" i="4"/>
  <c r="K312" i="4" s="1"/>
  <c r="P312" i="4" s="1"/>
  <c r="O297" i="4"/>
  <c r="K297" i="4" s="1"/>
  <c r="P297" i="4" s="1"/>
  <c r="O282" i="4"/>
  <c r="K282" i="4" s="1"/>
  <c r="P282" i="4" s="1"/>
  <c r="O281" i="4"/>
  <c r="K281" i="4" s="1"/>
  <c r="P281" i="4" s="1"/>
  <c r="O280" i="4"/>
  <c r="K280" i="4" s="1"/>
  <c r="P280" i="4" s="1"/>
  <c r="O279" i="4"/>
  <c r="K279" i="4" s="1"/>
  <c r="P279" i="4" s="1"/>
  <c r="O278" i="4"/>
  <c r="K278" i="4" s="1"/>
  <c r="P278" i="4" s="1"/>
  <c r="O276" i="4"/>
  <c r="K276" i="4" s="1"/>
  <c r="P276" i="4" s="1"/>
  <c r="O275" i="4"/>
  <c r="K275" i="4" s="1"/>
  <c r="P275" i="4" s="1"/>
  <c r="O274" i="4"/>
  <c r="K274" i="4" s="1"/>
  <c r="P274" i="4" s="1"/>
  <c r="O230" i="4"/>
  <c r="K230" i="4" s="1"/>
  <c r="P230" i="4" s="1"/>
  <c r="O228" i="4"/>
  <c r="K228" i="4" s="1"/>
  <c r="P228" i="4" s="1"/>
  <c r="P86" i="4" l="1"/>
  <c r="K86" i="4"/>
  <c r="K354" i="4"/>
  <c r="O353" i="4"/>
  <c r="K52" i="4"/>
  <c r="P52" i="4"/>
  <c r="K87" i="4"/>
  <c r="P87" i="4"/>
  <c r="O252" i="4"/>
  <c r="K252" i="4" s="1"/>
  <c r="P252" i="4" s="1"/>
  <c r="K130" i="4"/>
  <c r="P130" i="4"/>
  <c r="K58" i="4"/>
  <c r="P58" i="4"/>
  <c r="P72" i="4"/>
  <c r="K72" i="4"/>
  <c r="P84" i="4"/>
  <c r="K84" i="4"/>
  <c r="K68" i="4"/>
  <c r="P68" i="4"/>
  <c r="K75" i="4"/>
  <c r="P75" i="4"/>
  <c r="K91" i="4"/>
  <c r="P91" i="4"/>
  <c r="P78" i="4"/>
  <c r="K78" i="4"/>
  <c r="K74" i="4"/>
  <c r="P74" i="4"/>
  <c r="K85" i="4"/>
  <c r="P85" i="4"/>
  <c r="P106" i="4"/>
  <c r="K106" i="4"/>
  <c r="K107" i="4"/>
  <c r="P107" i="4"/>
  <c r="K129" i="4"/>
  <c r="P129" i="4"/>
  <c r="O110" i="4"/>
  <c r="O371" i="4"/>
  <c r="K371" i="4" s="1"/>
  <c r="P371" i="4" s="1"/>
  <c r="O303" i="4"/>
  <c r="K303" i="4" s="1"/>
  <c r="P303" i="4" s="1"/>
  <c r="O244" i="4"/>
  <c r="O332" i="4"/>
  <c r="K332" i="4" s="1"/>
  <c r="P332" i="4" s="1"/>
  <c r="O219" i="4"/>
  <c r="K219" i="4" s="1"/>
  <c r="P219" i="4" s="1"/>
  <c r="O375" i="4"/>
  <c r="K375" i="4" s="1"/>
  <c r="P375" i="4" s="1"/>
  <c r="O393" i="4"/>
  <c r="K393" i="4" s="1"/>
  <c r="P393" i="4" s="1"/>
  <c r="O128" i="4"/>
  <c r="O409" i="4"/>
  <c r="K409" i="4" s="1"/>
  <c r="P409" i="4" s="1"/>
  <c r="O284" i="4"/>
  <c r="K284" i="4" s="1"/>
  <c r="P284" i="4" s="1"/>
  <c r="O308" i="4"/>
  <c r="K308" i="4" s="1"/>
  <c r="P308" i="4" s="1"/>
  <c r="O383" i="4"/>
  <c r="K383" i="4" s="1"/>
  <c r="P383" i="4" s="1"/>
  <c r="O299" i="4"/>
  <c r="K299" i="4" s="1"/>
  <c r="P299" i="4" s="1"/>
  <c r="O227" i="4"/>
  <c r="K227" i="4" s="1"/>
  <c r="P227" i="4" s="1"/>
  <c r="O367" i="4"/>
  <c r="O188" i="4"/>
  <c r="O362" i="4"/>
  <c r="K362" i="4" s="1"/>
  <c r="P362" i="4" s="1"/>
  <c r="O21" i="4"/>
  <c r="K21" i="4" s="1"/>
  <c r="O403" i="4"/>
  <c r="K403" i="4" s="1"/>
  <c r="P403" i="4" s="1"/>
  <c r="O149" i="4"/>
  <c r="K149" i="4" s="1"/>
  <c r="P149" i="4" s="1"/>
  <c r="O190" i="4"/>
  <c r="K190" i="4" s="1"/>
  <c r="P190" i="4" s="1"/>
  <c r="O103" i="4"/>
  <c r="O273" i="4"/>
  <c r="K273" i="4" s="1"/>
  <c r="P273" i="4" s="1"/>
  <c r="O309" i="4"/>
  <c r="K309" i="4" s="1"/>
  <c r="P309" i="4" s="1"/>
  <c r="O201" i="4"/>
  <c r="K201" i="4" s="1"/>
  <c r="P201" i="4" s="1"/>
  <c r="O229" i="4"/>
  <c r="K229" i="4" s="1"/>
  <c r="P229" i="4" s="1"/>
  <c r="O329" i="4"/>
  <c r="K329" i="4" s="1"/>
  <c r="P329" i="4" s="1"/>
  <c r="O49" i="4"/>
  <c r="O155" i="4"/>
  <c r="K155" i="4" s="1"/>
  <c r="P155" i="4" s="1"/>
  <c r="O391" i="4"/>
  <c r="K391" i="4" s="1"/>
  <c r="P391" i="4" s="1"/>
  <c r="O379" i="4"/>
  <c r="K379" i="4" s="1"/>
  <c r="P379" i="4" s="1"/>
  <c r="O212" i="4"/>
  <c r="K212" i="4" s="1"/>
  <c r="P212" i="4" s="1"/>
  <c r="O323" i="4"/>
  <c r="O402" i="4"/>
  <c r="K402" i="4" s="1"/>
  <c r="P402" i="4" s="1"/>
  <c r="K49" i="4" l="1"/>
  <c r="P49" i="4"/>
  <c r="K188" i="4"/>
  <c r="K128" i="4"/>
  <c r="K127" i="4" s="1"/>
  <c r="P127" i="4" s="1"/>
  <c r="O127" i="4"/>
  <c r="P128" i="4"/>
  <c r="O243" i="4"/>
  <c r="K244" i="4"/>
  <c r="K110" i="4"/>
  <c r="P110" i="4"/>
  <c r="O204" i="4"/>
  <c r="K204" i="4" s="1"/>
  <c r="P204" i="4" s="1"/>
  <c r="K353" i="4"/>
  <c r="P353" i="4" s="1"/>
  <c r="P354" i="4"/>
  <c r="K323" i="4"/>
  <c r="O322" i="4"/>
  <c r="K103" i="4"/>
  <c r="P103" i="4"/>
  <c r="O366" i="4"/>
  <c r="K367" i="4"/>
  <c r="O209" i="4"/>
  <c r="K209" i="4" s="1"/>
  <c r="P209" i="4" s="1"/>
  <c r="O189" i="4"/>
  <c r="K189" i="4" s="1"/>
  <c r="P189" i="4" s="1"/>
  <c r="O96" i="4"/>
  <c r="O147" i="4"/>
  <c r="O364" i="4"/>
  <c r="K364" i="4" s="1"/>
  <c r="P364" i="4" s="1"/>
  <c r="O399" i="4"/>
  <c r="K399" i="4" s="1"/>
  <c r="P399" i="4" s="1"/>
  <c r="O358" i="4"/>
  <c r="O381" i="4"/>
  <c r="K381" i="4" s="1"/>
  <c r="P381" i="4" s="1"/>
  <c r="O218" i="4"/>
  <c r="O114" i="4"/>
  <c r="O153" i="4"/>
  <c r="K153" i="4" s="1"/>
  <c r="P153" i="4" s="1"/>
  <c r="O298" i="4"/>
  <c r="K298" i="4" s="1"/>
  <c r="P298" i="4" s="1"/>
  <c r="O307" i="4"/>
  <c r="K307" i="4" s="1"/>
  <c r="P307" i="4" s="1"/>
  <c r="O330" i="4"/>
  <c r="K330" i="4" s="1"/>
  <c r="P330" i="4" s="1"/>
  <c r="O158" i="4"/>
  <c r="K158" i="4" s="1"/>
  <c r="P158" i="4" s="1"/>
  <c r="O184" i="4"/>
  <c r="K184" i="4" s="1"/>
  <c r="P184" i="4" s="1"/>
  <c r="O124" i="4"/>
  <c r="O138" i="4"/>
  <c r="K138" i="4" s="1"/>
  <c r="P138" i="4" s="1"/>
  <c r="O181" i="4"/>
  <c r="K181" i="4" s="1"/>
  <c r="P181" i="4" s="1"/>
  <c r="O125" i="4"/>
  <c r="O143" i="4"/>
  <c r="K143" i="4" s="1"/>
  <c r="P143" i="4" s="1"/>
  <c r="O182" i="4"/>
  <c r="K182" i="4" s="1"/>
  <c r="P182" i="4" s="1"/>
  <c r="O116" i="4"/>
  <c r="O99" i="4"/>
  <c r="O166" i="4"/>
  <c r="K166" i="4" s="1"/>
  <c r="P166" i="4" s="1"/>
  <c r="O100" i="4"/>
  <c r="O167" i="4"/>
  <c r="K167" i="4" s="1"/>
  <c r="P167" i="4" s="1"/>
  <c r="O165" i="4"/>
  <c r="K165" i="4" s="1"/>
  <c r="P165" i="4" s="1"/>
  <c r="O179" i="4"/>
  <c r="K179" i="4" s="1"/>
  <c r="P179" i="4" s="1"/>
  <c r="O174" i="4"/>
  <c r="K174" i="4" s="1"/>
  <c r="P174" i="4" s="1"/>
  <c r="O150" i="4"/>
  <c r="K150" i="4" s="1"/>
  <c r="P150" i="4" s="1"/>
  <c r="O101" i="4"/>
  <c r="K99" i="4" l="1"/>
  <c r="P99" i="4"/>
  <c r="P125" i="4"/>
  <c r="K125" i="4"/>
  <c r="K114" i="4"/>
  <c r="P114" i="4"/>
  <c r="O186" i="4"/>
  <c r="P116" i="4"/>
  <c r="K116" i="4"/>
  <c r="O217" i="4"/>
  <c r="K218" i="4"/>
  <c r="P188" i="4"/>
  <c r="K186" i="4"/>
  <c r="P186" i="4" s="1"/>
  <c r="K147" i="4"/>
  <c r="P367" i="4"/>
  <c r="K366" i="4"/>
  <c r="P366" i="4" s="1"/>
  <c r="P101" i="4"/>
  <c r="K101" i="4"/>
  <c r="P100" i="4"/>
  <c r="K100" i="4"/>
  <c r="P124" i="4"/>
  <c r="K124" i="4"/>
  <c r="K358" i="4"/>
  <c r="O357" i="4"/>
  <c r="P96" i="4"/>
  <c r="K96" i="4"/>
  <c r="P323" i="4"/>
  <c r="K322" i="4"/>
  <c r="P322" i="4" s="1"/>
  <c r="P244" i="4"/>
  <c r="K243" i="4"/>
  <c r="P243" i="4" s="1"/>
  <c r="O111" i="4"/>
  <c r="O148" i="4"/>
  <c r="K148" i="4" s="1"/>
  <c r="P148" i="4" s="1"/>
  <c r="O98" i="4"/>
  <c r="O133" i="4"/>
  <c r="K133" i="4" s="1"/>
  <c r="P133" i="4" s="1"/>
  <c r="O115" i="4"/>
  <c r="O123" i="4"/>
  <c r="O146" i="4" l="1"/>
  <c r="P98" i="4"/>
  <c r="K98" i="4"/>
  <c r="K146" i="4"/>
  <c r="P146" i="4" s="1"/>
  <c r="P147" i="4"/>
  <c r="K217" i="4"/>
  <c r="P217" i="4" s="1"/>
  <c r="P218" i="4"/>
  <c r="K111" i="4"/>
  <c r="K109" i="4" s="1"/>
  <c r="P111" i="4"/>
  <c r="P109" i="4" s="1"/>
  <c r="O109" i="4"/>
  <c r="P358" i="4"/>
  <c r="K357" i="4"/>
  <c r="P357" i="4" s="1"/>
  <c r="P115" i="4"/>
  <c r="K115" i="4"/>
  <c r="K123" i="4"/>
  <c r="P123" i="4"/>
  <c r="O79" i="4"/>
  <c r="O90" i="4"/>
  <c r="P90" i="4" l="1"/>
  <c r="K90" i="4"/>
  <c r="P79" i="4"/>
  <c r="K79" i="4"/>
  <c r="O317" i="4"/>
  <c r="O341" i="4"/>
  <c r="K341" i="4" s="1"/>
  <c r="P341" i="4" s="1"/>
  <c r="O104" i="4"/>
  <c r="O226" i="4"/>
  <c r="K226" i="4" s="1"/>
  <c r="P226" i="4" s="1"/>
  <c r="O306" i="4"/>
  <c r="O320" i="4"/>
  <c r="K320" i="4" s="1"/>
  <c r="P320" i="4" s="1"/>
  <c r="O80" i="4"/>
  <c r="O18" i="4"/>
  <c r="O390" i="4"/>
  <c r="K390" i="4" s="1"/>
  <c r="P390" i="4" s="1"/>
  <c r="O36" i="4"/>
  <c r="O105" i="4"/>
  <c r="O210" i="4"/>
  <c r="O19" i="4"/>
  <c r="K19" i="4" s="1"/>
  <c r="O34" i="4"/>
  <c r="O64" i="4"/>
  <c r="O213" i="4"/>
  <c r="K213" i="4" s="1"/>
  <c r="P213" i="4" s="1"/>
  <c r="O344" i="4"/>
  <c r="K344" i="4" s="1"/>
  <c r="P344" i="4" s="1"/>
  <c r="O69" i="4"/>
  <c r="O102" i="4"/>
  <c r="O389" i="4"/>
  <c r="O89" i="4"/>
  <c r="O70" i="4"/>
  <c r="O222" i="4"/>
  <c r="O265" i="4"/>
  <c r="K265" i="4" s="1"/>
  <c r="P265" i="4" s="1"/>
  <c r="O97" i="4"/>
  <c r="O319" i="4"/>
  <c r="K319" i="4" s="1"/>
  <c r="P319" i="4" s="1"/>
  <c r="O45" i="4"/>
  <c r="O44" i="4"/>
  <c r="O20" i="4"/>
  <c r="K20" i="4" s="1"/>
  <c r="O346" i="4"/>
  <c r="K346" i="4" s="1"/>
  <c r="P346" i="4" s="1"/>
  <c r="O345" i="4"/>
  <c r="K345" i="4" s="1"/>
  <c r="P345" i="4" s="1"/>
  <c r="O340" i="4"/>
  <c r="K340" i="4" s="1"/>
  <c r="P340" i="4" s="1"/>
  <c r="O314" i="4"/>
  <c r="K314" i="4" s="1"/>
  <c r="P314" i="4" s="1"/>
  <c r="O313" i="4"/>
  <c r="K313" i="4" s="1"/>
  <c r="P313" i="4" s="1"/>
  <c r="O296" i="4"/>
  <c r="K296" i="4" s="1"/>
  <c r="P296" i="4" s="1"/>
  <c r="O272" i="4"/>
  <c r="K272" i="4" s="1"/>
  <c r="P272" i="4" s="1"/>
  <c r="O270" i="4"/>
  <c r="K270" i="4" s="1"/>
  <c r="P270" i="4" s="1"/>
  <c r="O269" i="4"/>
  <c r="K269" i="4" s="1"/>
  <c r="P269" i="4" s="1"/>
  <c r="O268" i="4"/>
  <c r="K268" i="4" s="1"/>
  <c r="P268" i="4" s="1"/>
  <c r="O267" i="4"/>
  <c r="K267" i="4" s="1"/>
  <c r="P267" i="4" s="1"/>
  <c r="O264" i="4"/>
  <c r="K264" i="4" s="1"/>
  <c r="P264" i="4" s="1"/>
  <c r="O263" i="4"/>
  <c r="K263" i="4" s="1"/>
  <c r="P263" i="4" s="1"/>
  <c r="O262" i="4"/>
  <c r="K262" i="4" s="1"/>
  <c r="P262" i="4" s="1"/>
  <c r="O261" i="4"/>
  <c r="K261" i="4" s="1"/>
  <c r="P261" i="4" s="1"/>
  <c r="O254" i="4"/>
  <c r="K254" i="4" s="1"/>
  <c r="P254" i="4" s="1"/>
  <c r="O224" i="4"/>
  <c r="K224" i="4" s="1"/>
  <c r="P224" i="4" s="1"/>
  <c r="O225" i="4"/>
  <c r="K225" i="4" s="1"/>
  <c r="P225" i="4" s="1"/>
  <c r="O203" i="4"/>
  <c r="K203" i="4" s="1"/>
  <c r="P203" i="4" s="1"/>
  <c r="P69" i="4" l="1"/>
  <c r="K69" i="4"/>
  <c r="K306" i="4"/>
  <c r="O305" i="4"/>
  <c r="P44" i="4"/>
  <c r="K44" i="4"/>
  <c r="K389" i="4"/>
  <c r="O388" i="4"/>
  <c r="O208" i="4"/>
  <c r="K210" i="4"/>
  <c r="K18" i="4"/>
  <c r="K97" i="4"/>
  <c r="P97" i="4"/>
  <c r="P89" i="4"/>
  <c r="K89" i="4"/>
  <c r="K34" i="4"/>
  <c r="P34" i="4"/>
  <c r="K36" i="4"/>
  <c r="P36" i="4"/>
  <c r="K222" i="4"/>
  <c r="K317" i="4"/>
  <c r="O316" i="4"/>
  <c r="K45" i="4"/>
  <c r="P45" i="4"/>
  <c r="K70" i="4"/>
  <c r="P70" i="4"/>
  <c r="P102" i="4"/>
  <c r="K102" i="4"/>
  <c r="P64" i="4"/>
  <c r="K64" i="4"/>
  <c r="K105" i="4"/>
  <c r="P105" i="4"/>
  <c r="K80" i="4"/>
  <c r="P80" i="4"/>
  <c r="P104" i="4"/>
  <c r="K104" i="4"/>
  <c r="O241" i="4"/>
  <c r="O373" i="4"/>
  <c r="O413" i="4"/>
  <c r="O302" i="4"/>
  <c r="O361" i="4"/>
  <c r="O295" i="4"/>
  <c r="O382" i="4"/>
  <c r="O259" i="4"/>
  <c r="O336" i="4"/>
  <c r="O223" i="4"/>
  <c r="K223" i="4" s="1"/>
  <c r="P223" i="4" s="1"/>
  <c r="O196" i="4"/>
  <c r="O397" i="4"/>
  <c r="O71" i="4"/>
  <c r="O384" i="4" l="1"/>
  <c r="K384" i="4" s="1"/>
  <c r="P384" i="4" s="1"/>
  <c r="K413" i="4"/>
  <c r="O412" i="4"/>
  <c r="K241" i="4"/>
  <c r="O240" i="4"/>
  <c r="K302" i="4"/>
  <c r="O301" i="4"/>
  <c r="O360" i="4"/>
  <c r="K361" i="4"/>
  <c r="K360" i="4" s="1"/>
  <c r="P360" i="4" s="1"/>
  <c r="K397" i="4"/>
  <c r="O396" i="4"/>
  <c r="O95" i="4"/>
  <c r="K316" i="4"/>
  <c r="P316" i="4" s="1"/>
  <c r="P317" i="4"/>
  <c r="K388" i="4"/>
  <c r="P388" i="4" s="1"/>
  <c r="P389" i="4"/>
  <c r="K305" i="4"/>
  <c r="P305" i="4" s="1"/>
  <c r="P306" i="4"/>
  <c r="P71" i="4"/>
  <c r="K71" i="4"/>
  <c r="K259" i="4"/>
  <c r="K382" i="4"/>
  <c r="O370" i="4"/>
  <c r="K373" i="4"/>
  <c r="O221" i="4"/>
  <c r="P210" i="4"/>
  <c r="K208" i="4"/>
  <c r="P208" i="4" s="1"/>
  <c r="K336" i="4"/>
  <c r="O328" i="4"/>
  <c r="K295" i="4"/>
  <c r="O294" i="4"/>
  <c r="O195" i="4"/>
  <c r="K196" i="4"/>
  <c r="O253" i="4"/>
  <c r="P222" i="4"/>
  <c r="K221" i="4"/>
  <c r="P221" i="4" s="1"/>
  <c r="O63" i="4"/>
  <c r="O1419" i="4"/>
  <c r="K1419" i="4" s="1"/>
  <c r="P1419" i="4" s="1"/>
  <c r="O48" i="4"/>
  <c r="O1437" i="4"/>
  <c r="O1431" i="4"/>
  <c r="K1431" i="4" s="1"/>
  <c r="P1431" i="4" s="1"/>
  <c r="O29" i="4"/>
  <c r="O1388" i="4"/>
  <c r="K1388" i="4" s="1"/>
  <c r="P1388" i="4" s="1"/>
  <c r="O33" i="4"/>
  <c r="O16" i="4"/>
  <c r="K16" i="4" s="1"/>
  <c r="O1414" i="4"/>
  <c r="K1414" i="4" s="1"/>
  <c r="P1414" i="4" s="1"/>
  <c r="O1425" i="4"/>
  <c r="K1425" i="4" s="1"/>
  <c r="P1425" i="4" s="1"/>
  <c r="O1422" i="4"/>
  <c r="K1422" i="4" s="1"/>
  <c r="P1422" i="4" s="1"/>
  <c r="O1415" i="4"/>
  <c r="K1415" i="4" s="1"/>
  <c r="P1415" i="4" s="1"/>
  <c r="O1418" i="4"/>
  <c r="K1418" i="4" s="1"/>
  <c r="P1418" i="4" s="1"/>
  <c r="O39" i="4"/>
  <c r="O1433" i="4"/>
  <c r="K1433" i="4" s="1"/>
  <c r="P1433" i="4" s="1"/>
  <c r="O56" i="4"/>
  <c r="O53" i="4"/>
  <c r="O66" i="4"/>
  <c r="O67" i="4"/>
  <c r="O61" i="4"/>
  <c r="O42" i="4"/>
  <c r="O40" i="4"/>
  <c r="O37" i="4"/>
  <c r="O1430" i="4"/>
  <c r="K1430" i="4" s="1"/>
  <c r="P1430" i="4" s="1"/>
  <c r="O1424" i="4"/>
  <c r="K1424" i="4" s="1"/>
  <c r="P1424" i="4" s="1"/>
  <c r="O1420" i="4"/>
  <c r="K1420" i="4" s="1"/>
  <c r="P1420" i="4" s="1"/>
  <c r="O1410" i="4"/>
  <c r="K1410" i="4" s="1"/>
  <c r="P1410" i="4" s="1"/>
  <c r="O1400" i="4"/>
  <c r="K1400" i="4" s="1"/>
  <c r="P1400" i="4" s="1"/>
  <c r="O1393" i="4"/>
  <c r="K1393" i="4" s="1"/>
  <c r="P1393" i="4" s="1"/>
  <c r="O1428" i="4"/>
  <c r="K1428" i="4" s="1"/>
  <c r="P1428" i="4" s="1"/>
  <c r="O1421" i="4"/>
  <c r="K1421" i="4" s="1"/>
  <c r="P1421" i="4" s="1"/>
  <c r="O1417" i="4"/>
  <c r="K1417" i="4" s="1"/>
  <c r="P1417" i="4" s="1"/>
  <c r="O1409" i="4"/>
  <c r="K1409" i="4" s="1"/>
  <c r="P1409" i="4" s="1"/>
  <c r="O1398" i="4"/>
  <c r="K1398" i="4" s="1"/>
  <c r="P1398" i="4" s="1"/>
  <c r="O1397" i="4"/>
  <c r="K1397" i="4" s="1"/>
  <c r="P1397" i="4" s="1"/>
  <c r="O378" i="4" l="1"/>
  <c r="O1426" i="4"/>
  <c r="K1426" i="4" s="1"/>
  <c r="P1426" i="4" s="1"/>
  <c r="P241" i="4"/>
  <c r="K240" i="4"/>
  <c r="P240" i="4" s="1"/>
  <c r="O1435" i="4"/>
  <c r="K1437" i="4"/>
  <c r="K396" i="4"/>
  <c r="P396" i="4" s="1"/>
  <c r="P397" i="4"/>
  <c r="P302" i="4"/>
  <c r="K301" i="4"/>
  <c r="P301" i="4" s="1"/>
  <c r="P413" i="4"/>
  <c r="K412" i="4"/>
  <c r="P412" i="4" s="1"/>
  <c r="K53" i="4"/>
  <c r="P53" i="4"/>
  <c r="P63" i="4"/>
  <c r="K63" i="4"/>
  <c r="P336" i="4"/>
  <c r="K328" i="4"/>
  <c r="P328" i="4" s="1"/>
  <c r="K370" i="4"/>
  <c r="P370" i="4" s="1"/>
  <c r="P373" i="4"/>
  <c r="P37" i="4"/>
  <c r="K37" i="4"/>
  <c r="P61" i="4"/>
  <c r="K61" i="4"/>
  <c r="K39" i="4"/>
  <c r="P39" i="4"/>
  <c r="P33" i="4"/>
  <c r="K33" i="4"/>
  <c r="K253" i="4"/>
  <c r="P259" i="4"/>
  <c r="K40" i="4"/>
  <c r="P40" i="4"/>
  <c r="P67" i="4"/>
  <c r="K67" i="4"/>
  <c r="K48" i="4"/>
  <c r="P48" i="4"/>
  <c r="P295" i="4"/>
  <c r="K294" i="4"/>
  <c r="P294" i="4" s="1"/>
  <c r="K378" i="4"/>
  <c r="P378" i="4" s="1"/>
  <c r="P382" i="4"/>
  <c r="P95" i="4"/>
  <c r="K95" i="4"/>
  <c r="K94" i="4" s="1"/>
  <c r="P94" i="4" s="1"/>
  <c r="O94" i="4"/>
  <c r="P56" i="4"/>
  <c r="K56" i="4"/>
  <c r="P42" i="4"/>
  <c r="K42" i="4"/>
  <c r="K66" i="4"/>
  <c r="P66" i="4"/>
  <c r="P29" i="4"/>
  <c r="K29" i="4"/>
  <c r="K195" i="4"/>
  <c r="P195" i="4" s="1"/>
  <c r="P196" i="4"/>
  <c r="O1385" i="4"/>
  <c r="K1385" i="4" s="1"/>
  <c r="P1385" i="4" s="1"/>
  <c r="O15" i="4"/>
  <c r="O1395" i="4"/>
  <c r="K1395" i="4" s="1"/>
  <c r="P1395" i="4" s="1"/>
  <c r="O1443" i="4"/>
  <c r="K1443" i="4" s="1"/>
  <c r="P1443" i="4" s="1"/>
  <c r="O1294" i="4"/>
  <c r="K1294" i="4" s="1"/>
  <c r="P1294" i="4" s="1"/>
  <c r="O1351" i="4"/>
  <c r="K1351" i="4" s="1"/>
  <c r="P1351" i="4" s="1"/>
  <c r="O1387" i="4"/>
  <c r="O1391" i="4"/>
  <c r="K1391" i="4" s="1"/>
  <c r="P1391" i="4" s="1"/>
  <c r="O1359" i="4"/>
  <c r="K1359" i="4" s="1"/>
  <c r="P1359" i="4" s="1"/>
  <c r="O1291" i="4"/>
  <c r="O1301" i="4"/>
  <c r="K1301" i="4" s="1"/>
  <c r="P1301" i="4" s="1"/>
  <c r="O1337" i="4"/>
  <c r="K1337" i="4" s="1"/>
  <c r="P1337" i="4" s="1"/>
  <c r="O1304" i="4"/>
  <c r="K1304" i="4" s="1"/>
  <c r="P1304" i="4" s="1"/>
  <c r="O1333" i="4"/>
  <c r="K1333" i="4" s="1"/>
  <c r="P1333" i="4" s="1"/>
  <c r="O1350" i="4"/>
  <c r="K1350" i="4" s="1"/>
  <c r="P1350" i="4" s="1"/>
  <c r="O1365" i="4"/>
  <c r="K1365" i="4" s="1"/>
  <c r="P1365" i="4" s="1"/>
  <c r="O1343" i="4"/>
  <c r="K1343" i="4" s="1"/>
  <c r="P1343" i="4" s="1"/>
  <c r="O1392" i="4"/>
  <c r="K1392" i="4" s="1"/>
  <c r="P1392" i="4" s="1"/>
  <c r="O1403" i="4"/>
  <c r="K1403" i="4" s="1"/>
  <c r="P1403" i="4" s="1"/>
  <c r="O1402" i="4"/>
  <c r="K1402" i="4" s="1"/>
  <c r="P1402" i="4" s="1"/>
  <c r="O1399" i="4"/>
  <c r="K1399" i="4" s="1"/>
  <c r="P1399" i="4" s="1"/>
  <c r="O1346" i="4"/>
  <c r="K1346" i="4" s="1"/>
  <c r="P1346" i="4" s="1"/>
  <c r="O1310" i="4"/>
  <c r="K1310" i="4" s="1"/>
  <c r="P1310" i="4" s="1"/>
  <c r="O1308" i="4"/>
  <c r="K1308" i="4" s="1"/>
  <c r="P1308" i="4" s="1"/>
  <c r="K1435" i="4" l="1"/>
  <c r="P1435" i="4" s="1"/>
  <c r="P1437" i="4"/>
  <c r="K15" i="4"/>
  <c r="K14" i="4" s="1"/>
  <c r="P14" i="4" s="1"/>
  <c r="O14" i="4"/>
  <c r="O1358" i="4"/>
  <c r="K1291" i="4"/>
  <c r="K1387" i="4"/>
  <c r="P253" i="4"/>
  <c r="O1336" i="4"/>
  <c r="O1394" i="4"/>
  <c r="K1394" i="4" s="1"/>
  <c r="P1394" i="4" s="1"/>
  <c r="O1446" i="4"/>
  <c r="O1370" i="4"/>
  <c r="K1370" i="4" s="1"/>
  <c r="P1370" i="4" s="1"/>
  <c r="O1441" i="4"/>
  <c r="O1369" i="4"/>
  <c r="K1369" i="4" s="1"/>
  <c r="P1369" i="4" s="1"/>
  <c r="O1345" i="4"/>
  <c r="O1342" i="4"/>
  <c r="K1342" i="4" s="1"/>
  <c r="P1342" i="4" s="1"/>
  <c r="O1364" i="4"/>
  <c r="O1349" i="4"/>
  <c r="O1344" i="4"/>
  <c r="K1344" i="4" s="1"/>
  <c r="P1344" i="4" s="1"/>
  <c r="O1229" i="4"/>
  <c r="K1229" i="4" s="1"/>
  <c r="P1229" i="4" s="1"/>
  <c r="O1242" i="4"/>
  <c r="K1242" i="4" s="1"/>
  <c r="P1242" i="4" s="1"/>
  <c r="O1278" i="4"/>
  <c r="K1278" i="4" s="1"/>
  <c r="P1278" i="4" s="1"/>
  <c r="O1303" i="4"/>
  <c r="K1303" i="4" s="1"/>
  <c r="P1303" i="4" s="1"/>
  <c r="O1243" i="4"/>
  <c r="K1243" i="4" s="1"/>
  <c r="P1243" i="4" s="1"/>
  <c r="O1305" i="4"/>
  <c r="K1305" i="4" s="1"/>
  <c r="P1305" i="4" s="1"/>
  <c r="O1307" i="4"/>
  <c r="K1307" i="4" s="1"/>
  <c r="P1307" i="4" s="1"/>
  <c r="O1296" i="4"/>
  <c r="K1296" i="4" s="1"/>
  <c r="P1296" i="4" s="1"/>
  <c r="O1300" i="4"/>
  <c r="K1300" i="4" s="1"/>
  <c r="P1300" i="4" s="1"/>
  <c r="O1314" i="4"/>
  <c r="K1314" i="4" s="1"/>
  <c r="P1314" i="4" s="1"/>
  <c r="O1324" i="4"/>
  <c r="O1382" i="4"/>
  <c r="O1309" i="4"/>
  <c r="K1309" i="4" s="1"/>
  <c r="P1309" i="4" s="1"/>
  <c r="O1297" i="4"/>
  <c r="K1297" i="4" s="1"/>
  <c r="P1297" i="4" s="1"/>
  <c r="O1302" i="4"/>
  <c r="K1302" i="4" s="1"/>
  <c r="P1302" i="4" s="1"/>
  <c r="O1313" i="4"/>
  <c r="K1313" i="4" s="1"/>
  <c r="P1313" i="4" s="1"/>
  <c r="O1311" i="4"/>
  <c r="K1311" i="4" s="1"/>
  <c r="P1311" i="4" s="1"/>
  <c r="O1298" i="4"/>
  <c r="K1298" i="4" s="1"/>
  <c r="P1298" i="4" s="1"/>
  <c r="O1368" i="4"/>
  <c r="O1306" i="4"/>
  <c r="K1306" i="4" s="1"/>
  <c r="P1306" i="4" s="1"/>
  <c r="O1312" i="4"/>
  <c r="K1312" i="4" s="1"/>
  <c r="P1312" i="4" s="1"/>
  <c r="O1299" i="4"/>
  <c r="K1299" i="4" s="1"/>
  <c r="P1299" i="4" s="1"/>
  <c r="O1318" i="4"/>
  <c r="O1213" i="4"/>
  <c r="K1213" i="4" s="1"/>
  <c r="P1213" i="4" s="1"/>
  <c r="O1280" i="4"/>
  <c r="K1280" i="4" s="1"/>
  <c r="P1280" i="4" s="1"/>
  <c r="O1279" i="4"/>
  <c r="K1279" i="4" s="1"/>
  <c r="P1279" i="4" s="1"/>
  <c r="O1277" i="4"/>
  <c r="K1277" i="4" s="1"/>
  <c r="P1277" i="4" s="1"/>
  <c r="O1262" i="4"/>
  <c r="K1262" i="4" s="1"/>
  <c r="P1262" i="4" s="1"/>
  <c r="O1261" i="4"/>
  <c r="K1261" i="4" s="1"/>
  <c r="P1261" i="4" s="1"/>
  <c r="O1260" i="4"/>
  <c r="K1260" i="4" s="1"/>
  <c r="P1260" i="4" s="1"/>
  <c r="O1212" i="4"/>
  <c r="K1212" i="4" s="1"/>
  <c r="P1212" i="4" s="1"/>
  <c r="O1317" i="4" l="1"/>
  <c r="K1318" i="4"/>
  <c r="O1445" i="4"/>
  <c r="K1445" i="4" s="1"/>
  <c r="P1445" i="4" s="1"/>
  <c r="K1446" i="4"/>
  <c r="P1446" i="4" s="1"/>
  <c r="K1349" i="4"/>
  <c r="O1348" i="4"/>
  <c r="O1361" i="4"/>
  <c r="K1364" i="4"/>
  <c r="O1384" i="4"/>
  <c r="O1381" i="4"/>
  <c r="K1382" i="4"/>
  <c r="K1368" i="4"/>
  <c r="O1367" i="4"/>
  <c r="K1324" i="4"/>
  <c r="O1440" i="4"/>
  <c r="K1441" i="4"/>
  <c r="K1336" i="4"/>
  <c r="O1335" i="4"/>
  <c r="P1291" i="4"/>
  <c r="K1345" i="4"/>
  <c r="P1387" i="4"/>
  <c r="P1384" i="4" s="1"/>
  <c r="K1384" i="4"/>
  <c r="K1358" i="4"/>
  <c r="P1358" i="4" s="1"/>
  <c r="O1326" i="4"/>
  <c r="K1326" i="4" s="1"/>
  <c r="P1326" i="4" s="1"/>
  <c r="O1341" i="4"/>
  <c r="K1341" i="4" s="1"/>
  <c r="P1341" i="4" s="1"/>
  <c r="O1332" i="4"/>
  <c r="O1321" i="4"/>
  <c r="O1329" i="4"/>
  <c r="K1329" i="4" s="1"/>
  <c r="P1329" i="4" s="1"/>
  <c r="O1340" i="4"/>
  <c r="K1340" i="4" s="1"/>
  <c r="P1340" i="4" s="1"/>
  <c r="O1241" i="4"/>
  <c r="O1228" i="4"/>
  <c r="K1228" i="4" s="1"/>
  <c r="P1228" i="4" s="1"/>
  <c r="O1276" i="4"/>
  <c r="K1276" i="4" s="1"/>
  <c r="P1276" i="4" s="1"/>
  <c r="O1259" i="4"/>
  <c r="K1259" i="4" s="1"/>
  <c r="P1259" i="4" s="1"/>
  <c r="O1211" i="4"/>
  <c r="K1211" i="4" s="1"/>
  <c r="P1211" i="4" s="1"/>
  <c r="O1295" i="4"/>
  <c r="K1295" i="4" s="1"/>
  <c r="P1295" i="4" s="1"/>
  <c r="O1293" i="4"/>
  <c r="K1293" i="4" s="1"/>
  <c r="P1293" i="4" s="1"/>
  <c r="O1190" i="4"/>
  <c r="K1190" i="4" s="1"/>
  <c r="P1190" i="4" s="1"/>
  <c r="O1191" i="4"/>
  <c r="K1191" i="4" s="1"/>
  <c r="P1191" i="4" s="1"/>
  <c r="O1189" i="4"/>
  <c r="K1189" i="4" s="1"/>
  <c r="P1189" i="4" s="1"/>
  <c r="O1339" i="4" l="1"/>
  <c r="K1361" i="4"/>
  <c r="P1361" i="4" s="1"/>
  <c r="P1364" i="4"/>
  <c r="O1240" i="4"/>
  <c r="K1241" i="4"/>
  <c r="O1323" i="4"/>
  <c r="K1332" i="4"/>
  <c r="O1331" i="4"/>
  <c r="K1335" i="4"/>
  <c r="P1335" i="4" s="1"/>
  <c r="P1336" i="4"/>
  <c r="P1324" i="4"/>
  <c r="P1323" i="4" s="1"/>
  <c r="K1323" i="4"/>
  <c r="P1318" i="4"/>
  <c r="K1317" i="4"/>
  <c r="P1317" i="4" s="1"/>
  <c r="P1368" i="4"/>
  <c r="K1367" i="4"/>
  <c r="P1367" i="4" s="1"/>
  <c r="O1320" i="4"/>
  <c r="K1321" i="4"/>
  <c r="K1381" i="4"/>
  <c r="P1381" i="4" s="1"/>
  <c r="P1382" i="4"/>
  <c r="K1440" i="4"/>
  <c r="P1440" i="4" s="1"/>
  <c r="P1441" i="4"/>
  <c r="P1349" i="4"/>
  <c r="K1348" i="4"/>
  <c r="P1348" i="4" s="1"/>
  <c r="P1345" i="4"/>
  <c r="K1339" i="4"/>
  <c r="P1339" i="4" s="1"/>
  <c r="O1258" i="4"/>
  <c r="O1275" i="4"/>
  <c r="O1188" i="4"/>
  <c r="K1188" i="4" s="1"/>
  <c r="P1188" i="4" s="1"/>
  <c r="O1249" i="4"/>
  <c r="K1249" i="4" s="1"/>
  <c r="P1249" i="4" s="1"/>
  <c r="O1248" i="4"/>
  <c r="K1248" i="4" s="1"/>
  <c r="P1248" i="4" s="1"/>
  <c r="O1235" i="4"/>
  <c r="K1235" i="4" s="1"/>
  <c r="P1235" i="4" s="1"/>
  <c r="O1227" i="4"/>
  <c r="K1227" i="4" s="1"/>
  <c r="P1227" i="4" s="1"/>
  <c r="O1234" i="4"/>
  <c r="K1234" i="4" s="1"/>
  <c r="P1234" i="4" s="1"/>
  <c r="O1210" i="4"/>
  <c r="K1210" i="4" s="1"/>
  <c r="P1210" i="4" s="1"/>
  <c r="O1195" i="4"/>
  <c r="K1195" i="4" s="1"/>
  <c r="P1195" i="4" s="1"/>
  <c r="O1196" i="4"/>
  <c r="K1196" i="4" s="1"/>
  <c r="P1196" i="4" s="1"/>
  <c r="O1194" i="4"/>
  <c r="K1194" i="4" s="1"/>
  <c r="P1194" i="4" s="1"/>
  <c r="O1215" i="4"/>
  <c r="K1215" i="4" s="1"/>
  <c r="P1215" i="4" s="1"/>
  <c r="O1198" i="4"/>
  <c r="K1198" i="4" s="1"/>
  <c r="P1198" i="4" s="1"/>
  <c r="O1197" i="4"/>
  <c r="K1197" i="4" s="1"/>
  <c r="P1197" i="4" s="1"/>
  <c r="O1181" i="4"/>
  <c r="K1181" i="4" s="1"/>
  <c r="P1181" i="4" s="1"/>
  <c r="O1180" i="4"/>
  <c r="K1180" i="4" s="1"/>
  <c r="P1180" i="4" s="1"/>
  <c r="O1292" i="4" l="1"/>
  <c r="K1292" i="4" s="1"/>
  <c r="K1275" i="4"/>
  <c r="O1273" i="4"/>
  <c r="P1241" i="4"/>
  <c r="K1240" i="4"/>
  <c r="P1240" i="4" s="1"/>
  <c r="O1257" i="4"/>
  <c r="K1258" i="4"/>
  <c r="P1332" i="4"/>
  <c r="K1331" i="4"/>
  <c r="P1331" i="4" s="1"/>
  <c r="O1246" i="4"/>
  <c r="O1247" i="4"/>
  <c r="K1247" i="4" s="1"/>
  <c r="P1247" i="4" s="1"/>
  <c r="K1320" i="4"/>
  <c r="P1320" i="4" s="1"/>
  <c r="P1321" i="4"/>
  <c r="O1226" i="4"/>
  <c r="O1187" i="4"/>
  <c r="K1187" i="4" s="1"/>
  <c r="P1187" i="4" s="1"/>
  <c r="O1209" i="4"/>
  <c r="K1209" i="4" s="1"/>
  <c r="P1209" i="4" s="1"/>
  <c r="O1204" i="4"/>
  <c r="O1214" i="4"/>
  <c r="K1214" i="4" s="1"/>
  <c r="P1214" i="4" s="1"/>
  <c r="O1193" i="4"/>
  <c r="K1193" i="4" s="1"/>
  <c r="P1193" i="4" s="1"/>
  <c r="O1233" i="4"/>
  <c r="O1179" i="4"/>
  <c r="K1179" i="4" s="1"/>
  <c r="P1179" i="4" s="1"/>
  <c r="O1285" i="4"/>
  <c r="O1286" i="4"/>
  <c r="K1286" i="4" s="1"/>
  <c r="P1286" i="4" s="1"/>
  <c r="O1287" i="4"/>
  <c r="K1287" i="4" s="1"/>
  <c r="P1287" i="4" s="1"/>
  <c r="O1288" i="4"/>
  <c r="K1288" i="4" s="1"/>
  <c r="P1288" i="4" s="1"/>
  <c r="O1271" i="4"/>
  <c r="K1271" i="4" s="1"/>
  <c r="P1271" i="4" s="1"/>
  <c r="O1178" i="4"/>
  <c r="K1178" i="4" s="1"/>
  <c r="P1178" i="4" s="1"/>
  <c r="O1267" i="4"/>
  <c r="K1267" i="4" s="1"/>
  <c r="P1267" i="4" s="1"/>
  <c r="O1268" i="4"/>
  <c r="K1268" i="4" s="1"/>
  <c r="P1268" i="4" s="1"/>
  <c r="O1270" i="4"/>
  <c r="K1270" i="4" s="1"/>
  <c r="P1270" i="4" s="1"/>
  <c r="O1269" i="4"/>
  <c r="K1269" i="4" s="1"/>
  <c r="P1269" i="4" s="1"/>
  <c r="O1266" i="4"/>
  <c r="K1266" i="4" s="1"/>
  <c r="P1266" i="4" s="1"/>
  <c r="O1254" i="4"/>
  <c r="K1254" i="4" s="1"/>
  <c r="P1254" i="4" s="1"/>
  <c r="O1253" i="4"/>
  <c r="K1253" i="4" s="1"/>
  <c r="P1253" i="4" s="1"/>
  <c r="O1290" i="4" l="1"/>
  <c r="K1226" i="4"/>
  <c r="O1245" i="4"/>
  <c r="K1246" i="4"/>
  <c r="P1292" i="4"/>
  <c r="K1290" i="4"/>
  <c r="P1290" i="4" s="1"/>
  <c r="O1203" i="4"/>
  <c r="K1204" i="4"/>
  <c r="K1257" i="4"/>
  <c r="P1257" i="4" s="1"/>
  <c r="P1258" i="4"/>
  <c r="O1232" i="4"/>
  <c r="K1233" i="4"/>
  <c r="P1275" i="4"/>
  <c r="P1273" i="4" s="1"/>
  <c r="K1273" i="4"/>
  <c r="K1285" i="4"/>
  <c r="O1282" i="4"/>
  <c r="O1207" i="4"/>
  <c r="K1207" i="4" s="1"/>
  <c r="P1207" i="4" s="1"/>
  <c r="O1192" i="4"/>
  <c r="K1192" i="4" s="1"/>
  <c r="P1192" i="4" s="1"/>
  <c r="O1238" i="4"/>
  <c r="O1252" i="4"/>
  <c r="O1265" i="4"/>
  <c r="O1177" i="4"/>
  <c r="P1233" i="4" l="1"/>
  <c r="K1232" i="4"/>
  <c r="P1232" i="4" s="1"/>
  <c r="K1203" i="4"/>
  <c r="P1203" i="4" s="1"/>
  <c r="P1204" i="4"/>
  <c r="P1246" i="4"/>
  <c r="K1245" i="4"/>
  <c r="P1245" i="4" s="1"/>
  <c r="K1238" i="4"/>
  <c r="O1237" i="4"/>
  <c r="K1177" i="4"/>
  <c r="O1176" i="4"/>
  <c r="P1226" i="4"/>
  <c r="K1252" i="4"/>
  <c r="K1265" i="4"/>
  <c r="O1264" i="4"/>
  <c r="K1282" i="4"/>
  <c r="P1282" i="4" s="1"/>
  <c r="P1285" i="4"/>
  <c r="O1200" i="4"/>
  <c r="K1200" i="4" s="1"/>
  <c r="P1200" i="4" s="1"/>
  <c r="O1222" i="4"/>
  <c r="K1222" i="4" s="1"/>
  <c r="P1222" i="4" s="1"/>
  <c r="O1223" i="4"/>
  <c r="K1223" i="4" s="1"/>
  <c r="P1223" i="4" s="1"/>
  <c r="O1230" i="4"/>
  <c r="O1217" i="4"/>
  <c r="K1217" i="4" s="1"/>
  <c r="P1217" i="4" s="1"/>
  <c r="O1201" i="4"/>
  <c r="K1201" i="4" s="1"/>
  <c r="P1201" i="4" s="1"/>
  <c r="O1174" i="4"/>
  <c r="K1174" i="4" s="1"/>
  <c r="P1174" i="4" s="1"/>
  <c r="O1172" i="4"/>
  <c r="K1172" i="4" s="1"/>
  <c r="P1172" i="4" s="1"/>
  <c r="K1221" i="4" l="1"/>
  <c r="O1219" i="4"/>
  <c r="K1237" i="4"/>
  <c r="P1237" i="4" s="1"/>
  <c r="P1238" i="4"/>
  <c r="K1230" i="4"/>
  <c r="O1225" i="4"/>
  <c r="P1177" i="4"/>
  <c r="K1176" i="4"/>
  <c r="P1176" i="4" s="1"/>
  <c r="K1264" i="4"/>
  <c r="P1264" i="4" s="1"/>
  <c r="P1265" i="4"/>
  <c r="P1252" i="4"/>
  <c r="O1173" i="4"/>
  <c r="K1173" i="4" s="1"/>
  <c r="P1173" i="4" s="1"/>
  <c r="O1199" i="4"/>
  <c r="O1216" i="4"/>
  <c r="P1230" i="4" l="1"/>
  <c r="K1225" i="4"/>
  <c r="P1225" i="4" s="1"/>
  <c r="P1221" i="4"/>
  <c r="K1219" i="4"/>
  <c r="P1219" i="4" s="1"/>
  <c r="O1206" i="4"/>
  <c r="K1216" i="4"/>
  <c r="O1186" i="4"/>
  <c r="S1184" i="4" s="1"/>
  <c r="K1199" i="4"/>
  <c r="O1171" i="4"/>
  <c r="O1154" i="4"/>
  <c r="K1154" i="4" s="1"/>
  <c r="P1154" i="4" s="1"/>
  <c r="O1156" i="4"/>
  <c r="K1156" i="4" s="1"/>
  <c r="P1156" i="4" s="1"/>
  <c r="O1150" i="4"/>
  <c r="K1150" i="4" s="1"/>
  <c r="P1150" i="4" s="1"/>
  <c r="O1158" i="4"/>
  <c r="K1158" i="4" s="1"/>
  <c r="P1158" i="4" s="1"/>
  <c r="O1164" i="4"/>
  <c r="K1164" i="4" s="1"/>
  <c r="P1164" i="4" s="1"/>
  <c r="O1163" i="4"/>
  <c r="K1163" i="4" s="1"/>
  <c r="P1163" i="4" s="1"/>
  <c r="O1155" i="4"/>
  <c r="K1155" i="4" s="1"/>
  <c r="P1155" i="4" s="1"/>
  <c r="O1157" i="4"/>
  <c r="K1157" i="4" s="1"/>
  <c r="P1157" i="4" s="1"/>
  <c r="K1171" i="4" l="1"/>
  <c r="O1170" i="4"/>
  <c r="K1186" i="4"/>
  <c r="P1199" i="4"/>
  <c r="P1186" i="4" s="1"/>
  <c r="K1206" i="4"/>
  <c r="P1206" i="4" s="1"/>
  <c r="P1216" i="4"/>
  <c r="O1076" i="4"/>
  <c r="K1076" i="4" s="1"/>
  <c r="P1076" i="4" s="1"/>
  <c r="O1099" i="4"/>
  <c r="K1099" i="4" s="1"/>
  <c r="P1099" i="4" s="1"/>
  <c r="O1120" i="4"/>
  <c r="K1120" i="4" s="1"/>
  <c r="P1120" i="4" s="1"/>
  <c r="O1075" i="4"/>
  <c r="K1075" i="4" s="1"/>
  <c r="P1075" i="4" s="1"/>
  <c r="O1097" i="4"/>
  <c r="K1097" i="4" s="1"/>
  <c r="P1097" i="4" s="1"/>
  <c r="O1114" i="4"/>
  <c r="K1114" i="4" s="1"/>
  <c r="P1114" i="4" s="1"/>
  <c r="O1133" i="4"/>
  <c r="K1133" i="4" s="1"/>
  <c r="P1133" i="4" s="1"/>
  <c r="O1096" i="4"/>
  <c r="K1096" i="4" s="1"/>
  <c r="P1096" i="4" s="1"/>
  <c r="O1107" i="4"/>
  <c r="K1107" i="4" s="1"/>
  <c r="P1107" i="4" s="1"/>
  <c r="O1131" i="4"/>
  <c r="K1131" i="4" s="1"/>
  <c r="P1131" i="4" s="1"/>
  <c r="O1134" i="4"/>
  <c r="K1134" i="4" s="1"/>
  <c r="P1134" i="4" s="1"/>
  <c r="O1095" i="4"/>
  <c r="K1095" i="4" s="1"/>
  <c r="P1095" i="4" s="1"/>
  <c r="O1106" i="4"/>
  <c r="K1106" i="4" s="1"/>
  <c r="P1106" i="4" s="1"/>
  <c r="O1123" i="4"/>
  <c r="K1123" i="4" s="1"/>
  <c r="P1123" i="4" s="1"/>
  <c r="O1149" i="4"/>
  <c r="K1149" i="4" s="1"/>
  <c r="P1149" i="4" s="1"/>
  <c r="O1101" i="4"/>
  <c r="K1101" i="4" s="1"/>
  <c r="P1101" i="4" s="1"/>
  <c r="O1073" i="4"/>
  <c r="K1073" i="4" s="1"/>
  <c r="P1073" i="4" s="1"/>
  <c r="K1170" i="4" l="1"/>
  <c r="P1170" i="4" s="1"/>
  <c r="P1171" i="4"/>
  <c r="O1056" i="4" l="1"/>
  <c r="K1056" i="4" s="1"/>
  <c r="P1056" i="4" s="1"/>
  <c r="O871" i="4"/>
  <c r="K871" i="4" s="1"/>
  <c r="P871" i="4" s="1"/>
  <c r="O877" i="4"/>
  <c r="K877" i="4" s="1"/>
  <c r="P877" i="4" s="1"/>
  <c r="O901" i="4"/>
  <c r="K901" i="4" s="1"/>
  <c r="P901" i="4" s="1"/>
  <c r="O923" i="4"/>
  <c r="K923" i="4" s="1"/>
  <c r="P923" i="4" s="1"/>
  <c r="O929" i="4"/>
  <c r="K929" i="4" s="1"/>
  <c r="P929" i="4" s="1"/>
  <c r="O934" i="4"/>
  <c r="K934" i="4" s="1"/>
  <c r="P934" i="4" s="1"/>
  <c r="O949" i="4"/>
  <c r="K949" i="4" s="1"/>
  <c r="P949" i="4" s="1"/>
  <c r="O957" i="4"/>
  <c r="K957" i="4" s="1"/>
  <c r="P957" i="4" s="1"/>
  <c r="O986" i="4"/>
  <c r="K986" i="4" s="1"/>
  <c r="P986" i="4" s="1"/>
  <c r="O994" i="4"/>
  <c r="K994" i="4" s="1"/>
  <c r="P994" i="4" s="1"/>
  <c r="O1000" i="4"/>
  <c r="K1000" i="4" s="1"/>
  <c r="P1000" i="4" s="1"/>
  <c r="O1036" i="4"/>
  <c r="K1036" i="4" s="1"/>
  <c r="P1036" i="4" s="1"/>
  <c r="O1050" i="4"/>
  <c r="K1050" i="4" s="1"/>
  <c r="P1050" i="4" s="1"/>
  <c r="O862" i="4"/>
  <c r="K862" i="4" s="1"/>
  <c r="P862" i="4" s="1"/>
  <c r="O876" i="4"/>
  <c r="K876" i="4" s="1"/>
  <c r="P876" i="4" s="1"/>
  <c r="O891" i="4"/>
  <c r="K891" i="4" s="1"/>
  <c r="P891" i="4" s="1"/>
  <c r="O916" i="4"/>
  <c r="K916" i="4" s="1"/>
  <c r="P916" i="4" s="1"/>
  <c r="O927" i="4"/>
  <c r="K927" i="4" s="1"/>
  <c r="P927" i="4" s="1"/>
  <c r="O933" i="4"/>
  <c r="K933" i="4" s="1"/>
  <c r="P933" i="4" s="1"/>
  <c r="O940" i="4"/>
  <c r="K940" i="4" s="1"/>
  <c r="P940" i="4" s="1"/>
  <c r="O955" i="4"/>
  <c r="K955" i="4" s="1"/>
  <c r="P955" i="4" s="1"/>
  <c r="O979" i="4"/>
  <c r="K979" i="4" s="1"/>
  <c r="P979" i="4" s="1"/>
  <c r="O989" i="4"/>
  <c r="K989" i="4" s="1"/>
  <c r="P989" i="4" s="1"/>
  <c r="O984" i="4"/>
  <c r="K984" i="4" s="1"/>
  <c r="P984" i="4" s="1"/>
  <c r="O1033" i="4"/>
  <c r="K1033" i="4" s="1"/>
  <c r="P1033" i="4" s="1"/>
  <c r="O1047" i="4"/>
  <c r="K1047" i="4" s="1"/>
  <c r="P1047" i="4" s="1"/>
  <c r="O858" i="4"/>
  <c r="K858" i="4" s="1"/>
  <c r="P858" i="4" s="1"/>
  <c r="O874" i="4"/>
  <c r="K874" i="4" s="1"/>
  <c r="P874" i="4" s="1"/>
  <c r="O881" i="4"/>
  <c r="K881" i="4" s="1"/>
  <c r="P881" i="4" s="1"/>
  <c r="O904" i="4"/>
  <c r="K904" i="4" s="1"/>
  <c r="P904" i="4" s="1"/>
  <c r="O926" i="4"/>
  <c r="K926" i="4" s="1"/>
  <c r="P926" i="4" s="1"/>
  <c r="O932" i="4"/>
  <c r="K932" i="4" s="1"/>
  <c r="P932" i="4" s="1"/>
  <c r="O939" i="4"/>
  <c r="K939" i="4" s="1"/>
  <c r="P939" i="4" s="1"/>
  <c r="O954" i="4"/>
  <c r="K954" i="4" s="1"/>
  <c r="P954" i="4" s="1"/>
  <c r="O965" i="4"/>
  <c r="K965" i="4" s="1"/>
  <c r="P965" i="4" s="1"/>
  <c r="O988" i="4"/>
  <c r="K988" i="4" s="1"/>
  <c r="P988" i="4" s="1"/>
  <c r="O983" i="4"/>
  <c r="K983" i="4" s="1"/>
  <c r="P983" i="4" s="1"/>
  <c r="O1046" i="4"/>
  <c r="K1046" i="4" s="1"/>
  <c r="P1046" i="4" s="1"/>
  <c r="O1055" i="4"/>
  <c r="K1055" i="4" s="1"/>
  <c r="P1055" i="4" s="1"/>
  <c r="O872" i="4"/>
  <c r="K872" i="4" s="1"/>
  <c r="P872" i="4" s="1"/>
  <c r="O879" i="4"/>
  <c r="K879" i="4" s="1"/>
  <c r="P879" i="4" s="1"/>
  <c r="O903" i="4"/>
  <c r="K903" i="4" s="1"/>
  <c r="P903" i="4" s="1"/>
  <c r="O925" i="4"/>
  <c r="K925" i="4" s="1"/>
  <c r="P925" i="4" s="1"/>
  <c r="O930" i="4"/>
  <c r="K930" i="4" s="1"/>
  <c r="P930" i="4" s="1"/>
  <c r="O938" i="4"/>
  <c r="K938" i="4" s="1"/>
  <c r="P938" i="4" s="1"/>
  <c r="O953" i="4"/>
  <c r="K953" i="4" s="1"/>
  <c r="P953" i="4" s="1"/>
  <c r="O958" i="4"/>
  <c r="K958" i="4" s="1"/>
  <c r="P958" i="4" s="1"/>
  <c r="O987" i="4"/>
  <c r="K987" i="4" s="1"/>
  <c r="P987" i="4" s="1"/>
  <c r="O982" i="4"/>
  <c r="K982" i="4" s="1"/>
  <c r="P982" i="4" s="1"/>
  <c r="O1044" i="4"/>
  <c r="K1044" i="4" s="1"/>
  <c r="P1044" i="4" s="1"/>
  <c r="O1054" i="4"/>
  <c r="K1054" i="4" s="1"/>
  <c r="P1054" i="4" s="1"/>
  <c r="O1060" i="4"/>
  <c r="K1060" i="4" s="1"/>
  <c r="P1060" i="4" s="1"/>
  <c r="O1010" i="4"/>
  <c r="K1010" i="4" s="1"/>
  <c r="P1010" i="4" s="1"/>
  <c r="O1059" i="4"/>
  <c r="K1059" i="4" s="1"/>
  <c r="P1059" i="4" s="1"/>
  <c r="O1057" i="4"/>
  <c r="K1057" i="4" s="1"/>
  <c r="P1057" i="4" s="1"/>
  <c r="O1031" i="4"/>
  <c r="K1031" i="4" s="1"/>
  <c r="P1031" i="4" s="1"/>
  <c r="O895" i="4"/>
  <c r="K895" i="4" s="1"/>
  <c r="P895" i="4" s="1"/>
  <c r="O1112" i="4" l="1"/>
  <c r="K1112" i="4" s="1"/>
  <c r="P1112" i="4" s="1"/>
  <c r="K1124" i="4"/>
  <c r="P1124" i="4" s="1"/>
  <c r="O1165" i="4"/>
  <c r="K1165" i="4" s="1"/>
  <c r="P1165" i="4" s="1"/>
  <c r="O1141" i="4"/>
  <c r="K1141" i="4" s="1"/>
  <c r="P1141" i="4" s="1"/>
  <c r="O1144" i="4"/>
  <c r="K1144" i="4" s="1"/>
  <c r="P1144" i="4" s="1"/>
  <c r="O1146" i="4"/>
  <c r="K1146" i="4" s="1"/>
  <c r="P1146" i="4" s="1"/>
  <c r="O1153" i="4"/>
  <c r="K1153" i="4" s="1"/>
  <c r="P1153" i="4" s="1"/>
  <c r="O827" i="4"/>
  <c r="K827" i="4" s="1"/>
  <c r="P827" i="4" s="1"/>
  <c r="O840" i="4"/>
  <c r="K840" i="4" s="1"/>
  <c r="P840" i="4" s="1"/>
  <c r="O855" i="4"/>
  <c r="K855" i="4" s="1"/>
  <c r="P855" i="4" s="1"/>
  <c r="O1111" i="4"/>
  <c r="K1111" i="4" s="1"/>
  <c r="P1111" i="4" s="1"/>
  <c r="O1115" i="4"/>
  <c r="K1115" i="4" s="1"/>
  <c r="P1115" i="4" s="1"/>
  <c r="O1136" i="4"/>
  <c r="K1136" i="4" s="1"/>
  <c r="P1136" i="4" s="1"/>
  <c r="O1142" i="4"/>
  <c r="K1142" i="4" s="1"/>
  <c r="P1142" i="4" s="1"/>
  <c r="O1145" i="4"/>
  <c r="K1145" i="4" s="1"/>
  <c r="P1145" i="4" s="1"/>
  <c r="O1151" i="4"/>
  <c r="K1151" i="4" s="1"/>
  <c r="P1151" i="4" s="1"/>
  <c r="O1159" i="4"/>
  <c r="K1159" i="4" s="1"/>
  <c r="P1159" i="4" s="1"/>
  <c r="O809" i="4"/>
  <c r="K809" i="4" s="1"/>
  <c r="P809" i="4" s="1"/>
  <c r="O830" i="4"/>
  <c r="K830" i="4" s="1"/>
  <c r="P830" i="4" s="1"/>
  <c r="O844" i="4"/>
  <c r="K844" i="4" s="1"/>
  <c r="P844" i="4" s="1"/>
  <c r="O797" i="4"/>
  <c r="K797" i="4" s="1"/>
  <c r="P797" i="4" s="1"/>
  <c r="O828" i="4"/>
  <c r="K828" i="4" s="1"/>
  <c r="P828" i="4" s="1"/>
  <c r="O839" i="4"/>
  <c r="K839" i="4" s="1"/>
  <c r="P839" i="4" s="1"/>
  <c r="O857" i="4"/>
  <c r="K857" i="4" s="1"/>
  <c r="P857" i="4" s="1"/>
  <c r="O814" i="4"/>
  <c r="K814" i="4" s="1"/>
  <c r="P814" i="4" s="1"/>
  <c r="O831" i="4"/>
  <c r="K831" i="4" s="1"/>
  <c r="P831" i="4" s="1"/>
  <c r="O847" i="4"/>
  <c r="K847" i="4" s="1"/>
  <c r="P847" i="4" s="1"/>
  <c r="O796" i="4" l="1"/>
  <c r="K796" i="4" s="1"/>
  <c r="P796" i="4" s="1"/>
  <c r="O1104" i="4"/>
  <c r="K1104" i="4" s="1"/>
  <c r="P1104" i="4" s="1"/>
  <c r="O985" i="4" l="1"/>
  <c r="K985" i="4" s="1"/>
  <c r="P985" i="4" s="1"/>
  <c r="O992" i="4"/>
  <c r="K992" i="4" s="1"/>
  <c r="P992" i="4" s="1"/>
  <c r="O1002" i="4"/>
  <c r="K1002" i="4" s="1"/>
  <c r="P1002" i="4" s="1"/>
  <c r="O1011" i="4"/>
  <c r="K1011" i="4" s="1"/>
  <c r="P1011" i="4" s="1"/>
  <c r="O1021" i="4"/>
  <c r="K1021" i="4" s="1"/>
  <c r="P1021" i="4" s="1"/>
  <c r="O1024" i="4"/>
  <c r="K1024" i="4" s="1"/>
  <c r="P1024" i="4" s="1"/>
  <c r="O1032" i="4"/>
  <c r="K1032" i="4" s="1"/>
  <c r="P1032" i="4" s="1"/>
  <c r="O1037" i="4"/>
  <c r="K1037" i="4" s="1"/>
  <c r="P1037" i="4" s="1"/>
  <c r="O1049" i="4"/>
  <c r="K1049" i="4" s="1"/>
  <c r="P1049" i="4" s="1"/>
  <c r="O990" i="4"/>
  <c r="K990" i="4" s="1"/>
  <c r="P990" i="4" s="1"/>
  <c r="O993" i="4"/>
  <c r="K993" i="4" s="1"/>
  <c r="P993" i="4" s="1"/>
  <c r="O1004" i="4"/>
  <c r="K1004" i="4" s="1"/>
  <c r="P1004" i="4" s="1"/>
  <c r="O1017" i="4"/>
  <c r="K1017" i="4" s="1"/>
  <c r="P1017" i="4" s="1"/>
  <c r="O1023" i="4"/>
  <c r="K1023" i="4" s="1"/>
  <c r="P1023" i="4" s="1"/>
  <c r="O1018" i="4"/>
  <c r="K1018" i="4" s="1"/>
  <c r="P1018" i="4" s="1"/>
  <c r="O1035" i="4"/>
  <c r="K1035" i="4" s="1"/>
  <c r="P1035" i="4" s="1"/>
  <c r="O1045" i="4"/>
  <c r="K1045" i="4" s="1"/>
  <c r="P1045" i="4" s="1"/>
  <c r="O1052" i="4"/>
  <c r="K1052" i="4" s="1"/>
  <c r="P1052" i="4" s="1"/>
  <c r="O1061" i="4"/>
  <c r="K1061" i="4" s="1"/>
  <c r="P1061" i="4" s="1"/>
  <c r="O1072" i="4"/>
  <c r="K1072" i="4" s="1"/>
  <c r="P1072" i="4" s="1"/>
  <c r="O1078" i="4"/>
  <c r="K1078" i="4" s="1"/>
  <c r="P1078" i="4" s="1"/>
  <c r="O1083" i="4"/>
  <c r="K1083" i="4" s="1"/>
  <c r="P1083" i="4" s="1"/>
  <c r="O1058" i="4"/>
  <c r="K1058" i="4" s="1"/>
  <c r="P1058" i="4" s="1"/>
  <c r="O1071" i="4"/>
  <c r="K1071" i="4" s="1"/>
  <c r="P1071" i="4" s="1"/>
  <c r="O1074" i="4"/>
  <c r="K1074" i="4" s="1"/>
  <c r="P1074" i="4" s="1"/>
  <c r="O1079" i="4"/>
  <c r="K1079" i="4" s="1"/>
  <c r="P1079" i="4" s="1"/>
  <c r="O1086" i="4"/>
  <c r="K1086" i="4" s="1"/>
  <c r="P1086" i="4" s="1"/>
  <c r="O1088" i="4"/>
  <c r="K1088" i="4" s="1"/>
  <c r="P1088" i="4" s="1"/>
  <c r="O1091" i="4"/>
  <c r="K1091" i="4" s="1"/>
  <c r="P1091" i="4" s="1"/>
  <c r="O1102" i="4"/>
  <c r="K1102" i="4" s="1"/>
  <c r="P1102" i="4" s="1"/>
  <c r="O1085" i="4"/>
  <c r="K1085" i="4" s="1"/>
  <c r="P1085" i="4" s="1"/>
  <c r="O1087" i="4"/>
  <c r="K1087" i="4" s="1"/>
  <c r="P1087" i="4" s="1"/>
  <c r="O1090" i="4"/>
  <c r="K1090" i="4" s="1"/>
  <c r="P1090" i="4" s="1"/>
  <c r="O1092" i="4"/>
  <c r="K1092" i="4" s="1"/>
  <c r="P1092" i="4" s="1"/>
  <c r="O1084" i="4"/>
  <c r="K1084" i="4" s="1"/>
  <c r="P1084" i="4" s="1"/>
  <c r="O981" i="4" l="1"/>
  <c r="K981" i="4" s="1"/>
  <c r="P981" i="4" s="1"/>
  <c r="O980" i="4"/>
  <c r="K980" i="4" s="1"/>
  <c r="P980" i="4" s="1"/>
  <c r="O978" i="4"/>
  <c r="K978" i="4" s="1"/>
  <c r="P978" i="4" s="1"/>
  <c r="O952" i="4" l="1"/>
  <c r="K952" i="4" s="1"/>
  <c r="P952" i="4" s="1"/>
  <c r="O960" i="4"/>
  <c r="K960" i="4" s="1"/>
  <c r="P960" i="4" s="1"/>
  <c r="O962" i="4"/>
  <c r="K962" i="4" s="1"/>
  <c r="P962" i="4" s="1"/>
  <c r="O967" i="4"/>
  <c r="K967" i="4" s="1"/>
  <c r="P967" i="4" s="1"/>
  <c r="O976" i="4"/>
  <c r="K976" i="4" s="1"/>
  <c r="P976" i="4" s="1"/>
  <c r="O951" i="4"/>
  <c r="K951" i="4" s="1"/>
  <c r="P951" i="4" s="1"/>
  <c r="O959" i="4"/>
  <c r="K959" i="4" s="1"/>
  <c r="P959" i="4" s="1"/>
  <c r="O961" i="4"/>
  <c r="K961" i="4" s="1"/>
  <c r="P961" i="4" s="1"/>
  <c r="O963" i="4"/>
  <c r="K963" i="4" s="1"/>
  <c r="P963" i="4" s="1"/>
  <c r="O977" i="4"/>
  <c r="K977" i="4" s="1"/>
  <c r="P977" i="4" s="1"/>
  <c r="O941" i="4" l="1"/>
  <c r="K941" i="4" s="1"/>
  <c r="P941" i="4" s="1"/>
  <c r="O935" i="4"/>
  <c r="K935" i="4" s="1"/>
  <c r="P935" i="4" s="1"/>
  <c r="O942" i="4"/>
  <c r="K942" i="4" s="1"/>
  <c r="P942" i="4" s="1"/>
  <c r="O905" i="4" l="1"/>
  <c r="K905" i="4" s="1"/>
  <c r="P905" i="4" s="1"/>
  <c r="O928" i="4"/>
  <c r="K928" i="4" s="1"/>
  <c r="P928" i="4" s="1"/>
  <c r="O931" i="4"/>
  <c r="K931" i="4" s="1"/>
  <c r="P931" i="4" s="1"/>
  <c r="O825" i="4" l="1"/>
  <c r="K825" i="4" s="1"/>
  <c r="P825" i="4" s="1"/>
  <c r="O832" i="4"/>
  <c r="K832" i="4" s="1"/>
  <c r="P832" i="4" s="1"/>
  <c r="O849" i="4"/>
  <c r="K849" i="4" s="1"/>
  <c r="P849" i="4" s="1"/>
  <c r="O861" i="4"/>
  <c r="K861" i="4" s="1"/>
  <c r="P861" i="4" s="1"/>
  <c r="O868" i="4"/>
  <c r="K868" i="4" s="1"/>
  <c r="P868" i="4" s="1"/>
  <c r="O880" i="4"/>
  <c r="K880" i="4" s="1"/>
  <c r="P880" i="4" s="1"/>
  <c r="O824" i="4"/>
  <c r="K824" i="4" s="1"/>
  <c r="P824" i="4" s="1"/>
  <c r="O826" i="4"/>
  <c r="K826" i="4" s="1"/>
  <c r="P826" i="4" s="1"/>
  <c r="O848" i="4"/>
  <c r="K848" i="4" s="1"/>
  <c r="P848" i="4" s="1"/>
  <c r="O856" i="4"/>
  <c r="K856" i="4" s="1"/>
  <c r="P856" i="4" s="1"/>
  <c r="O865" i="4"/>
  <c r="K865" i="4" s="1"/>
  <c r="P865" i="4" s="1"/>
  <c r="O867" i="4"/>
  <c r="K867" i="4" s="1"/>
  <c r="P867" i="4" s="1"/>
  <c r="O869" i="4"/>
  <c r="K869" i="4" s="1"/>
  <c r="P869" i="4" s="1"/>
  <c r="O878" i="4"/>
  <c r="K878" i="4" s="1"/>
  <c r="P878" i="4" s="1"/>
  <c r="O875" i="4"/>
  <c r="K875" i="4" s="1"/>
  <c r="P875" i="4" s="1"/>
  <c r="O866" i="4"/>
  <c r="K866" i="4" s="1"/>
  <c r="P866" i="4" s="1"/>
  <c r="O798" i="4" l="1"/>
  <c r="K798" i="4" s="1"/>
  <c r="P798" i="4" s="1"/>
  <c r="O807" i="4"/>
  <c r="K807" i="4" s="1"/>
  <c r="P807" i="4" s="1"/>
  <c r="O816" i="4"/>
  <c r="K816" i="4" s="1"/>
  <c r="P816" i="4" s="1"/>
  <c r="O820" i="4"/>
  <c r="K820" i="4" s="1"/>
  <c r="P820" i="4" s="1"/>
  <c r="O779" i="4"/>
  <c r="K779" i="4" s="1"/>
  <c r="P779" i="4" s="1"/>
  <c r="O788" i="4"/>
  <c r="K788" i="4" s="1"/>
  <c r="P788" i="4" s="1"/>
  <c r="O802" i="4"/>
  <c r="K802" i="4" s="1"/>
  <c r="P802" i="4" s="1"/>
  <c r="O815" i="4"/>
  <c r="K815" i="4" s="1"/>
  <c r="P815" i="4" s="1"/>
  <c r="O819" i="4"/>
  <c r="K819" i="4" s="1"/>
  <c r="P819" i="4" s="1"/>
  <c r="O823" i="4"/>
  <c r="K823" i="4" s="1"/>
  <c r="P823" i="4" s="1"/>
  <c r="O778" i="4" l="1"/>
  <c r="K778" i="4" l="1"/>
  <c r="O774" i="4"/>
  <c r="P778" i="4" l="1"/>
  <c r="K774" i="4"/>
  <c r="P774" i="4" s="1"/>
  <c r="O763" i="4"/>
  <c r="K763" i="4" s="1"/>
  <c r="P763" i="4" s="1"/>
  <c r="O768" i="4"/>
  <c r="K768" i="4" s="1"/>
  <c r="P768" i="4" s="1"/>
  <c r="O764" i="4"/>
  <c r="K764" i="4" s="1"/>
  <c r="P764" i="4" s="1"/>
  <c r="O667" i="4"/>
  <c r="K667" i="4" s="1"/>
  <c r="P667" i="4" s="1"/>
  <c r="O659" i="4"/>
  <c r="K659" i="4" s="1"/>
  <c r="P659" i="4" s="1"/>
  <c r="O660" i="4" l="1"/>
  <c r="K660" i="4" s="1"/>
  <c r="P660" i="4" s="1"/>
  <c r="O767" i="4"/>
  <c r="O762" i="4"/>
  <c r="K762" i="4" s="1"/>
  <c r="P762" i="4" s="1"/>
  <c r="O695" i="4"/>
  <c r="K695" i="4" s="1"/>
  <c r="P695" i="4" s="1"/>
  <c r="O756" i="4"/>
  <c r="K756" i="4" s="1"/>
  <c r="P756" i="4" s="1"/>
  <c r="O757" i="4"/>
  <c r="K757" i="4" s="1"/>
  <c r="P757" i="4" s="1"/>
  <c r="O727" i="4"/>
  <c r="K727" i="4" s="1"/>
  <c r="P727" i="4" s="1"/>
  <c r="O721" i="4"/>
  <c r="K721" i="4" s="1"/>
  <c r="P721" i="4" s="1"/>
  <c r="O718" i="4"/>
  <c r="K718" i="4" s="1"/>
  <c r="P718" i="4" s="1"/>
  <c r="O717" i="4"/>
  <c r="K717" i="4" s="1"/>
  <c r="P717" i="4" s="1"/>
  <c r="O703" i="4"/>
  <c r="K703" i="4" s="1"/>
  <c r="P703" i="4" s="1"/>
  <c r="O702" i="4"/>
  <c r="K702" i="4" s="1"/>
  <c r="P702" i="4" s="1"/>
  <c r="O690" i="4"/>
  <c r="K690" i="4" s="1"/>
  <c r="P690" i="4" s="1"/>
  <c r="O682" i="4"/>
  <c r="K682" i="4" s="1"/>
  <c r="P682" i="4" s="1"/>
  <c r="O674" i="4"/>
  <c r="K674" i="4" s="1"/>
  <c r="P674" i="4" s="1"/>
  <c r="O670" i="4"/>
  <c r="K670" i="4" s="1"/>
  <c r="P670" i="4" s="1"/>
  <c r="O668" i="4"/>
  <c r="K668" i="4" s="1"/>
  <c r="P668" i="4" s="1"/>
  <c r="O716" i="4"/>
  <c r="K716" i="4" s="1"/>
  <c r="P716" i="4" s="1"/>
  <c r="O739" i="4"/>
  <c r="K739" i="4" s="1"/>
  <c r="P739" i="4" s="1"/>
  <c r="O712" i="4" l="1"/>
  <c r="K712" i="4" s="1"/>
  <c r="P712" i="4" s="1"/>
  <c r="O715" i="4"/>
  <c r="K715" i="4" s="1"/>
  <c r="P715" i="4" s="1"/>
  <c r="O752" i="4"/>
  <c r="K752" i="4" s="1"/>
  <c r="P752" i="4" s="1"/>
  <c r="O766" i="4"/>
  <c r="K767" i="4"/>
  <c r="O745" i="4"/>
  <c r="K745" i="4" s="1"/>
  <c r="P745" i="4" s="1"/>
  <c r="O736" i="4"/>
  <c r="K736" i="4" s="1"/>
  <c r="P736" i="4" s="1"/>
  <c r="O733" i="4"/>
  <c r="K733" i="4" s="1"/>
  <c r="P733" i="4" s="1"/>
  <c r="O748" i="4"/>
  <c r="O729" i="4"/>
  <c r="K729" i="4" s="1"/>
  <c r="P729" i="4" s="1"/>
  <c r="O738" i="4"/>
  <c r="K738" i="4" s="1"/>
  <c r="P738" i="4" s="1"/>
  <c r="O726" i="4"/>
  <c r="K726" i="4" s="1"/>
  <c r="P726" i="4" s="1"/>
  <c r="O744" i="4"/>
  <c r="K744" i="4" s="1"/>
  <c r="P744" i="4" s="1"/>
  <c r="O707" i="4"/>
  <c r="K707" i="4" s="1"/>
  <c r="P707" i="4" s="1"/>
  <c r="K748" i="4" l="1"/>
  <c r="K766" i="4"/>
  <c r="P766" i="4" s="1"/>
  <c r="P767" i="4"/>
  <c r="O728" i="4"/>
  <c r="K728" i="4" s="1"/>
  <c r="P728" i="4" s="1"/>
  <c r="O658" i="4"/>
  <c r="K658" i="4" s="1"/>
  <c r="P658" i="4" s="1"/>
  <c r="O673" i="4"/>
  <c r="K673" i="4" s="1"/>
  <c r="P673" i="4" s="1"/>
  <c r="O705" i="4"/>
  <c r="K705" i="4" s="1"/>
  <c r="P705" i="4" s="1"/>
  <c r="O704" i="4"/>
  <c r="K704" i="4" s="1"/>
  <c r="P704" i="4" s="1"/>
  <c r="O720" i="4"/>
  <c r="K720" i="4" s="1"/>
  <c r="P720" i="4" s="1"/>
  <c r="O706" i="4"/>
  <c r="K706" i="4" s="1"/>
  <c r="P706" i="4" s="1"/>
  <c r="O724" i="4"/>
  <c r="O710" i="4"/>
  <c r="K710" i="4" s="1"/>
  <c r="P710" i="4" s="1"/>
  <c r="O713" i="4"/>
  <c r="K713" i="4" s="1"/>
  <c r="P713" i="4" s="1"/>
  <c r="O700" i="4"/>
  <c r="K700" i="4" s="1"/>
  <c r="P700" i="4" s="1"/>
  <c r="O699" i="4"/>
  <c r="K699" i="4" s="1"/>
  <c r="P699" i="4" s="1"/>
  <c r="O698" i="4"/>
  <c r="K698" i="4" s="1"/>
  <c r="P698" i="4" s="1"/>
  <c r="O693" i="4"/>
  <c r="K693" i="4" s="1"/>
  <c r="P693" i="4" s="1"/>
  <c r="O686" i="4"/>
  <c r="K686" i="4" s="1"/>
  <c r="P686" i="4" s="1"/>
  <c r="O685" i="4"/>
  <c r="K685" i="4" s="1"/>
  <c r="P685" i="4" s="1"/>
  <c r="O677" i="4"/>
  <c r="K677" i="4" s="1"/>
  <c r="P677" i="4" s="1"/>
  <c r="O676" i="4"/>
  <c r="K676" i="4" s="1"/>
  <c r="P676" i="4" s="1"/>
  <c r="O669" i="4"/>
  <c r="K669" i="4" s="1"/>
  <c r="P669" i="4" s="1"/>
  <c r="O662" i="4"/>
  <c r="K662" i="4" s="1"/>
  <c r="P662" i="4" s="1"/>
  <c r="O749" i="4"/>
  <c r="K749" i="4" s="1"/>
  <c r="P749" i="4" s="1"/>
  <c r="O725" i="4"/>
  <c r="K725" i="4" s="1"/>
  <c r="P725" i="4" s="1"/>
  <c r="O747" i="4" l="1"/>
  <c r="P748" i="4"/>
  <c r="K747" i="4"/>
  <c r="P747" i="4" s="1"/>
  <c r="K724" i="4"/>
  <c r="O723" i="4"/>
  <c r="K655" i="4"/>
  <c r="P655" i="4" s="1"/>
  <c r="O737" i="4"/>
  <c r="O732" i="4"/>
  <c r="O743" i="4"/>
  <c r="O696" i="4"/>
  <c r="K696" i="4" s="1"/>
  <c r="P696" i="4" s="1"/>
  <c r="O691" i="4"/>
  <c r="K691" i="4" s="1"/>
  <c r="P691" i="4" s="1"/>
  <c r="O684" i="4"/>
  <c r="K684" i="4" s="1"/>
  <c r="P684" i="4" s="1"/>
  <c r="O675" i="4"/>
  <c r="K675" i="4" s="1"/>
  <c r="P675" i="4" s="1"/>
  <c r="O671" i="4"/>
  <c r="K671" i="4" s="1"/>
  <c r="P671" i="4" s="1"/>
  <c r="O678" i="4"/>
  <c r="K678" i="4" s="1"/>
  <c r="P678" i="4" s="1"/>
  <c r="O683" i="4"/>
  <c r="K683" i="4" s="1"/>
  <c r="P683" i="4" s="1"/>
  <c r="O694" i="4"/>
  <c r="K694" i="4" s="1"/>
  <c r="P694" i="4" s="1"/>
  <c r="O709" i="4"/>
  <c r="K709" i="4" s="1"/>
  <c r="P709" i="4" s="1"/>
  <c r="O697" i="4"/>
  <c r="K697" i="4" s="1"/>
  <c r="P697" i="4" s="1"/>
  <c r="O681" i="4"/>
  <c r="K681" i="4" s="1"/>
  <c r="P681" i="4" s="1"/>
  <c r="O708" i="4"/>
  <c r="K708" i="4" s="1"/>
  <c r="P708" i="4" s="1"/>
  <c r="O680" i="4"/>
  <c r="K680" i="4" s="1"/>
  <c r="P680" i="4" s="1"/>
  <c r="O689" i="4"/>
  <c r="K689" i="4" s="1"/>
  <c r="P689" i="4" s="1"/>
  <c r="O719" i="4"/>
  <c r="K719" i="4" s="1"/>
  <c r="P719" i="4" s="1"/>
  <c r="O679" i="4"/>
  <c r="K679" i="4" s="1"/>
  <c r="P679" i="4" s="1"/>
  <c r="O714" i="4"/>
  <c r="K714" i="4" s="1"/>
  <c r="P714" i="4" s="1"/>
  <c r="O672" i="4"/>
  <c r="K672" i="4" s="1"/>
  <c r="P672" i="4" s="1"/>
  <c r="O742" i="4" l="1"/>
  <c r="K743" i="4"/>
  <c r="O735" i="4"/>
  <c r="K737" i="4"/>
  <c r="K755" i="4"/>
  <c r="O754" i="4"/>
  <c r="O731" i="4"/>
  <c r="K732" i="4"/>
  <c r="P724" i="4"/>
  <c r="K723" i="4"/>
  <c r="P723" i="4" s="1"/>
  <c r="O663" i="4"/>
  <c r="P732" i="4" l="1"/>
  <c r="K731" i="4"/>
  <c r="P731" i="4" s="1"/>
  <c r="K735" i="4"/>
  <c r="P735" i="4" s="1"/>
  <c r="P737" i="4"/>
  <c r="K742" i="4"/>
  <c r="P742" i="4" s="1"/>
  <c r="P743" i="4"/>
  <c r="P755" i="4"/>
  <c r="K754" i="4"/>
  <c r="P754" i="4" s="1"/>
  <c r="K663" i="4"/>
  <c r="O651" i="4"/>
  <c r="O621" i="4"/>
  <c r="K621" i="4" s="1"/>
  <c r="P621" i="4" s="1"/>
  <c r="O634" i="4"/>
  <c r="K634" i="4" s="1"/>
  <c r="P634" i="4" s="1"/>
  <c r="O609" i="4"/>
  <c r="K609" i="4" s="1"/>
  <c r="P609" i="4" s="1"/>
  <c r="O646" i="4"/>
  <c r="K646" i="4" s="1"/>
  <c r="P646" i="4" s="1"/>
  <c r="O645" i="4"/>
  <c r="K645" i="4" s="1"/>
  <c r="P645" i="4" s="1"/>
  <c r="O618" i="4"/>
  <c r="K618" i="4" s="1"/>
  <c r="P618" i="4" s="1"/>
  <c r="O648" i="4"/>
  <c r="K648" i="4" s="1"/>
  <c r="P648" i="4" s="1"/>
  <c r="O633" i="4"/>
  <c r="K633" i="4" s="1"/>
  <c r="P633" i="4" s="1"/>
  <c r="O632" i="4"/>
  <c r="K632" i="4" s="1"/>
  <c r="P632" i="4" s="1"/>
  <c r="O622" i="4"/>
  <c r="K622" i="4" s="1"/>
  <c r="P622" i="4" s="1"/>
  <c r="O620" i="4"/>
  <c r="K620" i="4" s="1"/>
  <c r="P620" i="4" s="1"/>
  <c r="O619" i="4"/>
  <c r="K619" i="4" s="1"/>
  <c r="P619" i="4" s="1"/>
  <c r="P663" i="4" l="1"/>
  <c r="K651" i="4"/>
  <c r="P651" i="4" s="1"/>
  <c r="O647" i="4"/>
  <c r="K647" i="4" s="1"/>
  <c r="P647" i="4" s="1"/>
  <c r="O644" i="4"/>
  <c r="K644" i="4" s="1"/>
  <c r="P644" i="4" s="1"/>
  <c r="O612" i="4"/>
  <c r="K612" i="4" s="1"/>
  <c r="P612" i="4" s="1"/>
  <c r="O631" i="4"/>
  <c r="O605" i="4"/>
  <c r="K605" i="4" s="1"/>
  <c r="P605" i="4" s="1"/>
  <c r="O607" i="4"/>
  <c r="O628" i="4"/>
  <c r="K628" i="4" s="1"/>
  <c r="P628" i="4" s="1"/>
  <c r="O614" i="4"/>
  <c r="K614" i="4" s="1"/>
  <c r="P614" i="4" s="1"/>
  <c r="O639" i="4"/>
  <c r="K639" i="4" s="1"/>
  <c r="P639" i="4" s="1"/>
  <c r="O623" i="4"/>
  <c r="K623" i="4" s="1"/>
  <c r="P623" i="4" s="1"/>
  <c r="O608" i="4"/>
  <c r="K608" i="4" s="1"/>
  <c r="P608" i="4" s="1"/>
  <c r="O630" i="4" l="1"/>
  <c r="K631" i="4"/>
  <c r="K607" i="4"/>
  <c r="O606" i="4"/>
  <c r="K606" i="4" s="1"/>
  <c r="P606" i="4" s="1"/>
  <c r="O643" i="4"/>
  <c r="O594" i="4"/>
  <c r="K594" i="4" s="1"/>
  <c r="P594" i="4" s="1"/>
  <c r="O600" i="4"/>
  <c r="K600" i="4" s="1"/>
  <c r="P600" i="4" s="1"/>
  <c r="O637" i="4"/>
  <c r="O627" i="4"/>
  <c r="O587" i="4"/>
  <c r="O602" i="4" l="1"/>
  <c r="O586" i="4"/>
  <c r="K587" i="4"/>
  <c r="K630" i="4"/>
  <c r="P630" i="4" s="1"/>
  <c r="P631" i="4"/>
  <c r="K643" i="4"/>
  <c r="O641" i="4"/>
  <c r="K627" i="4"/>
  <c r="O625" i="4"/>
  <c r="O636" i="4"/>
  <c r="K637" i="4"/>
  <c r="P607" i="4"/>
  <c r="K602" i="4"/>
  <c r="P602" i="4" s="1"/>
  <c r="O599" i="4"/>
  <c r="K599" i="4" s="1"/>
  <c r="P599" i="4" s="1"/>
  <c r="O593" i="4"/>
  <c r="O577" i="4"/>
  <c r="K577" i="4" s="1"/>
  <c r="P577" i="4" s="1"/>
  <c r="O576" i="4"/>
  <c r="K576" i="4" s="1"/>
  <c r="P576" i="4" s="1"/>
  <c r="K593" i="4" l="1"/>
  <c r="O592" i="4"/>
  <c r="K586" i="4"/>
  <c r="P586" i="4" s="1"/>
  <c r="P587" i="4"/>
  <c r="P643" i="4"/>
  <c r="K641" i="4"/>
  <c r="P641" i="4" s="1"/>
  <c r="P637" i="4"/>
  <c r="K636" i="4"/>
  <c r="P636" i="4" s="1"/>
  <c r="P627" i="4"/>
  <c r="K625" i="4"/>
  <c r="P625" i="4" s="1"/>
  <c r="O573" i="4"/>
  <c r="K573" i="4" s="1"/>
  <c r="P573" i="4" s="1"/>
  <c r="P593" i="4" l="1"/>
  <c r="K592" i="4"/>
  <c r="P592" i="4" s="1"/>
  <c r="O571" i="4"/>
  <c r="K571" i="4" s="1"/>
  <c r="P571" i="4" s="1"/>
  <c r="O598" i="4"/>
  <c r="K598" i="4" s="1"/>
  <c r="P598" i="4" s="1"/>
  <c r="O597" i="4" l="1"/>
  <c r="K597" i="4" l="1"/>
  <c r="O596" i="4"/>
  <c r="O590" i="4"/>
  <c r="P597" i="4" l="1"/>
  <c r="K596" i="4"/>
  <c r="P596" i="4" s="1"/>
  <c r="O589" i="4"/>
  <c r="K590" i="4"/>
  <c r="O583" i="4"/>
  <c r="K583" i="4" s="1"/>
  <c r="P583" i="4" s="1"/>
  <c r="O584" i="4"/>
  <c r="K584" i="4" s="1"/>
  <c r="P584" i="4" s="1"/>
  <c r="O580" i="4"/>
  <c r="K580" i="4" s="1"/>
  <c r="P580" i="4" s="1"/>
  <c r="P590" i="4" l="1"/>
  <c r="K589" i="4"/>
  <c r="P589" i="4" s="1"/>
  <c r="O579" i="4"/>
  <c r="K579" i="4" s="1"/>
  <c r="P579" i="4" s="1"/>
  <c r="O575" i="4"/>
  <c r="K575" i="4" s="1"/>
  <c r="P575" i="4" s="1"/>
  <c r="O581" i="4"/>
  <c r="K581" i="4" s="1"/>
  <c r="P581" i="4" s="1"/>
  <c r="O572" i="4" l="1"/>
  <c r="K572" i="4" l="1"/>
  <c r="O570" i="4"/>
  <c r="O562" i="4"/>
  <c r="K562" i="4" s="1"/>
  <c r="P562" i="4" s="1"/>
  <c r="O567" i="4"/>
  <c r="K567" i="4" s="1"/>
  <c r="P567" i="4" s="1"/>
  <c r="O561" i="4"/>
  <c r="O565" i="4"/>
  <c r="K565" i="4" s="1"/>
  <c r="P565" i="4" s="1"/>
  <c r="O564" i="4"/>
  <c r="K564" i="4" s="1"/>
  <c r="P564" i="4" s="1"/>
  <c r="O563" i="4"/>
  <c r="K563" i="4" s="1"/>
  <c r="P563" i="4" s="1"/>
  <c r="K561" i="4" l="1"/>
  <c r="P572" i="4"/>
  <c r="K570" i="4"/>
  <c r="P570" i="4" s="1"/>
  <c r="O566" i="4"/>
  <c r="K566" i="4" s="1"/>
  <c r="P566" i="4" s="1"/>
  <c r="O568" i="4"/>
  <c r="K568" i="4" s="1"/>
  <c r="P568" i="4" s="1"/>
  <c r="O556" i="4" l="1"/>
  <c r="K556" i="4" s="1"/>
  <c r="O560" i="4"/>
  <c r="P561" i="4"/>
  <c r="K560" i="4"/>
  <c r="P560" i="4" s="1"/>
  <c r="O557" i="4"/>
  <c r="K557" i="4" s="1"/>
  <c r="P557" i="4" s="1"/>
  <c r="O536" i="4"/>
  <c r="K536" i="4" s="1"/>
  <c r="P536" i="4" s="1"/>
  <c r="P556" i="4" l="1"/>
  <c r="O514" i="4"/>
  <c r="K514" i="4" s="1"/>
  <c r="P514" i="4" s="1"/>
  <c r="O558" i="4"/>
  <c r="K558" i="4" s="1"/>
  <c r="P558" i="4" s="1"/>
  <c r="O520" i="4"/>
  <c r="K520" i="4" s="1"/>
  <c r="P520" i="4" s="1"/>
  <c r="O506" i="4"/>
  <c r="K506" i="4" s="1"/>
  <c r="P506" i="4" s="1"/>
  <c r="O507" i="4"/>
  <c r="K507" i="4" s="1"/>
  <c r="P507" i="4" s="1"/>
  <c r="O509" i="4"/>
  <c r="K509" i="4" s="1"/>
  <c r="P509" i="4" s="1"/>
  <c r="O511" i="4"/>
  <c r="K511" i="4" s="1"/>
  <c r="P511" i="4" s="1"/>
  <c r="O498" i="4"/>
  <c r="K498" i="4" s="1"/>
  <c r="P498" i="4" s="1"/>
  <c r="O521" i="4"/>
  <c r="K521" i="4" s="1"/>
  <c r="P521" i="4" s="1"/>
  <c r="O544" i="4"/>
  <c r="K544" i="4" s="1"/>
  <c r="P544" i="4" s="1"/>
  <c r="O524" i="4"/>
  <c r="K524" i="4" s="1"/>
  <c r="P524" i="4" s="1"/>
  <c r="O534" i="4"/>
  <c r="K534" i="4" s="1"/>
  <c r="P534" i="4" s="1"/>
  <c r="O535" i="4"/>
  <c r="K535" i="4" s="1"/>
  <c r="P535" i="4" s="1"/>
  <c r="O522" i="4"/>
  <c r="K522" i="4" s="1"/>
  <c r="P522" i="4" s="1"/>
  <c r="O539" i="4"/>
  <c r="K539" i="4" s="1"/>
  <c r="P539" i="4" s="1"/>
  <c r="O505" i="4"/>
  <c r="K505" i="4" s="1"/>
  <c r="P505" i="4" s="1"/>
  <c r="O532" i="4"/>
  <c r="K532" i="4" s="1"/>
  <c r="P532" i="4" s="1"/>
  <c r="O552" i="4"/>
  <c r="K552" i="4" s="1"/>
  <c r="P552" i="4" s="1"/>
  <c r="O542" i="4"/>
  <c r="K542" i="4" s="1"/>
  <c r="P542" i="4" s="1"/>
  <c r="O500" i="4"/>
  <c r="K500" i="4" s="1"/>
  <c r="P500" i="4" s="1"/>
  <c r="O508" i="4"/>
  <c r="K508" i="4" s="1"/>
  <c r="P508" i="4" s="1"/>
  <c r="O551" i="4"/>
  <c r="K551" i="4" s="1"/>
  <c r="P551" i="4" s="1"/>
  <c r="O537" i="4"/>
  <c r="K537" i="4" s="1"/>
  <c r="P537" i="4" s="1"/>
  <c r="O540" i="4"/>
  <c r="K540" i="4" s="1"/>
  <c r="P540" i="4" s="1"/>
  <c r="O538" i="4"/>
  <c r="K538" i="4" s="1"/>
  <c r="P538" i="4" s="1"/>
  <c r="O543" i="4"/>
  <c r="K543" i="4" s="1"/>
  <c r="P543" i="4" s="1"/>
  <c r="O510" i="4"/>
  <c r="K510" i="4" s="1"/>
  <c r="P510" i="4" s="1"/>
  <c r="O512" i="4"/>
  <c r="K512" i="4" s="1"/>
  <c r="P512" i="4" s="1"/>
  <c r="O546" i="4"/>
  <c r="K546" i="4" s="1"/>
  <c r="P546" i="4" s="1"/>
  <c r="O548" i="4"/>
  <c r="K548" i="4" s="1"/>
  <c r="P548" i="4" s="1"/>
  <c r="O553" i="4"/>
  <c r="K553" i="4" s="1"/>
  <c r="P553" i="4" s="1"/>
  <c r="O516" i="4"/>
  <c r="K516" i="4" s="1"/>
  <c r="P516" i="4" s="1"/>
  <c r="O523" i="4"/>
  <c r="K523" i="4" s="1"/>
  <c r="P523" i="4" s="1"/>
  <c r="O541" i="4"/>
  <c r="K541" i="4" s="1"/>
  <c r="P541" i="4" s="1"/>
  <c r="O496" i="4"/>
  <c r="K496" i="4" s="1"/>
  <c r="P496" i="4" s="1"/>
  <c r="O519" i="4"/>
  <c r="K519" i="4" s="1"/>
  <c r="P519" i="4" s="1"/>
  <c r="O525" i="4"/>
  <c r="K525" i="4" s="1"/>
  <c r="P525" i="4" s="1"/>
  <c r="O513" i="4"/>
  <c r="K513" i="4" s="1"/>
  <c r="P513" i="4" s="1"/>
  <c r="O499" i="4"/>
  <c r="K499" i="4" s="1"/>
  <c r="P499" i="4" s="1"/>
  <c r="O491" i="4"/>
  <c r="K491" i="4" s="1"/>
  <c r="P491" i="4" s="1"/>
  <c r="O490" i="4"/>
  <c r="K490" i="4" s="1"/>
  <c r="P490" i="4" s="1"/>
  <c r="K555" i="4" l="1"/>
  <c r="P555" i="4" s="1"/>
  <c r="O555" i="4"/>
  <c r="O484" i="4"/>
  <c r="O497" i="4"/>
  <c r="K497" i="4" s="1"/>
  <c r="P497" i="4" s="1"/>
  <c r="O503" i="4"/>
  <c r="K503" i="4" s="1"/>
  <c r="P503" i="4" s="1"/>
  <c r="O489" i="4"/>
  <c r="K489" i="4" s="1"/>
  <c r="P489" i="4" s="1"/>
  <c r="O493" i="4"/>
  <c r="K493" i="4" s="1"/>
  <c r="P493" i="4" s="1"/>
  <c r="O494" i="4"/>
  <c r="K494" i="4" s="1"/>
  <c r="P494" i="4" s="1"/>
  <c r="O501" i="4"/>
  <c r="K501" i="4" s="1"/>
  <c r="P501" i="4" s="1"/>
  <c r="O504" i="4"/>
  <c r="K504" i="4" s="1"/>
  <c r="P504" i="4" s="1"/>
  <c r="O515" i="4"/>
  <c r="K515" i="4" s="1"/>
  <c r="P515" i="4" s="1"/>
  <c r="O529" i="4"/>
  <c r="K529" i="4" s="1"/>
  <c r="P529" i="4" s="1"/>
  <c r="O502" i="4"/>
  <c r="K502" i="4" s="1"/>
  <c r="P502" i="4" s="1"/>
  <c r="O495" i="4"/>
  <c r="K495" i="4" s="1"/>
  <c r="P495" i="4" s="1"/>
  <c r="K484" i="4" l="1"/>
  <c r="O486" i="4"/>
  <c r="K486" i="4" s="1"/>
  <c r="P486" i="4" s="1"/>
  <c r="O483" i="4"/>
  <c r="K483" i="4" s="1"/>
  <c r="P483" i="4" s="1"/>
  <c r="O482" i="4" l="1"/>
  <c r="P484" i="4"/>
  <c r="K482" i="4"/>
  <c r="P482" i="4" s="1"/>
  <c r="O452" i="4"/>
  <c r="K452" i="4" s="1"/>
  <c r="P452" i="4" s="1"/>
  <c r="O441" i="4"/>
  <c r="K441" i="4" s="1"/>
  <c r="P441" i="4" s="1"/>
  <c r="O451" i="4" l="1"/>
  <c r="K451" i="4" s="1"/>
  <c r="P451" i="4" s="1"/>
  <c r="O471" i="4"/>
  <c r="K471" i="4" s="1"/>
  <c r="P471" i="4" s="1"/>
  <c r="O475" i="4"/>
  <c r="K475" i="4" s="1"/>
  <c r="P475" i="4" s="1"/>
  <c r="O459" i="4"/>
  <c r="K459" i="4" s="1"/>
  <c r="P459" i="4" s="1"/>
  <c r="O458" i="4"/>
  <c r="K458" i="4" s="1"/>
  <c r="P458" i="4" s="1"/>
  <c r="O438" i="4"/>
  <c r="K438" i="4" s="1"/>
  <c r="P438" i="4" s="1"/>
  <c r="O474" i="4" l="1"/>
  <c r="K474" i="4" s="1"/>
  <c r="P474" i="4" s="1"/>
  <c r="O470" i="4"/>
  <c r="K470" i="4" s="1"/>
  <c r="P470" i="4" s="1"/>
  <c r="O463" i="4"/>
  <c r="K463" i="4" s="1"/>
  <c r="P463" i="4" s="1"/>
  <c r="O450" i="4"/>
  <c r="K450" i="4" s="1"/>
  <c r="P450" i="4" s="1"/>
  <c r="O455" i="4"/>
  <c r="K455" i="4" s="1"/>
  <c r="P455" i="4" s="1"/>
  <c r="O435" i="4" l="1"/>
  <c r="O469" i="4"/>
  <c r="K469" i="4" s="1"/>
  <c r="P469" i="4" s="1"/>
  <c r="O440" i="4"/>
  <c r="K440" i="4" s="1"/>
  <c r="P440" i="4" s="1"/>
  <c r="O467" i="4"/>
  <c r="K467" i="4" s="1"/>
  <c r="P467" i="4" s="1"/>
  <c r="O437" i="4"/>
  <c r="K437" i="4" s="1"/>
  <c r="P437" i="4" s="1"/>
  <c r="O436" i="4"/>
  <c r="K436" i="4" s="1"/>
  <c r="P436" i="4" s="1"/>
  <c r="O457" i="4"/>
  <c r="K457" i="4" s="1"/>
  <c r="P457" i="4" s="1"/>
  <c r="O478" i="4"/>
  <c r="K478" i="4" s="1"/>
  <c r="P478" i="4" s="1"/>
  <c r="O477" i="4"/>
  <c r="K477" i="4" s="1"/>
  <c r="P477" i="4" s="1"/>
  <c r="K435" i="4" l="1"/>
  <c r="O479" i="4"/>
  <c r="O439" i="4"/>
  <c r="K439" i="4" s="1"/>
  <c r="P439" i="4" s="1"/>
  <c r="O468" i="4"/>
  <c r="K468" i="4" s="1"/>
  <c r="P468" i="4" s="1"/>
  <c r="O466" i="4"/>
  <c r="O476" i="4"/>
  <c r="K476" i="4" s="1"/>
  <c r="P476" i="4" s="1"/>
  <c r="O456" i="4"/>
  <c r="K456" i="4" s="1"/>
  <c r="P456" i="4" s="1"/>
  <c r="O454" i="4"/>
  <c r="K454" i="4" s="1"/>
  <c r="P454" i="4" s="1"/>
  <c r="O453" i="4"/>
  <c r="K453" i="4" s="1"/>
  <c r="P453" i="4" s="1"/>
  <c r="O461" i="4" l="1"/>
  <c r="O434" i="4"/>
  <c r="K466" i="4"/>
  <c r="O465" i="4"/>
  <c r="K479" i="4"/>
  <c r="P435" i="4"/>
  <c r="K434" i="4"/>
  <c r="P434" i="4" s="1"/>
  <c r="K461" i="4" l="1"/>
  <c r="P461" i="4" s="1"/>
  <c r="P479" i="4"/>
  <c r="P466" i="4"/>
  <c r="K465" i="4"/>
  <c r="P465" i="4" s="1"/>
  <c r="O444" i="4"/>
  <c r="O449" i="4"/>
  <c r="K449" i="4" s="1"/>
  <c r="P449" i="4" s="1"/>
  <c r="O448" i="4"/>
  <c r="K448" i="4" s="1"/>
  <c r="P448" i="4" s="1"/>
  <c r="O446" i="4"/>
  <c r="K446" i="4" s="1"/>
  <c r="P446" i="4" s="1"/>
  <c r="O445" i="4"/>
  <c r="K445" i="4" s="1"/>
  <c r="P445" i="4" s="1"/>
  <c r="K444" i="4" l="1"/>
  <c r="O480" i="4"/>
  <c r="O427" i="4"/>
  <c r="K427" i="4" s="1"/>
  <c r="P427" i="4" s="1"/>
  <c r="O426" i="4"/>
  <c r="K426" i="4" s="1"/>
  <c r="P426" i="4" s="1"/>
  <c r="O447" i="4" l="1"/>
  <c r="K480" i="4"/>
  <c r="O473" i="4"/>
  <c r="P444" i="4"/>
  <c r="O422" i="4"/>
  <c r="K422" i="4" s="1"/>
  <c r="P422" i="4" s="1"/>
  <c r="O420" i="4"/>
  <c r="K420" i="4" s="1"/>
  <c r="P420" i="4" s="1"/>
  <c r="O428" i="4"/>
  <c r="K428" i="4" s="1"/>
  <c r="P428" i="4" s="1"/>
  <c r="O432" i="4"/>
  <c r="K432" i="4" s="1"/>
  <c r="P432" i="4" s="1"/>
  <c r="O429" i="4"/>
  <c r="K429" i="4" s="1"/>
  <c r="P429" i="4" s="1"/>
  <c r="O430" i="4"/>
  <c r="K430" i="4" s="1"/>
  <c r="P430" i="4" s="1"/>
  <c r="O424" i="4"/>
  <c r="K424" i="4" s="1"/>
  <c r="P424" i="4" s="1"/>
  <c r="K447" i="4" l="1"/>
  <c r="O443" i="4"/>
  <c r="P480" i="4"/>
  <c r="K473" i="4"/>
  <c r="P473" i="4" s="1"/>
  <c r="O431" i="4"/>
  <c r="K431" i="4" s="1"/>
  <c r="P431" i="4" s="1"/>
  <c r="O421" i="4"/>
  <c r="K421" i="4" s="1"/>
  <c r="P421" i="4" s="1"/>
  <c r="O423" i="4"/>
  <c r="O425" i="4"/>
  <c r="K425" i="4" s="1"/>
  <c r="P425" i="4" s="1"/>
  <c r="P447" i="4" l="1"/>
  <c r="K443" i="4"/>
  <c r="P443" i="4" s="1"/>
  <c r="K423" i="4"/>
  <c r="O416" i="4"/>
  <c r="K416" i="4" s="1"/>
  <c r="P416" i="4" s="1"/>
  <c r="O408" i="4"/>
  <c r="K408" i="4" s="1"/>
  <c r="P408" i="4" s="1"/>
  <c r="O407" i="4"/>
  <c r="O183" i="4"/>
  <c r="K183" i="4" s="1"/>
  <c r="P183" i="4" s="1"/>
  <c r="O178" i="4"/>
  <c r="K178" i="4" s="1"/>
  <c r="P178" i="4" s="1"/>
  <c r="O177" i="4"/>
  <c r="K177" i="4" s="1"/>
  <c r="P177" i="4" s="1"/>
  <c r="O171" i="4"/>
  <c r="K171" i="4" s="1"/>
  <c r="P171" i="4" s="1"/>
  <c r="O168" i="4"/>
  <c r="K168" i="4" s="1"/>
  <c r="P168" i="4" s="1"/>
  <c r="O164" i="4"/>
  <c r="K164" i="4" s="1"/>
  <c r="P164" i="4" s="1"/>
  <c r="O163" i="4"/>
  <c r="K163" i="4" s="1"/>
  <c r="P163" i="4" s="1"/>
  <c r="O162" i="4"/>
  <c r="K162" i="4" s="1"/>
  <c r="P162" i="4" s="1"/>
  <c r="O161" i="4"/>
  <c r="O144" i="4"/>
  <c r="K144" i="4" s="1"/>
  <c r="P144" i="4" s="1"/>
  <c r="O141" i="4"/>
  <c r="K141" i="4" s="1"/>
  <c r="P141" i="4" s="1"/>
  <c r="O140" i="4"/>
  <c r="O122" i="4"/>
  <c r="O415" i="4" l="1"/>
  <c r="O406" i="4"/>
  <c r="K407" i="4"/>
  <c r="K122" i="4"/>
  <c r="P122" i="4"/>
  <c r="K161" i="4"/>
  <c r="O152" i="4"/>
  <c r="K140" i="4"/>
  <c r="P140" i="4" s="1"/>
  <c r="P423" i="4"/>
  <c r="K415" i="4"/>
  <c r="P415" i="4" s="1"/>
  <c r="O288" i="4"/>
  <c r="K288" i="4" s="1"/>
  <c r="P288" i="4" s="1"/>
  <c r="O121" i="4"/>
  <c r="O134" i="4" l="1"/>
  <c r="K134" i="4" s="1"/>
  <c r="P134" i="4" s="1"/>
  <c r="O137" i="4"/>
  <c r="K137" i="4" s="1"/>
  <c r="P137" i="4" s="1"/>
  <c r="P407" i="4"/>
  <c r="K406" i="4"/>
  <c r="P406" i="4" s="1"/>
  <c r="O256" i="4"/>
  <c r="K256" i="4" s="1"/>
  <c r="P256" i="4" s="1"/>
  <c r="O249" i="4"/>
  <c r="K121" i="4"/>
  <c r="K120" i="4" s="1"/>
  <c r="P120" i="4" s="1"/>
  <c r="O120" i="4"/>
  <c r="P121" i="4"/>
  <c r="P161" i="4"/>
  <c r="K152" i="4"/>
  <c r="P152" i="4" s="1"/>
  <c r="O283" i="4"/>
  <c r="O73" i="4"/>
  <c r="O132" i="4" l="1"/>
  <c r="K132" i="4" s="1"/>
  <c r="P132" i="4" s="1"/>
  <c r="K249" i="4"/>
  <c r="O248" i="4"/>
  <c r="K283" i="4"/>
  <c r="O258" i="4"/>
  <c r="P73" i="4"/>
  <c r="K73" i="4"/>
  <c r="O46" i="4"/>
  <c r="O50" i="4"/>
  <c r="O82" i="4"/>
  <c r="O55" i="4"/>
  <c r="O118" i="4"/>
  <c r="P283" i="4" l="1"/>
  <c r="K258" i="4"/>
  <c r="P258" i="4" s="1"/>
  <c r="P50" i="4"/>
  <c r="K50" i="4"/>
  <c r="P249" i="4"/>
  <c r="K248" i="4"/>
  <c r="P248" i="4" s="1"/>
  <c r="P46" i="4"/>
  <c r="K46" i="4"/>
  <c r="K55" i="4"/>
  <c r="P55" i="4"/>
  <c r="P118" i="4"/>
  <c r="K118" i="4"/>
  <c r="P82" i="4"/>
  <c r="K82" i="4"/>
  <c r="O47" i="4" l="1"/>
  <c r="O117" i="4"/>
  <c r="O761" i="4"/>
  <c r="K761" i="4" s="1"/>
  <c r="P761" i="4" s="1"/>
  <c r="P47" i="4" l="1"/>
  <c r="K47" i="4"/>
  <c r="K28" i="4" s="1"/>
  <c r="P28" i="4" s="1"/>
  <c r="O28" i="4"/>
  <c r="K117" i="4"/>
  <c r="K113" i="4" s="1"/>
  <c r="P113" i="4" s="1"/>
  <c r="P117" i="4"/>
  <c r="O113" i="4"/>
  <c r="S113" i="4" s="1"/>
  <c r="O760" i="4" l="1"/>
  <c r="O759" i="4" l="1"/>
  <c r="K760" i="4"/>
  <c r="K759" i="4" l="1"/>
  <c r="P759" i="4" s="1"/>
  <c r="P760" i="4"/>
  <c r="O1255" i="4" l="1"/>
  <c r="O1251" i="4" l="1"/>
  <c r="K1255" i="4"/>
  <c r="K1251" i="4" l="1"/>
  <c r="P1251" i="4" s="1"/>
  <c r="P1255" i="4"/>
</calcChain>
</file>

<file path=xl/sharedStrings.xml><?xml version="1.0" encoding="utf-8"?>
<sst xmlns="http://schemas.openxmlformats.org/spreadsheetml/2006/main" count="6863" uniqueCount="2621">
  <si>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</si>
  <si>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</si>
  <si>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</si>
  <si>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</si>
  <si>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</si>
  <si>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</si>
  <si>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</si>
  <si>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</si>
  <si>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</si>
  <si>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</si>
  <si>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</si>
  <si>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</si>
  <si>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</si>
  <si>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</si>
  <si>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</si>
  <si>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</si>
  <si>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</si>
  <si>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</si>
  <si>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</si>
  <si>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</si>
  <si>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</si>
  <si>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</si>
  <si>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</si>
  <si>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</si>
  <si>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</si>
  <si>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</si>
  <si>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</si>
  <si>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завершения последнего капитального ремонта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</si>
  <si>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</si>
  <si>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</si>
  <si>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</si>
  <si>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</si>
  <si>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кв. м</t>
  </si>
  <si>
    <t>руб./кв. м</t>
  </si>
  <si>
    <t>Г. Вязьма, ул. Кронштадтская, д. 1</t>
  </si>
  <si>
    <t>Г. Вязьма, ул. Парижской Коммуны, д. 8</t>
  </si>
  <si>
    <t>Итого по Гагаринскому городскому поселению Гагаринского района Смоленской области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</si>
  <si>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</si>
  <si>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</si>
  <si>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</si>
  <si>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</si>
  <si>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</si>
  <si>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</si>
  <si>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</si>
  <si>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Итого по Высоковскому сельскому поселению Новодугинского района Смоленской области</t>
  </si>
  <si>
    <t>Итого по Стодолищенскому сельскому поселению Починковского района Смоленской области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</si>
  <si>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</si>
  <si>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</si>
  <si>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</si>
  <si>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Итого по Чистиковскому сельскому поселению Руднянского района Смоленской области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</si>
  <si>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</si>
  <si>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</si>
  <si>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</si>
  <si>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</si>
  <si>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</si>
  <si>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Итого по городу Смоленску</t>
  </si>
  <si>
    <t>Итого по Катынскому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</si>
  <si>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</si>
  <si>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</si>
  <si>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</si>
  <si>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</si>
  <si>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</si>
  <si>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Итого по Хиславичскому городскому поселению Хиславичского района Смоленской области</t>
  </si>
  <si>
    <t>Итого по Холм-Жирковскому городскому поселению Холм-Жирковского района Смоленской области</t>
  </si>
  <si>
    <t>Итого по Первомайскому сельскому поселению Шумячского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</si>
  <si>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</si>
  <si>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</si>
  <si>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Итого по Титовщинскому сельскому поселению Демидовского района Смоленской области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</si>
  <si>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</si>
  <si>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</si>
  <si>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</si>
  <si>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Итого по муниципальному образованию «город Десногорск» Смоленской области</t>
  </si>
  <si>
    <t>Итого по Демидовскому городскому поселению Демидовского района Смоленской области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</si>
  <si>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</si>
  <si>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</si>
  <si>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</si>
  <si>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Итого по Мерлинскому сельскому поселению Краснинского района Смоленской области</t>
  </si>
  <si>
    <t>Итого по Барановскому сельскому поселению Сафоновского района Смоленской области</t>
  </si>
  <si>
    <t>Итого по Гагаринскому сельскому поселению Гагаринского района Смоленской области</t>
  </si>
  <si>
    <t>Итого по Воргинскому сельскому поселению Ершичского района Смоленской области</t>
  </si>
  <si>
    <t>3. Андрейковское сельское поселение Вяземского района Смоленской области</t>
  </si>
  <si>
    <t>Итого по Озерненскому городскому поселению Духовщинского района Смоленской области</t>
  </si>
  <si>
    <t>Итого по Корохоткинскому сельскому поселению Смоленского района Смоленской области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</si>
  <si>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</si>
  <si>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</si>
  <si>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Итого по Булгаковскому сельскому поселению Духовщинского района Смоленской области</t>
  </si>
  <si>
    <t>1. Муниципальное образование Велижское городское поселение</t>
  </si>
  <si>
    <t xml:space="preserve">Итого по муниципальному образованию Велижское городское поселение </t>
  </si>
  <si>
    <t xml:space="preserve">Итого по Ярцевскому городскому поселению Ярцевского района Смоленской области </t>
  </si>
  <si>
    <t>Итого по Козинскому сельскому поселению Смоленского района Смоленской области</t>
  </si>
  <si>
    <t>Итого по Сметанинскому сельскому поселению Смоленского района Смоленской области</t>
  </si>
  <si>
    <t>Итого по Починковскому городскому поселению Починковского района Смоленской области</t>
  </si>
  <si>
    <t>Г. Вязьма, ул. Ленина, д. 65</t>
  </si>
  <si>
    <t>ж/б панель</t>
  </si>
  <si>
    <t>12.2023</t>
  </si>
  <si>
    <t>12.2024</t>
  </si>
  <si>
    <t>12.2025</t>
  </si>
  <si>
    <t>Г. Вязьма, мкрн. Березы, д. 15</t>
  </si>
  <si>
    <t>Г. Вязьма, ул. 25 Октября, д. 26</t>
  </si>
  <si>
    <t>Г. Вязьма, ул. 25 Октября, д. 28</t>
  </si>
  <si>
    <t>Г. Вязьма, ул. 25 Октября, д. 30</t>
  </si>
  <si>
    <t>Г. Вязьма, ул. Бауманская, д. 4</t>
  </si>
  <si>
    <t>Г. Вязьма, ул. Бауманская, д. 8</t>
  </si>
  <si>
    <t>Г. Вязьма, ул. Дзержинского, д. 6а</t>
  </si>
  <si>
    <t>Г. Вязьма, ул. Космонавтов, д. 10</t>
  </si>
  <si>
    <t>Г. Вязьма, ул. Космонавтов, д. 6</t>
  </si>
  <si>
    <t>Г. Вязьма, ул. Космонавтов, д. 8</t>
  </si>
  <si>
    <t>Г. Вязьма, ул. Красноармейское шоссе, д. 1</t>
  </si>
  <si>
    <t>Г. Вязьма, ул. Красноармейское шоссе, д. 5а</t>
  </si>
  <si>
    <t>Г. Вязьма, ул. Кронштадтская, д. 2</t>
  </si>
  <si>
    <t>Г. Вязьма, ул. Ленина, д. 10</t>
  </si>
  <si>
    <t>Г. Вязьма, ул. Ленина, д. 31</t>
  </si>
  <si>
    <t>Г. Вязьма, ул. Ленина, д. 33</t>
  </si>
  <si>
    <t>Г. Вязьма, ул. Машинистов, д. 13</t>
  </si>
  <si>
    <t>Г. Вязьма, ул. Молодежная, д. 11</t>
  </si>
  <si>
    <t>Г. Вязьма, ул. Молодежная, д. 13</t>
  </si>
  <si>
    <t>Г. Вязьма, ул. Молодежная, д. 15</t>
  </si>
  <si>
    <t>Г. Вязьма, ул. Молодежная, д. 5</t>
  </si>
  <si>
    <t>Г. Вязьма, ул. Молодежная, д. 7</t>
  </si>
  <si>
    <t>Г. Вязьма, ул. Молодежная, д. 9</t>
  </si>
  <si>
    <t>Г. Вязьма, ул. Московская, д. 9</t>
  </si>
  <si>
    <t>Г. Вязьма, ул. Московская, д. 10</t>
  </si>
  <si>
    <t>Г. Вязьма, ул. Парижской Коммуны, д. 1</t>
  </si>
  <si>
    <t>Г. Вязьма, ул. Парижской Коммуны, д. 3</t>
  </si>
  <si>
    <t>Г. Вязьма, ул. Покровского, д. 1</t>
  </si>
  <si>
    <t>Г. Вязьма, ул. Полины Осипенко, д. 4а</t>
  </si>
  <si>
    <t>Г. Вязьма, ул. Репина, д. 15</t>
  </si>
  <si>
    <t>Г. Вязьма, ул. Репина, д. 9а</t>
  </si>
  <si>
    <t>Г. Вязьма, ул. Смоленская, д. 10</t>
  </si>
  <si>
    <t>Г. Вязьма, ул. Смоленская, д. 21</t>
  </si>
  <si>
    <t>Г. Вязьма, ул. Смоленская, д. 23</t>
  </si>
  <si>
    <t>Г. Вязьма, ул. Смоленская, д. 6</t>
  </si>
  <si>
    <t>Г. Вязьма, ул. Строителей, д. 18</t>
  </si>
  <si>
    <t>Г. Вязьма, ул. Сычевское шоссе, д. 48</t>
  </si>
  <si>
    <t>Г. Вязьма, ул. Фрунзе, д. 3а</t>
  </si>
  <si>
    <t>Дер. Всеволодкино, д. 39</t>
  </si>
  <si>
    <t>Дер. Относово, ул. Школьная, д. 12</t>
  </si>
  <si>
    <t>Дер. Относово, ул. Школьная, д. 14</t>
  </si>
  <si>
    <t>Дер. Относово, ул. Школьная, д. 16</t>
  </si>
  <si>
    <t>Дер. Относово, ул. Школьная, д. 8</t>
  </si>
  <si>
    <t>Дер. Черное, ул. Советская, д. 6</t>
  </si>
  <si>
    <t>Дер. Черное, ул. Советская, д. 8</t>
  </si>
  <si>
    <t>С. Андрейково, ул. Комсомольская, д. 16</t>
  </si>
  <si>
    <t>С. Андрейково, ул. Садовая, д. 1</t>
  </si>
  <si>
    <t>С. Андрейково, ул. Спортивная, д. 4</t>
  </si>
  <si>
    <t>С. Андрейково, ул. Спортивная, д. 6</t>
  </si>
  <si>
    <t>С. Вяземский, ул. Каретниковой, д. 1</t>
  </si>
  <si>
    <t>С. Вяземский, ул. Каретниковой, д. 3</t>
  </si>
  <si>
    <t>Дер. Кайдаково, ул. Парковая, д. 3</t>
  </si>
  <si>
    <t>Дер. Кайдаково, ул. Парковая, д. 4</t>
  </si>
  <si>
    <t>Дер. Октябрьский, ул. Железнодорожная, д. 4</t>
  </si>
  <si>
    <t>Дер. Октябрьский, ул. Железнодорожная, д. 6</t>
  </si>
  <si>
    <t>Дер. Октябрьский, ул. Железнодорожная, д. 8</t>
  </si>
  <si>
    <t>Дер. Новое Село, ул. Полевая, д. 1</t>
  </si>
  <si>
    <t>Дер. Новое Село, ул. Полевая, д. 2</t>
  </si>
  <si>
    <t>Дер. Новое Село, ул. Полевая, д. 3</t>
  </si>
  <si>
    <t>Дер. Новое Село, ул. Центральная, д. 54</t>
  </si>
  <si>
    <t>Дер. Новое Село, ул. Центральная, д. 65</t>
  </si>
  <si>
    <t>Дер. Тюхменево, ул. Карьероуправления, д. 11</t>
  </si>
  <si>
    <t>Дер. Тюхменево, ул. Карьероуправления, д. 12а</t>
  </si>
  <si>
    <t>Дер. Тюхменево, ул. Карьероуправления, д. 14</t>
  </si>
  <si>
    <t>Дер. Тюхменево, ул. Карьероуправления, д. 16</t>
  </si>
  <si>
    <t>Дер. Тюхменево, ул. Карьероуправления, д. 9</t>
  </si>
  <si>
    <t>С. Исаково, ул. Железнодорожная, д. 25</t>
  </si>
  <si>
    <t>С. Новый, ул. 1 мая, д. 2</t>
  </si>
  <si>
    <t>С. Новый, ул. Садовая, д. 3</t>
  </si>
  <si>
    <t>С. Новый, ул. Садовая, д. 4</t>
  </si>
  <si>
    <t>С. Новый, ул. Садовая, д. 5</t>
  </si>
  <si>
    <t>С. Шуйское, ул. Новоселов, д. 1</t>
  </si>
  <si>
    <t>С. Шуйское, ул. Новоселов, д. 2</t>
  </si>
  <si>
    <t>С. Шуйское, ул. Новоселов, д. 3</t>
  </si>
  <si>
    <t>С. Шуйское, ул. Новоселов, д. 4</t>
  </si>
  <si>
    <t>С. Вязьма-Брянская, ул. Рабочая, д. 5</t>
  </si>
  <si>
    <t>С. Вязьма-Брянская, ул. Центральная, д. 2</t>
  </si>
  <si>
    <t>Г. Гагарин, пер. Мелиоративный, д. 15</t>
  </si>
  <si>
    <t>Г. Гагарин, пер. Мелиоративный, д. 8</t>
  </si>
  <si>
    <t>Г. Гагарин, пр. Сельхозтехника, д. 4</t>
  </si>
  <si>
    <t>Г. Гагарин, ул. 26 Бакинских комиссаров, д. 7</t>
  </si>
  <si>
    <t>Г. Гагарин, ул. 50 лет ВЛКСМ, д. 4</t>
  </si>
  <si>
    <t>Г. Гагарин, ул. Бахтина, д. 3</t>
  </si>
  <si>
    <t>Г. Гагарин, ул. Бахтина, д. 7</t>
  </si>
  <si>
    <t>Г. Гагарин, ул. Бахтина, д. 7а</t>
  </si>
  <si>
    <t>Г. Гагарин, ул. Гагарина, д. 21/2</t>
  </si>
  <si>
    <t>Г. Гагарин, ул. Гагарина, д. 31</t>
  </si>
  <si>
    <t>Г. Гагарин, ул. Гагарина, д. 33/1</t>
  </si>
  <si>
    <t>Г. Гагарин, ул. Герцена, д. 43</t>
  </si>
  <si>
    <t>Г. Гагарин, ул. Гжатская, д. 88</t>
  </si>
  <si>
    <t>Г. Гагарин, ул. Красноармейская, д. 91</t>
  </si>
  <si>
    <t>Г. Гагарин, ул. Красноармейская, д. 93</t>
  </si>
  <si>
    <t>Г. Гагарин, ул. Ленина, д. 16</t>
  </si>
  <si>
    <t>Г. Гагарин, ул. Ленина, д. 77</t>
  </si>
  <si>
    <t>Г. Гагарин, ул. Матросова, д. 9</t>
  </si>
  <si>
    <t>Г. Гагарин, ул. Молодежная, д. 2</t>
  </si>
  <si>
    <t>Г. Гагарин, ул. Петра Алексеева, д. 1</t>
  </si>
  <si>
    <t>Г. Гагарин, ул. Петра Алексеева, д. 11</t>
  </si>
  <si>
    <t>Г. Гагарин, ул. Петра Алексеева, д. 7</t>
  </si>
  <si>
    <t>Г. Гагарин, ул. Пушная, д. 16</t>
  </si>
  <si>
    <t>Г. Гагарин, ул. Пушная, д. 2</t>
  </si>
  <si>
    <t>Г. Гагарин, ул. Строителей, д. 4</t>
  </si>
  <si>
    <t>Г. Гагарин, ул. Строителей, д. 86</t>
  </si>
  <si>
    <t>Г. Гагарин, ул. Юных космонавтов, д. 10</t>
  </si>
  <si>
    <t>Дер. Клушино, ул. Молодежная, д. 6</t>
  </si>
  <si>
    <t>Дер. Родоманово, ул. Советская, д. 4</t>
  </si>
  <si>
    <t>Дер. Родоманово, ул. Советская, д. 7</t>
  </si>
  <si>
    <t>Дер. Юрино, ул. Центральная, д. 6</t>
  </si>
  <si>
    <t>Дер. Юрино, ул. Центральная, д. 9</t>
  </si>
  <si>
    <t xml:space="preserve">С. Баскаково, ул. Административная, д. 5 </t>
  </si>
  <si>
    <t xml:space="preserve"> бревенчатый</t>
  </si>
  <si>
    <t>С. Карманово, ул. Августовская, д. 23</t>
  </si>
  <si>
    <t>С. Карманово, ул. Пролетарская, д. 12</t>
  </si>
  <si>
    <t>С. Карманово, ул. Пролетарская, д. 3</t>
  </si>
  <si>
    <t>С. Карманово, ул. Советская, д. 50</t>
  </si>
  <si>
    <t>С. Карманово, ул. Советская, д. 50а</t>
  </si>
  <si>
    <t xml:space="preserve">С. Карманово, ул. Торфяников, д. 2 </t>
  </si>
  <si>
    <t>С. Серго-Ивановское, ул. Заводская, д. 11</t>
  </si>
  <si>
    <t>С. Серго-Ивановское, ул. Заводская, д. 14</t>
  </si>
  <si>
    <t>С. Серго-Ивановское, ул. Заводская, д. 15</t>
  </si>
  <si>
    <t>Дер. Покров, ул. Центральная, д. 15</t>
  </si>
  <si>
    <t>Итого по Никольскому сельскому поселению Гагаринского района Смоленской области</t>
  </si>
  <si>
    <t>С. Серго-Ивановское, ул. Заводская, д. 10</t>
  </si>
  <si>
    <t>Г. Гагарин, ул. Молодежная, д. 8</t>
  </si>
  <si>
    <t>-</t>
  </si>
  <si>
    <t>Дер. Центральная Усадьба, ул. Акатовская, д. 23</t>
  </si>
  <si>
    <t>Г. Дорогобуж, ул. Калинина, д. 5</t>
  </si>
  <si>
    <t>Г. Дорогобуж, ул. Калинина, д. 2</t>
  </si>
  <si>
    <t>Г. Дорогобуж, ул. Калинина, д. 12</t>
  </si>
  <si>
    <t>Итого по Алексинскому сельскому поселению Дорогобужского района Смоленской области</t>
  </si>
  <si>
    <t>Итого по Усвятскому сельскому поселению Дорогобужского района Смоленской области</t>
  </si>
  <si>
    <t>Г. Духовщина, ул. Бугаева, д. 70/48</t>
  </si>
  <si>
    <t>Г. Духовщина, ул. Горького, д. 7а</t>
  </si>
  <si>
    <t>Г. Духовщина, ул. Горького, д. 14</t>
  </si>
  <si>
    <t>Г. Духовщина, ул. Горького, д. 8</t>
  </si>
  <si>
    <t>Г. Духовщина, ул. Смоленская, д. 57/13</t>
  </si>
  <si>
    <t>Г. Духовщина, ул. Смоленская, д. 59</t>
  </si>
  <si>
    <t>Г. Духовщина, ул. Смоленская, д. 63</t>
  </si>
  <si>
    <t>Дер. Большое Береснево, ул. Лесная, д. 1</t>
  </si>
  <si>
    <t>Дер. Большое Береснево, ул. Лесная, д. 5</t>
  </si>
  <si>
    <t>Дер. Большое Береснево, ул. Приозерная, д. 8</t>
  </si>
  <si>
    <t>Дер. Большое Береснево, ул. Приозерная, д. 14</t>
  </si>
  <si>
    <t>блоки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</si>
  <si>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</si>
  <si>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</si>
  <si>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</si>
  <si>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</si>
  <si>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кирпичные</t>
  </si>
  <si>
    <t>Дер. Крапивна, ул. Горького, д. 8</t>
  </si>
  <si>
    <t>Дер. Соболево, д. 24</t>
  </si>
  <si>
    <t>Г. Починок, пер. 2-й Советский, д. 2</t>
  </si>
  <si>
    <t>Г. Починок, пер. 2-й Советский, д. 4</t>
  </si>
  <si>
    <t>Г. Починок, ул. Кирова, д. 7</t>
  </si>
  <si>
    <t>Г. Починок, ул. Красноармейская, д. 15</t>
  </si>
  <si>
    <t>Г. Починок, ул. Красноармейская, д. 19</t>
  </si>
  <si>
    <t>Г. Починок, ул. Советская, д. 3</t>
  </si>
  <si>
    <t>Г. Починок, ул. Советская, д. 5</t>
  </si>
  <si>
    <t>Г. Починок, ул. Советская, д. 61</t>
  </si>
  <si>
    <t>Г. Починок, ул. Советская, д. 63</t>
  </si>
  <si>
    <t>Г. Починок, ул. Терешковой, д. 2</t>
  </si>
  <si>
    <t>Г. Починок, ул. Терешковой, д. 4</t>
  </si>
  <si>
    <t>Г. Починок, ул. Урицкого, д. 47</t>
  </si>
  <si>
    <t>Дер. Галеевка, д. 64</t>
  </si>
  <si>
    <t>дерево</t>
  </si>
  <si>
    <t>Дер. Кирпичный Завод, ул. Лесная, д. 1</t>
  </si>
  <si>
    <t>Дер. Кирпичный Завод, ул. Лесная, д. 2</t>
  </si>
  <si>
    <t>Дер. Кирпичный Завод, ул. Лесная, д. 3</t>
  </si>
  <si>
    <t>Дер. Климщина, д. 68</t>
  </si>
  <si>
    <t>Дер. Мачулы, д. 100</t>
  </si>
  <si>
    <t>Дер. Мачулы, д. 102</t>
  </si>
  <si>
    <t>Дер. Мачулы, д. 104</t>
  </si>
  <si>
    <t>Дер. Мачулы, д. 106</t>
  </si>
  <si>
    <t>Дер. Мачулы, д. 108</t>
  </si>
  <si>
    <t>Дер. Мурыгино, ул. Школьная, д. 34</t>
  </si>
  <si>
    <t>Дер. Мурыгино, ул. Школьная, д. 36</t>
  </si>
  <si>
    <t>Дер. Мурыгино, ул. Школьная, д. 38</t>
  </si>
  <si>
    <t>Дер. Мурыгино, ул. Школьная, д. 40</t>
  </si>
  <si>
    <t>Дер. Мурыгино, ул. Школьная, д. 42</t>
  </si>
  <si>
    <t>Дер. Плоское, д. 3</t>
  </si>
  <si>
    <t>Дер. Плоское, д. 33</t>
  </si>
  <si>
    <t>Дер. Рябцево, д. 10</t>
  </si>
  <si>
    <t>Дер. Рябцево, д. 11</t>
  </si>
  <si>
    <t>Дер. Рябцево, д. 12</t>
  </si>
  <si>
    <t>Дер. Рябцево, д. 13</t>
  </si>
  <si>
    <t>Дер. Рябцево, д. 7</t>
  </si>
  <si>
    <t>Дер. Рябцево, д. 8</t>
  </si>
  <si>
    <t>Дер. Рябцево, д. 9</t>
  </si>
  <si>
    <t>Дер. Стригино, д. 1</t>
  </si>
  <si>
    <t>Дер. Стригино, д. 2</t>
  </si>
  <si>
    <t>Дер. Стригино, д. 3</t>
  </si>
  <si>
    <t>Дер. Стригино, д. 4</t>
  </si>
  <si>
    <t>Дер. Стригино, д. 5</t>
  </si>
  <si>
    <t>Дер. Стригино, д. 6</t>
  </si>
  <si>
    <t xml:space="preserve">Дер. Шаталово, д. 1 </t>
  </si>
  <si>
    <t>Пос. Стодолище, пер. 1-й Советский, д. 3</t>
  </si>
  <si>
    <t>Пос. Стодолище, пер. 1-й Советский, д. 4</t>
  </si>
  <si>
    <t>Пос. Стодолище, пер. 2-й Советский, д. 2</t>
  </si>
  <si>
    <t>Пос. Стодолище, пер. 2-й Советский, д. 4</t>
  </si>
  <si>
    <t>Пос. Стодолище, ул. Титова, д. 11</t>
  </si>
  <si>
    <t>Пос. Стодолище, ул. Титова, д. 13</t>
  </si>
  <si>
    <t>Итого по Астапковичскому сельскому поселению Рославльского района Смоленской области</t>
  </si>
  <si>
    <t>Итого по Любовскому сельскому поселению Рославльского района Смоленской области</t>
  </si>
  <si>
    <t>Итого по Перенскому сельскому поселению Рославльского района Смоленской области</t>
  </si>
  <si>
    <t>Г. Рославль, 163 квартал, д. 3</t>
  </si>
  <si>
    <t>Г. Рославль, 163 квартал, д. 7</t>
  </si>
  <si>
    <t>Г. Рославль, мкрн. 15, д. 26</t>
  </si>
  <si>
    <t>Г. Рославль, мкрн. 15, д. 27</t>
  </si>
  <si>
    <t>Г. Рославль, мкрн. 16, д. 1</t>
  </si>
  <si>
    <t>Г. Рославль, мкрн. 16, д. 4</t>
  </si>
  <si>
    <t>Г. Рославль, мкрн. 17, д. 11</t>
  </si>
  <si>
    <t>Г. Рославль, мкрн. 17, д. 12</t>
  </si>
  <si>
    <t>Г. Рославль, пер. 1-й Дачный, д. 4</t>
  </si>
  <si>
    <t>Г. Рославль, пос. Стеклозавода, д. 11а</t>
  </si>
  <si>
    <t>Г. Рославль, пос. ТЭЦ, д. 2</t>
  </si>
  <si>
    <t>Г. Рославль, ул. 2-я Дачная, д. 13а</t>
  </si>
  <si>
    <t>Г. Рославль, ул. Красная, д. 2</t>
  </si>
  <si>
    <t>Г. Рославль, ул. Красноармейская, д. 9а</t>
  </si>
  <si>
    <t>Г. Рославль, ул. Пайтерова, д. 34</t>
  </si>
  <si>
    <t>Г. Рославль, ул. Пролетарская, д. 49а</t>
  </si>
  <si>
    <t>Г. Рославль, ул. Пушкина, д. 2</t>
  </si>
  <si>
    <t>Г. Рославль, ул. Пушкина, д. 87, корпус 1</t>
  </si>
  <si>
    <t>Г. Рославль, ул. Пушкина, д. 87, корпус 2</t>
  </si>
  <si>
    <t>Г. Рославль, ул. Товарная, д. 9</t>
  </si>
  <si>
    <t>Г. Рославль, пер. Пролетарский, д. 1</t>
  </si>
  <si>
    <t>Г. Рославль, ул. 2-я Дачная, д. 8</t>
  </si>
  <si>
    <t>Г. Рославль, ул. Красноармейская, д. 49</t>
  </si>
  <si>
    <t>Г. Рославль, ул. Ленина, д. 10</t>
  </si>
  <si>
    <t>Г. Рославль, ул. Ленина, д. 12</t>
  </si>
  <si>
    <t>Г. Рославль, ул. Ленина, д. 6</t>
  </si>
  <si>
    <t>Г. Рославль, ул. Ленина, д. 1</t>
  </si>
  <si>
    <t>Г. Рославль, ул. Ленина, д. 8</t>
  </si>
  <si>
    <t>Г. Рославль, ул. Некрасова, д. 18</t>
  </si>
  <si>
    <t>Г. Рославль, ул. Октябрьская, д. 29</t>
  </si>
  <si>
    <t>Г. Рославль, ул. Пушкина, д. 43</t>
  </si>
  <si>
    <t>Г. Рославль, ул. Пушкина, д. 6</t>
  </si>
  <si>
    <t>Г. Рославль, ул. Свердлова, д. 17а</t>
  </si>
  <si>
    <t>Г. Рославль, ул. Советская, д. 67</t>
  </si>
  <si>
    <t>Г. Рославль, ул. Советская, д. 67б</t>
  </si>
  <si>
    <t>Г. Рославль, ул. Советская, д. 80</t>
  </si>
  <si>
    <t>Г. Рославль, ул. Товарная, д. 12</t>
  </si>
  <si>
    <t>Г. Рославль, ул. Товарная, д. 30</t>
  </si>
  <si>
    <t>Г. Рославль, ул. Чехова, д. 2</t>
  </si>
  <si>
    <t>Г. Рославль, мкрн. 15, д. 1</t>
  </si>
  <si>
    <t>Г. Рославль, ул. Бассейная, д. 8</t>
  </si>
  <si>
    <t>Г. Рославль, ул. Бассейная, д. 8а</t>
  </si>
  <si>
    <t>Г. Рославль, ул. Бассейная, д. 8б</t>
  </si>
  <si>
    <t>Г. Рославль, ул. Большая Смоленская, д. 1</t>
  </si>
  <si>
    <t>Г. Рославль, ул. Каляева, д. 81а</t>
  </si>
  <si>
    <t>Г. Рославль, мкрн. 17, д. 14</t>
  </si>
  <si>
    <t>Г. Рославль, мкрн. 17, д. 15</t>
  </si>
  <si>
    <t>Г. Рославль, пер. 1-й Пролетарский, д. 9</t>
  </si>
  <si>
    <t>Г. Рославль, пер. Свердлова, д. 20</t>
  </si>
  <si>
    <t>Г. Рославль, ул. Карла Маркса, д. 1</t>
  </si>
  <si>
    <t>Г. Рославль, ул. Комсомольская, д. 5</t>
  </si>
  <si>
    <t>Г. Рославль, ул. Красина, д. 5</t>
  </si>
  <si>
    <t>Г. Рославль, ул. Пушкина, д. 18</t>
  </si>
  <si>
    <t>Г. Рославль, ул. Урицкого, д. 11а</t>
  </si>
  <si>
    <t>Г. Рославль, ул. Урицкого, д. 13</t>
  </si>
  <si>
    <t>Г. Рославль, ул. Урицкого, д. 16</t>
  </si>
  <si>
    <t>Г. Рославль, ул. Энгельса, д. 14</t>
  </si>
  <si>
    <t>Итого по Сырокоренскому сельскому поселению Рославльского района Смоленской области</t>
  </si>
  <si>
    <t xml:space="preserve">кирпич </t>
  </si>
  <si>
    <t>Итого по Руднянскому городскому поселению Руднянского района Смоленской области</t>
  </si>
  <si>
    <t>Итого по Переволочскому сельскому поселению Руднянского района Смоленской области</t>
  </si>
  <si>
    <t>Итого по Голынковскому городскому поселению Руднянского района Смоленской области</t>
  </si>
  <si>
    <t>Г. Сафоново, микрорайон-2, д. 36</t>
  </si>
  <si>
    <t>ж/б панели</t>
  </si>
  <si>
    <t>Г. Сафоново, микрорайон-2, д. 37</t>
  </si>
  <si>
    <t>Г. Сафоново, ул. Карла Маркса, д. 20</t>
  </si>
  <si>
    <t>Г. Сафоново, ул. Кирпичный городок, д. 2</t>
  </si>
  <si>
    <t>Г. Сафоново, ул. Ленина, д. 18</t>
  </si>
  <si>
    <t>Г. Сафоново, ул. Ленина, д. 31а</t>
  </si>
  <si>
    <t>Г. Сафоново, ул. Радищева, д. 16</t>
  </si>
  <si>
    <t>Г. Сафоново, ул. Революционная, д. 2</t>
  </si>
  <si>
    <t>Г. Сафоново, ул. Революционная, д. 4</t>
  </si>
  <si>
    <t>Г. Сафоново, ул. Революционная, д. 6</t>
  </si>
  <si>
    <t>Г. Сафоново, ул. Свободы, д. 7</t>
  </si>
  <si>
    <t>Г. Сафоново, ул. Свободы, д. 7а</t>
  </si>
  <si>
    <t>Г. Сафоново, ул. Кирова, д. 6</t>
  </si>
  <si>
    <t>Г. Сафоново, ул. Кирова, д. 8</t>
  </si>
  <si>
    <t>Г. Сафоново, ул. Красногвардейская, д. 36</t>
  </si>
  <si>
    <t>Г. Сафоново, ул. Ленина, д. 39</t>
  </si>
  <si>
    <t>Г. Сафоново, ул. Ленина, д. 5</t>
  </si>
  <si>
    <t>Г. Сафоново, ул. Ленина, д. 7</t>
  </si>
  <si>
    <t>Г. Сафоново, ул. Революционная, д. 11</t>
  </si>
  <si>
    <t>Г. Сафоново, ул. Революционная, д. 13</t>
  </si>
  <si>
    <t>Г. Сафоново, ул. Революционная, д. 8</t>
  </si>
  <si>
    <t>Г. Сафоново, ул. Свободы, д. 2</t>
  </si>
  <si>
    <t>Г. Сафоново, ул. Свободы, д. 5а</t>
  </si>
  <si>
    <t>Г. Сафоново, ул. Советская, д. 33</t>
  </si>
  <si>
    <t>Г. Сафоново, ул. Шахтерская, д. 1</t>
  </si>
  <si>
    <t>Г. Сафоново, ул. Шахтерская, д. 3</t>
  </si>
  <si>
    <t>Дер. Бараново, ул. Садовая, д. 4</t>
  </si>
  <si>
    <t>Дер. Бараново, ул. Советская, д. 19</t>
  </si>
  <si>
    <t>Дер. Бараново, ул. Советская, д. 20</t>
  </si>
  <si>
    <t>Дер. Бараново, ул. Советская, д. 21</t>
  </si>
  <si>
    <t>Дер. Бараново, ул. Советская, д. 25</t>
  </si>
  <si>
    <t>Дер. Бараново, ул. Советская, д. 27</t>
  </si>
  <si>
    <t>Дер. Богдановщина, ул. Центральная, д. 3</t>
  </si>
  <si>
    <t>Дер. Богдановщина, ул. Центральная, д. 5</t>
  </si>
  <si>
    <t>Дер. Вышегор, ул. Мира, д. 7</t>
  </si>
  <si>
    <t>Дер. Казулино, ул. Центральная, д. 11</t>
  </si>
  <si>
    <t>Дер. Клинка, ул. Школьная, д. 5</t>
  </si>
  <si>
    <t>Дер. Николо-Погорелое, ул. Днепровская, д. 8</t>
  </si>
  <si>
    <t>Дер. Николо-Погорелое, ул. Комсомольская, д. 5</t>
  </si>
  <si>
    <t>Дер. Николо-Погорелое, ул. Комсомольская, д. 6</t>
  </si>
  <si>
    <t>Дер. Николо-Погорелое, ул. Комсомольская, д. 7</t>
  </si>
  <si>
    <t>Дер. Николо-Погорелое, ул. Центральная, д. 4</t>
  </si>
  <si>
    <t>Пос. Вадино, ул. Труда, д. 4</t>
  </si>
  <si>
    <t>Г. Сафоново, ул. Заозерная, д. 4</t>
  </si>
  <si>
    <t>Г. Сафоново, ул. Красногвардейская, д. 28</t>
  </si>
  <si>
    <t>Г. Сафоново, ул. Красногвардейская, д. 30</t>
  </si>
  <si>
    <t>Г. Сафоново, микрорайон-2, д. 38</t>
  </si>
  <si>
    <t>Г. Сафоново, микрорайон-2, д. 39</t>
  </si>
  <si>
    <t>Г. Сафоново, ул. Кирова, д. 14</t>
  </si>
  <si>
    <t>Г. Сафоново, ул. Ленинградская, д. 12</t>
  </si>
  <si>
    <t>Г. Сафоново, ул. Ленинградская, д. 14</t>
  </si>
  <si>
    <t>Г. Сафоново, ул. Революционная, д. 7</t>
  </si>
  <si>
    <t>Г. Сафоново, ул. Революционная, д. 9</t>
  </si>
  <si>
    <t>Г. Сафоново, ул. Свободы, д. 3</t>
  </si>
  <si>
    <t>Г. Сафоново, ул. Свободы, д. 5</t>
  </si>
  <si>
    <t>Г. Сафоново, ул. Свободы, д. 9</t>
  </si>
  <si>
    <t>Г. Сафоново, ул. Советская, д. 31</t>
  </si>
  <si>
    <t>Дер. Дроздово, ул. Центральная, д. 4</t>
  </si>
  <si>
    <t>Дер. Казулино, ул. Центральная, д. 5</t>
  </si>
  <si>
    <t>Дер. Казулино, ул. Центральная, д. 6</t>
  </si>
  <si>
    <t>Дер. Клинка, ул. Школьная, д. 6</t>
  </si>
  <si>
    <t>Пос. Вадино, ул. Труда, д. 5</t>
  </si>
  <si>
    <t>Пос. Вадино, ул. Труда, д. 6</t>
  </si>
  <si>
    <t>Г. Сафоново, ул. Коммунистическая, д. 15</t>
  </si>
  <si>
    <t>Г. Сафоново, ул. Ленина, д. 4</t>
  </si>
  <si>
    <t>Г. Сафоново, ул. Свободы, д. 11</t>
  </si>
  <si>
    <t>Г. Сафоново, ул. Свободы, д. 17</t>
  </si>
  <si>
    <t>Г. Сафоново, ул. Свободы, д. 15</t>
  </si>
  <si>
    <t>Г. Сафоново, ул. Советская, д. 10</t>
  </si>
  <si>
    <t>Г. Сафоново, ул. Энгельса, д. 5</t>
  </si>
  <si>
    <t>Г. Сафоново, ул. Шахта-3, д. 5</t>
  </si>
  <si>
    <t>Г. Сафоново, ул. Шахта-3, д. 6</t>
  </si>
  <si>
    <t>Г. Сафоново, ул. Шахта-3, д. 7</t>
  </si>
  <si>
    <t>Г. Сафоново, ул. Шахта-3, д. 8</t>
  </si>
  <si>
    <t>Г. Сафоново, ул. Кирова, д. 10</t>
  </si>
  <si>
    <t>Г. Сафоново, ул. Кирова, д. 12</t>
  </si>
  <si>
    <t>Г. Сафоново, ул. Кирова, д. 4</t>
  </si>
  <si>
    <t>Дер. Дроздово, ул. Центральная, д. 6</t>
  </si>
  <si>
    <t>С. Лесное, ул. Центральная, д. 10</t>
  </si>
  <si>
    <t>Г. Смоленск, бульвар Гагарина, д. 10</t>
  </si>
  <si>
    <t>Г. Смоленск, бульвар Гагарина, д. 3</t>
  </si>
  <si>
    <t>Г. Смоленск, бульвар Гагарина, д. 4</t>
  </si>
  <si>
    <t>Г. Смоленск, бульвар Гагарина, д. 5</t>
  </si>
  <si>
    <t>Г. Смоленск, бульвар Гагарина, д. 7</t>
  </si>
  <si>
    <t>Г. Смоленск, Витебское шоссе, д. 3/20</t>
  </si>
  <si>
    <t>Г. Смоленск, городок Коминтерна, д. 11</t>
  </si>
  <si>
    <t>Г. Смоленск, городок Коминтерна, д. 15</t>
  </si>
  <si>
    <t>Г. Смоленск, городок Коминтерна, д. 16</t>
  </si>
  <si>
    <t>Г. Смоленск, городок Коминтерна, д. 17</t>
  </si>
  <si>
    <t>Г. Смоленск, городок Коминтерна, д. 3</t>
  </si>
  <si>
    <t>Г. Смоленск, городок Коминтерна, д. 4</t>
  </si>
  <si>
    <t>Г. Смоленск, городок Коминтерна, д. 5</t>
  </si>
  <si>
    <t>Г. Смоленск, городок Коминтерна, д. 6</t>
  </si>
  <si>
    <t>Г. Смоленск, городок Коминтерна, д. 8</t>
  </si>
  <si>
    <t>Г. Смоленск, городок Коминтерна, д. 9а</t>
  </si>
  <si>
    <t>Г. Смоленск, мкрн. Южный, д. 39б</t>
  </si>
  <si>
    <t>Г. Смоленск, пер. 1-й Краснофлотский, д. 13</t>
  </si>
  <si>
    <t>Г. Смоленск, пер. 4-й Краснофлотский, д. 8</t>
  </si>
  <si>
    <t>Г. Смоленск, пер. 4-й Слобода-Садки, д. 15</t>
  </si>
  <si>
    <t>Г. Смоленск, пер. Мало-Мопровский, д. 8</t>
  </si>
  <si>
    <t>Г. Смоленск, пер. Ново-Киевский, д. 4а</t>
  </si>
  <si>
    <t>Г. Смоленск, пер. Смирнова, д. 5</t>
  </si>
  <si>
    <t>Г. Смоленск, пер. Станционный, д. 10</t>
  </si>
  <si>
    <t>Г. Смоленск, пер. Станционный, д. 6</t>
  </si>
  <si>
    <t>Г. Смоленск, пер. Станционный, д. 8</t>
  </si>
  <si>
    <t>Г. Смоленск, пос. Кирпичного 3-го завода, д. 10</t>
  </si>
  <si>
    <t>Г. Смоленск, пос. 430 км, д. 17</t>
  </si>
  <si>
    <t>Г. Смоленск, пос. Анастасино, д. 31</t>
  </si>
  <si>
    <t>Г. Смоленск, пос. Анастасино, д. 33</t>
  </si>
  <si>
    <t>Г. Смоленск, пос. Вязовенька, д. 2</t>
  </si>
  <si>
    <t>Г. Смоленск, пос. Красный Бор, в/ч 83283, д. 8</t>
  </si>
  <si>
    <t>Г. Смоленск, пос. Миловидово, д. 1</t>
  </si>
  <si>
    <t>Г. Смоленск, пос. Миловидово, д. 2</t>
  </si>
  <si>
    <t>Г. Смоленск, пос. Миловидово, д. 3</t>
  </si>
  <si>
    <t>Г. Смоленск, пос. Миловидово, д. 4</t>
  </si>
  <si>
    <t>Г. Смоленск, пос. Миловидово, д. 5</t>
  </si>
  <si>
    <t>Г. Смоленск, пос. Серебрянка, д. 68б</t>
  </si>
  <si>
    <t>Г. Смоленск, пос. Серебрянка, д. 68г</t>
  </si>
  <si>
    <t>Г. Смоленск, пос. Серебрянка, д. 70</t>
  </si>
  <si>
    <t>Г. Смоленск, пос. Тихвинка, д. 26</t>
  </si>
  <si>
    <t>Г. Смоленск, просп. Гагарина, д. 12в</t>
  </si>
  <si>
    <t>Г. Смоленск, просп. Гагарина, д. 19</t>
  </si>
  <si>
    <t>Г. Смоленск, просп. Гагарина, д. 20а</t>
  </si>
  <si>
    <t>Г. Смоленск, просп. Гагарина, д. 24</t>
  </si>
  <si>
    <t>Г. Смоленск, просп. Гагарина, д. 8</t>
  </si>
  <si>
    <t>Г. Смоленск, просп. Строителей, д. 20</t>
  </si>
  <si>
    <t>Г. Смоленск, ул. 25 Сентября, д. 1</t>
  </si>
  <si>
    <t>Г. Смоленск, ул. 25 Сентября, д. 3</t>
  </si>
  <si>
    <t>Г. Смоленск, ул. 25 Сентября, д. 5</t>
  </si>
  <si>
    <t>Г. Смоленск, ул. 2-я Вяземская, д. 3</t>
  </si>
  <si>
    <t>Г. Смоленск, ул. 2-я Вяземская, д. 5</t>
  </si>
  <si>
    <t>Г. Смоленск, ул. 2-я Киевская, д. 11</t>
  </si>
  <si>
    <t>Г. Смоленск, ул. 2-я Киевская, д. 3</t>
  </si>
  <si>
    <t>Г. Смоленск, ул. 2-я Киевская, д. 5</t>
  </si>
  <si>
    <t>Г. Смоленск, ул. 2-я Киевская, д. 9</t>
  </si>
  <si>
    <t>Г. Смоленск, ул. 4-я Загорная, д. 11</t>
  </si>
  <si>
    <t>Г. Смоленск, ул. 4-я Загорная, д. 13</t>
  </si>
  <si>
    <t>Г. Смоленск, ул. 4-я Загорная, д. 14</t>
  </si>
  <si>
    <t>Г. Смоленск, ул. 4-я Загорная, д. 22</t>
  </si>
  <si>
    <t>Г. Смоленск, ул. Автозаводская, д. 17</t>
  </si>
  <si>
    <t>Г. Смоленск, ул. Автозаводская, д. 19</t>
  </si>
  <si>
    <t>Г. Смоленск, ул. Автозаводская, д. 30</t>
  </si>
  <si>
    <t>Г. Смоленск, ул. Академика Петрова, д. 1</t>
  </si>
  <si>
    <t>Г. Смоленск, ул. Академика Петрова, д. 3</t>
  </si>
  <si>
    <t>Г. Смоленск, ул. Академика Петрова, д. 5</t>
  </si>
  <si>
    <t>Г. Смоленск, ул. Академика Петрова, д. 7</t>
  </si>
  <si>
    <t>Г. Смоленск, ул. Академика Петрова, д. 9</t>
  </si>
  <si>
    <t>Г. Смоленск, ул. Багратиона, д. 10</t>
  </si>
  <si>
    <t>Г. Смоленск, ул. Багратиона, д. 13</t>
  </si>
  <si>
    <t>Г. Смоленск, ул. Багратиона, д. 14/12</t>
  </si>
  <si>
    <t>Г. Смоленск, ул. Багратиона, д. 15</t>
  </si>
  <si>
    <t>Г. Смоленск, ул. Багратиона, д. 16</t>
  </si>
  <si>
    <t>Г. Смоленск, ул. Багратиона, д. 17</t>
  </si>
  <si>
    <t>Г. Смоленск, ул. Багратиона, д. 19</t>
  </si>
  <si>
    <t>Г. Смоленск, ул. Багратиона, д. 20</t>
  </si>
  <si>
    <t>Г. Смоленск, ул. Багратиона, д. 21</t>
  </si>
  <si>
    <t>Г. Смоленск, ул. Багратиона, д. 22</t>
  </si>
  <si>
    <t>Г. Смоленск, ул. Багратиона, д. 24</t>
  </si>
  <si>
    <t>Г. Смоленск, ул. Багратиона, д. 8/1</t>
  </si>
  <si>
    <t>Г. Смоленск, ул. Бакунина, д. 10б</t>
  </si>
  <si>
    <t>Г. Смоленск, ул. Валентины Гризодубовой, д. 1</t>
  </si>
  <si>
    <t>Г. Смоленск, ул. Володарского, д. 12</t>
  </si>
  <si>
    <t>Г. Смоленск, ул. Высокая, д. 13</t>
  </si>
  <si>
    <t>Г. Смоленск, ул. Генерала Лукина, д. 2</t>
  </si>
  <si>
    <t>шлаковый</t>
  </si>
  <si>
    <t>Г. Смоленск, ул. Герцена, д. 13а</t>
  </si>
  <si>
    <t>Г. Смоленск, ул. Госпитальная, д. 4а</t>
  </si>
  <si>
    <t>Г. Смоленск, ул. Губенко, д. 14</t>
  </si>
  <si>
    <t>Г. Смоленск, ул. Губенко, д. 7</t>
  </si>
  <si>
    <t>Г. Смоленск, ул. Губенко, д. 9</t>
  </si>
  <si>
    <t>Г. Смоленск, ул. Дзержинского, д. 24</t>
  </si>
  <si>
    <t>Г. Смоленск, ул. Дзержинского, д. 3а</t>
  </si>
  <si>
    <t>Г. Смоленск, ул. Дохтурова, д. 1</t>
  </si>
  <si>
    <t>Г. Смоленск, ул. Исаковского, д. 20</t>
  </si>
  <si>
    <t>Г. Смоленск, ул. Исаковского, д. 26</t>
  </si>
  <si>
    <t>Г. Смоленск, ул. Карбышева, д. 8</t>
  </si>
  <si>
    <t>Г. Смоленск, ул. Кирова, д. 10</t>
  </si>
  <si>
    <t>Г. Смоленск, ул. Кирова, д. 11/3</t>
  </si>
  <si>
    <t>Г. Смоленск, ул. Кирова, д. 12</t>
  </si>
  <si>
    <t>Г. Смоленск, ул. Кирова, д. 13</t>
  </si>
  <si>
    <t>Г. Смоленск, ул. Кирова, д. 13а</t>
  </si>
  <si>
    <t>Г. Смоленск, ул. Кирова, д. 14</t>
  </si>
  <si>
    <t>Г. Смоленск, ул. Кирова, д. 16</t>
  </si>
  <si>
    <t>Г. Смоленск, ул. Кирова, д. 17</t>
  </si>
  <si>
    <t>Г. Смоленск, ул. Кирова, д. 17а</t>
  </si>
  <si>
    <t>Г. Смоленск, ул. Кирова, д. 18</t>
  </si>
  <si>
    <t>Г. Смоленск, ул. Кирова, д. 19</t>
  </si>
  <si>
    <t>Г. Смоленск, ул. Кирова, д. 19а</t>
  </si>
  <si>
    <t>Г. Смоленск, ул. Кирова, д. 20</t>
  </si>
  <si>
    <t>Г. Смоленск, ул. Кирова, д. 24</t>
  </si>
  <si>
    <t>Г. Смоленск, ул. Кирова, д. 28</t>
  </si>
  <si>
    <t>Г. Смоленск, ул. Кирова, д. 33</t>
  </si>
  <si>
    <t>Г. Смоленск, ул. Кирова, д. 34</t>
  </si>
  <si>
    <t>Г. Смоленск, ул. Кирова, д. 41а</t>
  </si>
  <si>
    <t>Г. Смоленск, ул. Кирова, д. 43</t>
  </si>
  <si>
    <t>Г. Смоленск, ул. Козлова, д. 6</t>
  </si>
  <si>
    <t>Г. Смоленск, ул. Коммунистическая, д. 5</t>
  </si>
  <si>
    <t>Г. Смоленск, ул. Коненкова, д. 4</t>
  </si>
  <si>
    <t>Г. Смоленск, ул. Кооперативная, д. 31</t>
  </si>
  <si>
    <t>Г. Смоленск, ул. Котовского, д. 1а</t>
  </si>
  <si>
    <t>Г. Смоленск, ул. Крупской, д. 55в</t>
  </si>
  <si>
    <t>Г. Смоленск, ул. Крупской, д. 62</t>
  </si>
  <si>
    <t>Г. Смоленск, ул. Крупской, д. 64</t>
  </si>
  <si>
    <t>Г. Смоленск, ул. Крупской, д. 71</t>
  </si>
  <si>
    <t>Г. Смоленск, ул. Крупской, д. 73</t>
  </si>
  <si>
    <t>Г. Смоленск, ул. Крупской, д. 73а</t>
  </si>
  <si>
    <t>Г. Смоленск, ул. Кутузова, д. 1</t>
  </si>
  <si>
    <t>Г. Смоленск, ул. Кутузова, д. 10</t>
  </si>
  <si>
    <t>Г. Смоленск, ул. Кутузова, д. 12</t>
  </si>
  <si>
    <t>Г. Смоленск, ул. Кутузова, д. 2а</t>
  </si>
  <si>
    <t>Г. Смоленск, ул. Кутузова, д. 30</t>
  </si>
  <si>
    <t>Г. Смоленск, ул. Кутузова, д. 4</t>
  </si>
  <si>
    <t>Г. Смоленск, ул. Кутузова, д. 8</t>
  </si>
  <si>
    <t>Г. Смоленск, ул. Кутузова, д. 8а</t>
  </si>
  <si>
    <t>Г. Смоленск, ул. Лавочкина, д. 43</t>
  </si>
  <si>
    <t>Г. Смоленск, ул. Лавочкина, д. 44</t>
  </si>
  <si>
    <t>Г. Смоленск, ул. Лавочкина, д. 54а</t>
  </si>
  <si>
    <t>Г. Смоленск, ул. Лавочкина, д. 62б</t>
  </si>
  <si>
    <t>Г. Смоленск, ул. Ленина, д. 34</t>
  </si>
  <si>
    <t>Г. Смоленск, ул. Ломоносова, д. 1/74</t>
  </si>
  <si>
    <t>Г. Смоленск, ул. Ломоносова, д. 15а</t>
  </si>
  <si>
    <t>Г. Смоленск, ул. Ломоносова, д. 17</t>
  </si>
  <si>
    <t>Г. Смоленск, ул. Ломоносова, д. 17а</t>
  </si>
  <si>
    <t>Г. Смоленск, ул. Ломоносова, д. 17б</t>
  </si>
  <si>
    <t>Г. Смоленск, ул. Ломоносова, д. 21</t>
  </si>
  <si>
    <t>Г. Смоленск, ул. Ломоносова, д. 21а</t>
  </si>
  <si>
    <t>Г. Смоленск, ул. Ломоносова, д. 23</t>
  </si>
  <si>
    <t>Г. Смоленск, ул. Ломоносова, д. 23а</t>
  </si>
  <si>
    <t>Г. Смоленск, ул. Ломоносова, д. 4</t>
  </si>
  <si>
    <t>Г. Смоленск, ул. Ломоносова, д. 5</t>
  </si>
  <si>
    <t>Г. Смоленск, ул. Ломоносова, д. 6</t>
  </si>
  <si>
    <t>Г. Смоленск, ул. Ломоносова, д. 6а</t>
  </si>
  <si>
    <t>Г. Смоленск, ул. Ломоносова, д. 6б</t>
  </si>
  <si>
    <t>Г. Смоленск, ул. Ломоносова, д. 7</t>
  </si>
  <si>
    <t>Г. Смоленск, ул. Ломоносова, д. 9</t>
  </si>
  <si>
    <t>Г. Смоленск, ул. Мало-Краснофлотская, д. 29а</t>
  </si>
  <si>
    <t>Г. Смоленск, ул. Мало-Краснофлотская, д. 29б</t>
  </si>
  <si>
    <t>Г. Смоленск, ул. Мало-Краснофлотская, д. 29в</t>
  </si>
  <si>
    <t>Г. Смоленск, ул. Мало-Краснофлотская, д. 31а</t>
  </si>
  <si>
    <t>Г. Смоленск, ул. Маршала Соколовского, д. 22</t>
  </si>
  <si>
    <t>Г. Смоленск, ул. Минская, д. 13</t>
  </si>
  <si>
    <t>Г. Смоленск, ул. Минская, д. 13а</t>
  </si>
  <si>
    <t>Г. Смоленск, ул. Мира, д. 11</t>
  </si>
  <si>
    <t>Г. Смоленск, ул. Мира, д. 18</t>
  </si>
  <si>
    <t>Г. Смоленск, ул. Мира, д. 3</t>
  </si>
  <si>
    <t>Г. Смоленск, ул. Мира, д. 4</t>
  </si>
  <si>
    <t>Г. Смоленск, ул. Мира, д. 6</t>
  </si>
  <si>
    <t>Г. Смоленск, ул. Молодёжная, д. 12/4</t>
  </si>
  <si>
    <t>Г. Смоленск, ул. Молодёжная, д. 14</t>
  </si>
  <si>
    <t>Г. Смоленск, ул. Нахимова, д. 10</t>
  </si>
  <si>
    <t>Г. Смоленск, ул. Нахимова, д. 10а</t>
  </si>
  <si>
    <t>Г. Смоленск, ул. Нахимова, д. 20а</t>
  </si>
  <si>
    <t>Г. Смоленск, ул. Нахимова, д. 3</t>
  </si>
  <si>
    <t>Г. Смоленск, ул. Нахимова, д. 4</t>
  </si>
  <si>
    <t>Г. Смоленск, ул. Нахимова, д. 5</t>
  </si>
  <si>
    <t>Г. Смоленск, ул. Нахимова, д. 6</t>
  </si>
  <si>
    <t>Г. Смоленск, ул. Нахимова, д. 6а</t>
  </si>
  <si>
    <t>Г. Смоленск, ул. Нахимова, д. 7</t>
  </si>
  <si>
    <t>Г. Смоленск, ул. Нахимова, д. 8</t>
  </si>
  <si>
    <t>Г. Смоленск, ул. Нахимсона, д. 4</t>
  </si>
  <si>
    <t>Г. Смоленск, ул. Нахимсона, д. 6</t>
  </si>
  <si>
    <t>Г. Смоленск, ул. Николаева, д. 4</t>
  </si>
  <si>
    <t>Г. Смоленск, ул. Николаева, д. 6</t>
  </si>
  <si>
    <t>Г. Смоленск, ул. Николаева, д. 24</t>
  </si>
  <si>
    <t>Г. Смоленск, ул. Николаева, д. 26</t>
  </si>
  <si>
    <t>Г. Смоленск, ул. Николаева, д. 34</t>
  </si>
  <si>
    <t>Г. Смоленск, ул. Николаева, д. 34а</t>
  </si>
  <si>
    <t>Г. Смоленск, ул. Николаева, д. 34б</t>
  </si>
  <si>
    <t>Г. Смоленск, ул. Николаева, д. 36</t>
  </si>
  <si>
    <t>Г. Смоленск, ул. Николаева, д. 38</t>
  </si>
  <si>
    <t>Г. Смоленск, ул. Николаева, д. 38а</t>
  </si>
  <si>
    <t>Г. Смоленск, ул. Николаева, д. 40</t>
  </si>
  <si>
    <t>Г. Смоленск, ул. Николаева, д. 42</t>
  </si>
  <si>
    <t>Г. Смоленск, ул. Николаева, д. 49</t>
  </si>
  <si>
    <t>Г. Смоленск, ул. Николаева, д. 65</t>
  </si>
  <si>
    <t>Г. Смоленск, ул. Николаева, д. 67</t>
  </si>
  <si>
    <t>Г. Смоленск, ул. Новая Слобода-Садки, д. 6а</t>
  </si>
  <si>
    <t>Г. Смоленск, ул. Ново-Киевская, д. 1</t>
  </si>
  <si>
    <t>Г. Смоленск, ул. Ново-Киевская, д. 11</t>
  </si>
  <si>
    <t>Г. Смоленск, ул. Ново-Киевская, д. 5</t>
  </si>
  <si>
    <t>Г. Смоленск, ул. Ново-Киевская, д. 7</t>
  </si>
  <si>
    <t>Г. Смоленск, ул. Ново-Ленинградская, д. 5</t>
  </si>
  <si>
    <t>Г. Смоленск, ул. Нормандия-Неман, д. 14</t>
  </si>
  <si>
    <t>Г. Смоленск, ул. Нормандия-Неман, д. 16</t>
  </si>
  <si>
    <t>Г. Смоленск, ул. Нормандия-Неман, д. 18</t>
  </si>
  <si>
    <t>Г. Смоленск, ул. Нормандия-Неман, д. 20</t>
  </si>
  <si>
    <t>Г. Смоленск, ул. Нормандия-Неман, д. 22</t>
  </si>
  <si>
    <t>Г. Смоленск, ул. Нормандия-Неман, д. 24</t>
  </si>
  <si>
    <t>Г. Смоленск, ул. Октябрьской революции, д. 12</t>
  </si>
  <si>
    <t>Г. Смоленск, ул. Октябрьской революции, д. 20</t>
  </si>
  <si>
    <t>Г. Смоленск, ул. Октябрьской революции, д. 22</t>
  </si>
  <si>
    <t>Г. Смоленск, ул. Октябрьской революции, д. 3б</t>
  </si>
  <si>
    <t>Г. Смоленск, ул. Попова, д. 14</t>
  </si>
  <si>
    <t>Г. Смоленск, ул. Попова, д. 14а</t>
  </si>
  <si>
    <t>Г. Смоленск, ул. Попова, д. 16</t>
  </si>
  <si>
    <t>Г. Смоленск, ул. Попова, д. 18</t>
  </si>
  <si>
    <t>Г. Смоленск, ул. Попова, д. 20</t>
  </si>
  <si>
    <t>Г. Смоленск, ул. Попова, д. 22</t>
  </si>
  <si>
    <t>Г. Смоленск, ул. Попова, д. 26</t>
  </si>
  <si>
    <t>Г. Смоленск, ул. Попова, д. 28</t>
  </si>
  <si>
    <t>Г. Смоленск, ул. Попова, д. 4а</t>
  </si>
  <si>
    <t>Г. Смоленск, ул. Попова, д. 6</t>
  </si>
  <si>
    <t>Г. Смоленск, ул. Попова, д. 8</t>
  </si>
  <si>
    <t>Г. Смоленск, ул. Пригородная, д. 2</t>
  </si>
  <si>
    <t>Г. Смоленск, ул. Радищева, д. 13</t>
  </si>
  <si>
    <t>Г. Смоленск, ул. Радищева, д. 14а</t>
  </si>
  <si>
    <t>Г. Смоленск, ул. Радищева, д. 17</t>
  </si>
  <si>
    <t>Г. Смоленск, ул. Радищева, д. 21</t>
  </si>
  <si>
    <t>Г. Смоленск, ул. Радищева, д. 23</t>
  </si>
  <si>
    <t>Г. Смоленск, ул. Радищева, д. 7</t>
  </si>
  <si>
    <t>Г. Смоленск, ул. Радищева, д. 8</t>
  </si>
  <si>
    <t>Г. Смоленск, ул. Радищева, д. 9а</t>
  </si>
  <si>
    <t>Г. Смоленск, ул. Раевского, д. 5</t>
  </si>
  <si>
    <t>Г. Смоленск, ул. Реввоенсовета, д. 17</t>
  </si>
  <si>
    <t>Г. Смоленск, ул. Реввоенсовета, д. 26</t>
  </si>
  <si>
    <t>Г. Смоленск, ул. Румянцева, д. 2/54</t>
  </si>
  <si>
    <t>Г. Смоленск, ул. Румянцева, д. 5</t>
  </si>
  <si>
    <t>Г. Смоленск, ул. Седова, д. 13</t>
  </si>
  <si>
    <t>Г. Смоленск, ул. Седова, д. 17</t>
  </si>
  <si>
    <t>Г. Смоленск, ул. Седова, д. 48</t>
  </si>
  <si>
    <t>Г. Смоленск, ул. Соболева, д. 109а</t>
  </si>
  <si>
    <t>Г. Смоленск, ул. Соболева, д. 112</t>
  </si>
  <si>
    <t>Г. Смоленск, ул. Соболева, д. 30</t>
  </si>
  <si>
    <t>Г. Смоленск, ул. Соболева, д. 82а</t>
  </si>
  <si>
    <t>Г. Смоленск, ул. Станционная, д. 2а</t>
  </si>
  <si>
    <t>Г. Смоленск, ул. Строгань, д. 4</t>
  </si>
  <si>
    <t>Г. Смоленск, ул. Строителей, д. 10/11</t>
  </si>
  <si>
    <t>Г. Смоленск, ул. Строителей, д. 12/14</t>
  </si>
  <si>
    <t>Г. Смоленск, ул. Твардовского, д. 1</t>
  </si>
  <si>
    <t>Г. Смоленск, ул. Твардовского, д. 15</t>
  </si>
  <si>
    <t>Г. Смоленск, ул. Твардовского, д. 1б</t>
  </si>
  <si>
    <t>Г. Смоленск, ул. Твардовского, д. 4</t>
  </si>
  <si>
    <t>Г. Смоленск, ул. Тенишевой, д. 10</t>
  </si>
  <si>
    <t>Г. Смоленск, ул. Тенишевой, д. 8</t>
  </si>
  <si>
    <t>Г. Смоленск, ул. Толмачева, д. 2</t>
  </si>
  <si>
    <t>Г. Смоленск, ул. Тухачевского, д. 7</t>
  </si>
  <si>
    <t>Г. Смоленск, ул. Фрунзе, д. 39</t>
  </si>
  <si>
    <t>Г. Смоленск, ул. Фрунзе, д. 58а</t>
  </si>
  <si>
    <t>Г. Смоленск, ул. Фурманова, д. 33</t>
  </si>
  <si>
    <t>Г. Смоленск, ул. Центральная, д. 5а</t>
  </si>
  <si>
    <t>Г. Смоленск, ул. Чапаева, д. 11а</t>
  </si>
  <si>
    <t>Г. Смоленск, ул. Чернышевского, д. 14а</t>
  </si>
  <si>
    <t>Г. Смоленск, ул. Чернышевского, д. 16а</t>
  </si>
  <si>
    <t>Г. Смоленск, ул. Чернышевского, д. 18</t>
  </si>
  <si>
    <t>Г. Смоленск, ул. Чернышевского, д. 20</t>
  </si>
  <si>
    <t>Г. Смоленск, ул. Чернышевского, д. 22</t>
  </si>
  <si>
    <t>Г. Смоленск, ул. Чернышевского, д. 24</t>
  </si>
  <si>
    <t>Г. Смоленск, ул. Чернышевского, д. 6а</t>
  </si>
  <si>
    <t>Г. Смоленск, ул. Чернышевского, д. 8а</t>
  </si>
  <si>
    <t>Г. Смоленск, ул. Черняховского, д. 1</t>
  </si>
  <si>
    <t>Г. Смоленск, ул. Черняховского, д. 14</t>
  </si>
  <si>
    <t>Г. Смоленск, ул. Черняховского, д. 18б</t>
  </si>
  <si>
    <t>Г. Смоленск, ул. Черняховского, д. 8</t>
  </si>
  <si>
    <t>Г. Смоленск, ул. Шевченко, д. 61</t>
  </si>
  <si>
    <t>Г. Смоленск, ул. Шевченко, д. 63</t>
  </si>
  <si>
    <t>Г. Смоленск, ул. Шевченко, д. 64</t>
  </si>
  <si>
    <t>Г. Смоленск, ул. Шевченко, д. 66</t>
  </si>
  <si>
    <t>Г. Смоленск, ул. Шевченко, д. 69</t>
  </si>
  <si>
    <t>Г. Смоленск, ул. Шевченко, д. 76</t>
  </si>
  <si>
    <t>Г. Смоленск, ул. Щорса, д. 10</t>
  </si>
  <si>
    <t>Г. Смоленск, ул. Щорса, д. 12</t>
  </si>
  <si>
    <t>Г. Смоленск, ул. Щорса, д. 14</t>
  </si>
  <si>
    <t>Г. Смоленск, ул. Энгельса, д. 9</t>
  </si>
  <si>
    <t>Г. Смоленск, ул. Генерала Лукина, д. 38</t>
  </si>
  <si>
    <t>Г. Смоленск, ул. Генерала Лукина, д. 40</t>
  </si>
  <si>
    <t>Г. Смоленск, ул. Энгельса, д. 6</t>
  </si>
  <si>
    <t>Итого по Пригорскому сельскому поселению Смоленского района Смоленской области</t>
  </si>
  <si>
    <t>Итого по Печерскому сельскому поселению Смоленского района Смоленской области</t>
  </si>
  <si>
    <t>Итого по Медведевскому сельскому поселению Темкинского района Смоленской области</t>
  </si>
  <si>
    <t>Итого по Вешковскому сельскому поселению Угранского района Смоленской области</t>
  </si>
  <si>
    <t>Итого по Михалевскому сельскому поселению Угранского района Смоленской области</t>
  </si>
  <si>
    <t>Дер. Михейково, ул. Луговая, д. 11</t>
  </si>
  <si>
    <t>Дер. Михейково, ул. Юбилейная, д. 3</t>
  </si>
  <si>
    <t>Дер. Суетово, ул. Магистральная, д. 6</t>
  </si>
  <si>
    <t>Итого по Дивасовскому сельскому поселению Смоленского района Смоленской области</t>
  </si>
  <si>
    <t>Итого по Хохловскому сельскому поселению Смоленского района Смоленской области</t>
  </si>
  <si>
    <t>Итого по Пионерскому сельскому поселению Смоленского района Смоленской области</t>
  </si>
  <si>
    <t>Итого по Михновскому сельскому поселению Смоленского района Смоленской области</t>
  </si>
  <si>
    <t>Итого по Вязгинскому сельскому поселению Смоленского района Смоленской области</t>
  </si>
  <si>
    <t>Итого по Волоковскому сельскому поселению Смоленского района Смоленской области</t>
  </si>
  <si>
    <t>Итого по Новосельскому сельскому поселению Смоленского района Смоленской области</t>
  </si>
  <si>
    <t>Г. Велиж, ул. 8 Марта, д. 5б</t>
  </si>
  <si>
    <t>Г. Велиж, ул. Ивановская, д. 1</t>
  </si>
  <si>
    <t>Г. Велиж, ул. Кропоткина, д. 13/10</t>
  </si>
  <si>
    <t>Г. Велиж, ул. Кропоткина, д. 23/13</t>
  </si>
  <si>
    <t>Г. Велиж, ул. Кропоткина, д. 33</t>
  </si>
  <si>
    <t>Г. Велиж, ул. Советская, д. 23/10</t>
  </si>
  <si>
    <t>Итого по Новосельскому сельскому поселению Вяземского района Смоленской области</t>
  </si>
  <si>
    <t>Г. Велиж, ул. Володарского, д. 16</t>
  </si>
  <si>
    <t>Г. Велиж, ул. Володарского, д. 171</t>
  </si>
  <si>
    <t>Г. Велиж, ул. Ленинградская, д. 89</t>
  </si>
  <si>
    <t>Г. Вязьма, ул. Ленина, д. 42</t>
  </si>
  <si>
    <t>Г. Вязьма, ул. Полины Осипенко, д. 25</t>
  </si>
  <si>
    <t>Дер. Поляново, ул. Молодежная, д. 2</t>
  </si>
  <si>
    <t>Дер. Поляново, ул. Молодежная, д. 3</t>
  </si>
  <si>
    <t>Ст. Семлево, ул. Полевая, д. 13</t>
  </si>
  <si>
    <t>Г. Дорогобуж, ул. Мира, д. 38</t>
  </si>
  <si>
    <t>Г. Духовщина, ул. Карла Либкнехта, д. 50</t>
  </si>
  <si>
    <t>Г. Ельня, ул. Советская, д. 45</t>
  </si>
  <si>
    <t>Г. Ельня, ул. Первомайская, д. 10/27</t>
  </si>
  <si>
    <t>Г. Ельня, ул. Говорова, д. 11</t>
  </si>
  <si>
    <t>Г. Ельня, ул. Красноармейская, д. 15</t>
  </si>
  <si>
    <t>Г. Ельня, ул. Ленина, д. 37</t>
  </si>
  <si>
    <t>Г. Ельня, ул. Первомайская, д. 40</t>
  </si>
  <si>
    <t>Г. Ельня, ул. Советская, д. 19</t>
  </si>
  <si>
    <t>Г. Ельня, ул. Энгельса, д. 4</t>
  </si>
  <si>
    <t>Г. Ельня, ул. Первомайская, д. 1</t>
  </si>
  <si>
    <t>Г. Ельня, ул. Советская, д. 36/2</t>
  </si>
  <si>
    <t>Г. Ельня, ул. Советская, д. 47</t>
  </si>
  <si>
    <t>Дер. Каменка, ул. Школьная, д. 1</t>
  </si>
  <si>
    <t>Дер. Каменка, ул. Школьная, д. 3</t>
  </si>
  <si>
    <t>Дер. Пищулино, ул. Льнозаводская, д. 31</t>
  </si>
  <si>
    <t>Дер. Тюшино, ул. Центральная, д. 89</t>
  </si>
  <si>
    <t>Дер. Тюшино, ул. Центральная, д. 90</t>
  </si>
  <si>
    <t>Дер. Каменка, ул. Садовая, д. 1</t>
  </si>
  <si>
    <t>Итого по Тюшинскому сельскому поселению Кардымовского района Смоленской области</t>
  </si>
  <si>
    <t>Дер. Гусино, ул. Комсомольская, д. 9</t>
  </si>
  <si>
    <t>Дер. Гусино, ул. Первомайская, д. 21а</t>
  </si>
  <si>
    <t>Дер. Гусино, ул. Советская, д. 47</t>
  </si>
  <si>
    <t>Дер. Липово, ул. Дорожная, д. 1</t>
  </si>
  <si>
    <t>Дер. Лонница, ул. Мира, д. 15</t>
  </si>
  <si>
    <t>Дер. Лонница, ул. Мира, д. 17</t>
  </si>
  <si>
    <t>Дер. Лонница, ул. Мира, д. 2</t>
  </si>
  <si>
    <t>Дер. Лонница, ул. Мира, д. 3</t>
  </si>
  <si>
    <t>брусчатый, обложенный кирпичом</t>
  </si>
  <si>
    <t>Дер. Маньково, ул. Восточная, д. 10</t>
  </si>
  <si>
    <t>Дер. Маньково, ул. Советская, д. 11</t>
  </si>
  <si>
    <t>Дер. Маньково, ул. Советская, д. 13</t>
  </si>
  <si>
    <t>Дер. Маньково, ул. Советская, д. 15</t>
  </si>
  <si>
    <t>Дер. Маньково, ул. Советская, д. 17</t>
  </si>
  <si>
    <t xml:space="preserve">Дер. Маньково, ул. Советская, д. 19 </t>
  </si>
  <si>
    <t>Дер. Соболево, д. 26</t>
  </si>
  <si>
    <t>Дер. Татарск, д. 73</t>
  </si>
  <si>
    <t>С. Высокое, ул. Лесная, д. 9</t>
  </si>
  <si>
    <t>Г. Починок, 1 мкрн, д. 1</t>
  </si>
  <si>
    <t>Итого по Шаталовскому сельскому поселению Починковского района Смоленской области</t>
  </si>
  <si>
    <t>Итого по Мурыгинскому сельскому поселению Починковского района Смоленской области</t>
  </si>
  <si>
    <t>Итого по Прудковскому сельскому поселению Починковского района Смоленской области</t>
  </si>
  <si>
    <t>Дер. Астапковичи, ул. Школьная, д. 2</t>
  </si>
  <si>
    <t>Дер. Астапковичи, ул. Школьная, д. 3</t>
  </si>
  <si>
    <t>Дер. Никольское, ул. Мира, д. 9</t>
  </si>
  <si>
    <t>С. Богданово, ул. Имени Колхоза Быстрые волны, д. 6</t>
  </si>
  <si>
    <t>С. Екимовичи, пер. 1-й Советский, д. 11</t>
  </si>
  <si>
    <t>С. Екимовичи, пер. 1-й Советский, д. 13</t>
  </si>
  <si>
    <t>С. Екимовичи, ул. Ленинская, д. 33</t>
  </si>
  <si>
    <t>Дер. Ивановское, ул. Центральная, д. 1</t>
  </si>
  <si>
    <t>Дер. Льнозавода, ул. Заводская, д. 1</t>
  </si>
  <si>
    <t>Дер. Льнозавода, ул. Заводская, д. 3</t>
  </si>
  <si>
    <t>Дер. Козловка, ул. Мира, д. 21</t>
  </si>
  <si>
    <t>Дер. Козловка, ул. Мира, д. 23</t>
  </si>
  <si>
    <t>Дер. Козловка, ул. Мира, д. 25</t>
  </si>
  <si>
    <t>Дер. Козловка, ул. Мира, д. 31</t>
  </si>
  <si>
    <t>Дер. Козловка, ул. Мира, д. 35</t>
  </si>
  <si>
    <t>Дер. Козловка, ул. Мира, д. 37</t>
  </si>
  <si>
    <t>С. Остер, ул. Комарова, д. 6</t>
  </si>
  <si>
    <t>С. Остер, ул. Советская, д. 10</t>
  </si>
  <si>
    <t>С. Остер, ул. Советская, д. 15</t>
  </si>
  <si>
    <t>С. Остер, ул. Советская, д. 7</t>
  </si>
  <si>
    <t>С. Остер, ул. Советская, д. 8</t>
  </si>
  <si>
    <t>Пос. Льнозавода, д. 21</t>
  </si>
  <si>
    <t>Дер. Чижовка-2, ул. Центральная, д. 14</t>
  </si>
  <si>
    <t>Дер. Перенка, д. 18</t>
  </si>
  <si>
    <t>Дер. Перенка, д. 19</t>
  </si>
  <si>
    <t>Дер. Новоселки, ул. Центральная, д. 17</t>
  </si>
  <si>
    <t>Дер. Новоселки, ул. Центральная, д. 19</t>
  </si>
  <si>
    <t>Дер. Марьевка, д. 1</t>
  </si>
  <si>
    <t>Дер. Марьевка, д. 2</t>
  </si>
  <si>
    <t>Г. Рудня, пос. Молкомбината, д. 6</t>
  </si>
  <si>
    <t>Г. Рудня, пос. Молкомбината, д. 7</t>
  </si>
  <si>
    <t>Г. Рудня, пос. Молкомбината, д. 14</t>
  </si>
  <si>
    <t>Г. Рудня, пос. Молкомбината, д. 17</t>
  </si>
  <si>
    <t>Г. Рудня, пос. Молкомбината, д. 37</t>
  </si>
  <si>
    <t>Г. Рудня, ул. Заречная, д. 24</t>
  </si>
  <si>
    <t>Г. Рудня, ул. Киреева, д. 21</t>
  </si>
  <si>
    <t>Г. Рудня, ул. Льнозаводская, д. 32а</t>
  </si>
  <si>
    <t>Г. Рудня, ул. Пирогова, д. 10</t>
  </si>
  <si>
    <t>Г. Рудня, ул. Советская, д. 13</t>
  </si>
  <si>
    <t>Г. Рудня, ул. Станционная, д. 12</t>
  </si>
  <si>
    <t>Г. Рудня, ул. Станционная, д. 5а</t>
  </si>
  <si>
    <t>Г. Рудня, ул. Энергетиков, д. 5</t>
  </si>
  <si>
    <t>Дер. Березино, ул. Центральная, д. 1</t>
  </si>
  <si>
    <t>Дер. Березино, ул. Центральная, д. 10</t>
  </si>
  <si>
    <t>Дер. Березино, ул. Центральная, д. 14</t>
  </si>
  <si>
    <t>Дер. Березино, ул. Центральная, д. 3</t>
  </si>
  <si>
    <t>Дер. Стаи, ул. Первомайская, д. 18</t>
  </si>
  <si>
    <t>Дер. Стаи, ул. Первомайская, д. 20</t>
  </si>
  <si>
    <t>Дер. Чистик, ул. Комсомольская, д. 7</t>
  </si>
  <si>
    <t>Дер. Чистик, ул. Школьная, д. 3</t>
  </si>
  <si>
    <t>Дер. Чистик, ул. Школьная, д. 5</t>
  </si>
  <si>
    <t>Дер. Чистик, ул. Школьная, д. 9</t>
  </si>
  <si>
    <t>Дер. Смолиговка, ул. Калинина, д. 11</t>
  </si>
  <si>
    <t>Дер. Смолиговка, ул. Калинина, д. 9</t>
  </si>
  <si>
    <t>Г. Сафоново, ул. Коммунистическая, д. 6</t>
  </si>
  <si>
    <t>Г. Сафоново, ул. Первомайская, д. 63</t>
  </si>
  <si>
    <t>шлакоблочный</t>
  </si>
  <si>
    <t>Итого по Прудковскому сельскому поселению Сафоновского района Смоленской области</t>
  </si>
  <si>
    <t>Итого по Казулинскому сельскому поселению Сафоновского района Смоленской области</t>
  </si>
  <si>
    <t>Итого по Издешковскому сельскому поселению Сафоновского района Смоленской области</t>
  </si>
  <si>
    <t>Г. Смоленск, пос. 430 км, д. 19</t>
  </si>
  <si>
    <t>Г. Смоленск, ул. Ленина, д. 26</t>
  </si>
  <si>
    <t>Г. Смоленск, ул. Николаева, д. 36а</t>
  </si>
  <si>
    <t>Г. Смоленск, ул. Пригородная, д. 1а</t>
  </si>
  <si>
    <t>Г. Смоленск, ул. Фурманова, д. 43</t>
  </si>
  <si>
    <t>Г. Смоленск, ул. Чернышевского, д. 10а</t>
  </si>
  <si>
    <t>Дер. Волоковая, ул. Центральная, д. 2</t>
  </si>
  <si>
    <t>Дер. Волоковая, ул. Центральная, д. 4</t>
  </si>
  <si>
    <t>Дер. Волоковая, ул. Центральная, д. 6</t>
  </si>
  <si>
    <t>Дер. Волоковая, ул. Центральная, д. 8</t>
  </si>
  <si>
    <t>Дер. Вязгино, ул. Дорожная, д. 4</t>
  </si>
  <si>
    <t>Дер. Вязгино, ул. Дорожная, д. 5</t>
  </si>
  <si>
    <t>Дер. Вязгино, ул. Дорожная, д. 6</t>
  </si>
  <si>
    <t>Дер. Вязгино, ул. Дорожная, д. 7</t>
  </si>
  <si>
    <t>Дер. Вязгино, ул. Дорожная, д. 8</t>
  </si>
  <si>
    <t>С. Ольша, ул. Заозерная, д. 1</t>
  </si>
  <si>
    <t>С. Ольша, ул. Заозерная, д. 11</t>
  </si>
  <si>
    <t>С. Ольша, ул. Заозерная, д. 2</t>
  </si>
  <si>
    <t>Дер. Дивасы, ул. Мичурина, д. 1</t>
  </si>
  <si>
    <t>Дер. Дивасы, ул. Мичурина, д. 2</t>
  </si>
  <si>
    <t>Дер. Дивасы, ул. Мичурина, д. 3</t>
  </si>
  <si>
    <t>Дер. Дивасы, ул. Мичурина, д. 4</t>
  </si>
  <si>
    <t>Дер. Дивасы, ул. Мичурина, д. 5</t>
  </si>
  <si>
    <t>С. Катынь, ул. Витебское шоссе, д. 2</t>
  </si>
  <si>
    <t>С. Катынь, ул. Витебское шоссе, д. 3</t>
  </si>
  <si>
    <t>С. Катынь, ул. Витебское шоссе, д. 4</t>
  </si>
  <si>
    <t>С. Катынь, ул. Витебское шоссе, д. 5</t>
  </si>
  <si>
    <t>С. Катынь, ул. Витебское шоссе, д. 6</t>
  </si>
  <si>
    <t>С. Катынь, ул. Витебское шоссе, д. 7</t>
  </si>
  <si>
    <t>Пос. Авторемзавод, д. 5</t>
  </si>
  <si>
    <t>Пос. Авторемзавод, ул. Нижний поселок АРЗ, д. 4</t>
  </si>
  <si>
    <t>Пос. Авторемзавод, ул. Нижний поселок АРЗ, д. 5</t>
  </si>
  <si>
    <t>Дер. Санаторий Борок, д. 1</t>
  </si>
  <si>
    <t>Дер. Богородицкое, ул. Викторова, д. 29</t>
  </si>
  <si>
    <t>Дер. Богородицкое, ул. Викторова, д. 30</t>
  </si>
  <si>
    <t>Дер. Рогачево, ул. Центральная, д. 7</t>
  </si>
  <si>
    <t>Дер. Магалинщина, ул. Заречная, д. 11</t>
  </si>
  <si>
    <t>Дер. Магалинщина, ул. Заречная, д. 13</t>
  </si>
  <si>
    <t>Дер. Магалинщина, ул. Заречная, д. 3</t>
  </si>
  <si>
    <t>Дер. Магалинщина, ул. Заречная, д. 5</t>
  </si>
  <si>
    <t>Дер. Михновка, ул. Молодежная, д. 3</t>
  </si>
  <si>
    <t>Дер. Михновка, ул. Молодежная, д. 5</t>
  </si>
  <si>
    <t>Дер. Михновка, ул. Молодежная, д. 7</t>
  </si>
  <si>
    <t>Дер. Верховье, ул. Поселковая, д. 2</t>
  </si>
  <si>
    <t>С. Печерск, ул. Автодорожная, д. 7</t>
  </si>
  <si>
    <t>С. Печерск, ул. Минская, д. 22</t>
  </si>
  <si>
    <t>Дер. Русилово, ул. Центральная, д. 3</t>
  </si>
  <si>
    <t>Дер. Русилово, ул. Центральная, д. 5</t>
  </si>
  <si>
    <t>Дер. Русилово, ул. Центральная, д. 7</t>
  </si>
  <si>
    <t>Дер. Русилово, ул. Центральная, д. 9</t>
  </si>
  <si>
    <t>С. Пригорское, ул. Октябрьская, д. 1</t>
  </si>
  <si>
    <t>С. Пригорское, ул. Октябрьская, д. 3</t>
  </si>
  <si>
    <t>С. Пригорское, ул. Октябрьская, д. 5</t>
  </si>
  <si>
    <t>С. Пригорское, ул. Октябрьская, д. 7</t>
  </si>
  <si>
    <t>Дер. Сметанино, ул. Ветеранов, д. 2</t>
  </si>
  <si>
    <t>Дер. Сметанино, ул. Ветеранов, д. 4</t>
  </si>
  <si>
    <t>Дер. Сметанино, ул. Ветеранов, д. 6</t>
  </si>
  <si>
    <t>Дер. Сметанино, ул. Озерная, д. 1</t>
  </si>
  <si>
    <t>Дер. Сметанино, ул. Озерная, д. 3</t>
  </si>
  <si>
    <t>Дер. Зыколино, д. 28</t>
  </si>
  <si>
    <t>Дер. Жуково, ул. Мира, д. 51</t>
  </si>
  <si>
    <t>Дер. Жуково, ул. Мира, д. 54</t>
  </si>
  <si>
    <t>Дер. Жуково, ул. Мира, д. 55</t>
  </si>
  <si>
    <t>Дер. Жуково, ул. Мира, д. 57</t>
  </si>
  <si>
    <t>Дер. Жуково, ул. Мира, д. 58</t>
  </si>
  <si>
    <t>Дер. Жуково, ул. Мира, д. 59</t>
  </si>
  <si>
    <t>С. Талашкино, ул. Ленина, д. 12а</t>
  </si>
  <si>
    <t>С. Талашкино, ул. Ленина, д. 14</t>
  </si>
  <si>
    <t>С. Талашкино, ул. Ленина, д. 17</t>
  </si>
  <si>
    <t>С. Талашкино, ул. Ленина, д. 18</t>
  </si>
  <si>
    <t>С. Талашкино, ул. Парковая, д. 4</t>
  </si>
  <si>
    <t>С. Талашкино, ул. Парковая, д. 8</t>
  </si>
  <si>
    <t>Дер. ДРСУ-5, д. 1</t>
  </si>
  <si>
    <t>Дер. ДРСУ-5, д. 2</t>
  </si>
  <si>
    <t>Дер. ДРСУ-5, д. 3</t>
  </si>
  <si>
    <t>Дер. ДРСУ-5, д. 4</t>
  </si>
  <si>
    <t>Дер. ДРСУ-5, д. 5</t>
  </si>
  <si>
    <t>Дер. ДРСУ-5, д. 7</t>
  </si>
  <si>
    <t>Дер. ДРСУ-5, д. 8</t>
  </si>
  <si>
    <t>Дер. Хохлово, ул. Мира, д. 10</t>
  </si>
  <si>
    <t>Дер. Хохлово, ул. Мира, д. 2</t>
  </si>
  <si>
    <t>Дер. Хохлово, ул. Мира, д. 4</t>
  </si>
  <si>
    <t>Дер. Хохлово, ул. Мира, д. 6</t>
  </si>
  <si>
    <t>Итого по Касплянскому сельскому поселению Смоленского района Смоленской области</t>
  </si>
  <si>
    <t>С. Каспля-2, ул. Энергетиков, д. 3</t>
  </si>
  <si>
    <t>Г. Сычевка, ст. Сычевка, д. 2</t>
  </si>
  <si>
    <t>Г. Сычевка, ул. Большая Пролетарская, д. 9</t>
  </si>
  <si>
    <t>Г. Сычевка, ул. Большая Советская, д. 21</t>
  </si>
  <si>
    <t>Г. Сычевка, ул. Большая Советская, д. 24</t>
  </si>
  <si>
    <t>Г. Сычевка, ул. Винокурова, д. 10</t>
  </si>
  <si>
    <t>Г. Сычевка, ул. Винокурова, д. 12</t>
  </si>
  <si>
    <t>Г. Сычевка, ул. Винокурова, д. 2</t>
  </si>
  <si>
    <t>Г. Сычевка, ул. Винокурова, д. 4</t>
  </si>
  <si>
    <t>Г. Сычевка, ул. Винокурова, д. 6</t>
  </si>
  <si>
    <t>Г. Сычевка, ул. Винокурова, д. 8</t>
  </si>
  <si>
    <t>Г. Сычевка, ул. Карла Маркса, д. 14</t>
  </si>
  <si>
    <t>Г. Сычевка, ул. Карла Маркса, д. 47</t>
  </si>
  <si>
    <t>Г. Сычевка, ул. Карла Маркса, д. 5</t>
  </si>
  <si>
    <t>Г. Сычевка, ул. Карла Маркса, д. 9</t>
  </si>
  <si>
    <t>Г. Сычевка, ул. Комсомольская, д. 28</t>
  </si>
  <si>
    <t>Г. Сычевка, ул. Крыленко, д. 12</t>
  </si>
  <si>
    <t>Г. Сычевка, ул. Крыленко, д. 30</t>
  </si>
  <si>
    <t>Г. Сычевка, ул. Крыленко, д. 33</t>
  </si>
  <si>
    <t>Г. Сычевка, ул. Крыленко, д. 37</t>
  </si>
  <si>
    <t>бревенчатый</t>
  </si>
  <si>
    <t>Г. Сычевка, ул. Крыленко, д. 38</t>
  </si>
  <si>
    <t>Г. Сычевка, ул. Крыленко, д. 39</t>
  </si>
  <si>
    <t>Г. Сычевка, ул. Ломоносова, д. 16</t>
  </si>
  <si>
    <t>Г. Сычевка, ул. Пионерская, д. 29</t>
  </si>
  <si>
    <t>Г. Сычевка, ул. Свободная, д. 37</t>
  </si>
  <si>
    <t>Дер. Мальцево, ул. Октябрьская, д. 10</t>
  </si>
  <si>
    <t>Дер. Мальцево, ул. Труда, д. 1</t>
  </si>
  <si>
    <t>Дер. Юшино, ул. Речная, д. 2</t>
  </si>
  <si>
    <t>Итого по Дугинскому сельскому поселению Сычевского района Смоленской области</t>
  </si>
  <si>
    <t>Дер. Дугино, ул. Парковая, д. 1</t>
  </si>
  <si>
    <t>Итого по Караваевскому сельскому поселению Сычевского района Смоленской области</t>
  </si>
  <si>
    <t>Дер. Вараксино, ул. Набережная, д. 3</t>
  </si>
  <si>
    <t>С. Темкино, ул. Привокзальная, д. 6</t>
  </si>
  <si>
    <t>С. Темкино, ул. Советская, д. 20</t>
  </si>
  <si>
    <t>Дер. Власово, ул. Юбилейная, д. 4</t>
  </si>
  <si>
    <t>Дер. Власово, ул. Юбилейная, д. 6</t>
  </si>
  <si>
    <t>С. Угра, ул. Железнодорожная, д. 16</t>
  </si>
  <si>
    <t>С. Угра, ул. Краснознамённая, д. 29</t>
  </si>
  <si>
    <t>С. Угра, ул. Краснознамённая, д. 32</t>
  </si>
  <si>
    <t>С. Угра, ул. Ленина, д. 24</t>
  </si>
  <si>
    <t>С. Угра, ул. Ленина, д. 28</t>
  </si>
  <si>
    <t>С. Угра, ул. Ленина, д. 34</t>
  </si>
  <si>
    <t>С. Угра, ул. Советская, д. 4</t>
  </si>
  <si>
    <t>Дер. Вешки, ул. Елочки, д. 21</t>
  </si>
  <si>
    <t>Дер. Вешки, ул. Елочки, д. 23</t>
  </si>
  <si>
    <t>Дер. Вешки, ул. Южная, д. 4</t>
  </si>
  <si>
    <t>Ст. Волоста-Пятница, ул. Железнодорожная, д. 5</t>
  </si>
  <si>
    <t>С. Первомайский, ул. Советская, д. 4</t>
  </si>
  <si>
    <t>Г. Ярцево, ул. Чернышевского, д. 3</t>
  </si>
  <si>
    <t>Г. Ярцево, ул. Чернышевского, д. 8</t>
  </si>
  <si>
    <t>Г. Ярцево, ул. Советская, д. 19</t>
  </si>
  <si>
    <t>Г. Ярцево, ул. Школьная, д. 9</t>
  </si>
  <si>
    <t>Г. Ярцево, просп. Металлургов, д. 39/19</t>
  </si>
  <si>
    <t>Г. Ярцево, ул. 50 лет Октября, д. 5</t>
  </si>
  <si>
    <t>Г. Ярцево, ул. Братьев Шаршановых, д. 47</t>
  </si>
  <si>
    <t>Г. Ярцево, ул. Гагарина, д. 23</t>
  </si>
  <si>
    <t>Г. Ярцево, ул. 1-й Смоленский проезд, д. 5</t>
  </si>
  <si>
    <t>Г. Ярцево, ул. Карла Маркса, д. 13</t>
  </si>
  <si>
    <t>Г. Ярцево, ул. Краснооктябрьская, д. 30</t>
  </si>
  <si>
    <t>Г. Ярцево, ул. Краснооктябрьская, д. 33а</t>
  </si>
  <si>
    <t>Г. Ярцево, ул. Краснооктябрьская, д. 37</t>
  </si>
  <si>
    <t>Г. Ярцево, ул. Ленинская, д. 4</t>
  </si>
  <si>
    <t>Г. Ярцево, ул. Ленинская, д. 7</t>
  </si>
  <si>
    <t>Г. Ярцево, ул. ЛММС, д. 1</t>
  </si>
  <si>
    <t>Г. Ярцево, ул. Луначарского, д. 4</t>
  </si>
  <si>
    <t>Г. Ярцево, ул. Луначарского, д. 6</t>
  </si>
  <si>
    <t>Г. Ярцево, ул. Ольховская, д. 17</t>
  </si>
  <si>
    <t>Г. Ярцево, ул. Ольховская, д. 19</t>
  </si>
  <si>
    <t>Г. Ярцево, ул. Первомайская, д. 23</t>
  </si>
  <si>
    <t>Г. Ярцево, ул. Советская, д. 16</t>
  </si>
  <si>
    <t>Г. Ярцево, ул. Советская, д. 18</t>
  </si>
  <si>
    <t>Г. Ярцево, ул. Советская, д. 18а</t>
  </si>
  <si>
    <t>Г. Ярцево, ул. Советская, д. 21</t>
  </si>
  <si>
    <t>Г. Ярцево, ул. Советская, д. 22/2</t>
  </si>
  <si>
    <t>Г. Ярцево, ул. Строителей, д. 10</t>
  </si>
  <si>
    <t>Г. Ярцево, ул. Чайковского, д. 1</t>
  </si>
  <si>
    <t>Г. Ярцево, ул. Чернышевского, д. 9/8</t>
  </si>
  <si>
    <t>Г. Ярцево, ул. Шоссейная, д. 27</t>
  </si>
  <si>
    <t>Г. Ярцево, ул. Шоссейная, д. 35</t>
  </si>
  <si>
    <t>Дер. Капыревщина, ул. Славы, д. 10</t>
  </si>
  <si>
    <t>С. Глинка, ул. Ленина, д. 5</t>
  </si>
  <si>
    <t>С. Глинка, ул. Ленина, д. 36</t>
  </si>
  <si>
    <t>Г. Демидов, ул. Хренова, д. 16а</t>
  </si>
  <si>
    <t>Г. Демидов, ул. Хренова, д. 14</t>
  </si>
  <si>
    <t>Г. Демидов, ул. Фрадкова, д. 21</t>
  </si>
  <si>
    <t>Г. Демидов, ул. Руднянская, д. 66</t>
  </si>
  <si>
    <t>Г. Демидов, ул. Руднянская, д. 63</t>
  </si>
  <si>
    <t>Г. Демидов, ул. Просвещения, д. 11</t>
  </si>
  <si>
    <t>Г. Демидов, ул. Кооперативная, д. 2</t>
  </si>
  <si>
    <t>Г. Демидов, ул. Коммунистическая, д. 23</t>
  </si>
  <si>
    <t>Г. Демидов, ул. Коммунистическая, д. 14</t>
  </si>
  <si>
    <t>Г. Демидов, ул. Гуреевская, д. 166</t>
  </si>
  <si>
    <t>Г. Демидов, ул. Витебская, д. 8</t>
  </si>
  <si>
    <t>Г. Демидов, пр.  Суворовский, д. 8</t>
  </si>
  <si>
    <t>Г. Демидов, пр. Суворовский, д. 12</t>
  </si>
  <si>
    <t>Г. Демидов, пр. Суворовский, д. 10</t>
  </si>
  <si>
    <t>Г. Демидов, ул. Хренова, д. 22</t>
  </si>
  <si>
    <t>Дер. Слойково, ул. Центральная, д. 23</t>
  </si>
  <si>
    <t>Дер. Слойково, ул. Центральная, д. 29</t>
  </si>
  <si>
    <t>до 1917</t>
  </si>
  <si>
    <t>Итого по Тумановскому сельскому поселению Вяземского района Смоленской области</t>
  </si>
  <si>
    <t>Итого по Каменскому сельскому поселению Кардымовского района Смоленской области</t>
  </si>
  <si>
    <t>Итого по Капыревщинскому сельскому поселению Ярцевского района Смоленской области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</si>
  <si>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</si>
  <si>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</si>
  <si>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</si>
  <si>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</si>
  <si>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</si>
  <si>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</si>
  <si>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</si>
  <si>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</si>
  <si>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</si>
  <si>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</si>
  <si>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</si>
  <si>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</si>
  <si>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</si>
  <si>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</si>
  <si>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</si>
  <si>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</si>
  <si>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341.</t>
  </si>
  <si>
    <t>342.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</si>
  <si>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</si>
  <si>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</si>
  <si>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</si>
  <si>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</si>
  <si>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</si>
  <si>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</si>
  <si>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</si>
  <si>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</si>
  <si>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</si>
  <si>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</si>
  <si>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</si>
  <si>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</si>
  <si>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</si>
  <si>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</si>
  <si>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</si>
  <si>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</si>
  <si>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</si>
  <si>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</si>
  <si>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</si>
  <si>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</si>
  <si>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</si>
  <si>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</si>
  <si>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</si>
  <si>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</si>
  <si>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</si>
  <si>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</si>
  <si>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</si>
  <si>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</si>
  <si>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</si>
  <si>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</si>
  <si>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</si>
  <si>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</si>
  <si>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</si>
  <si>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</si>
  <si>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</si>
  <si>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</si>
  <si>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</si>
  <si>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</si>
  <si>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</si>
  <si>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</si>
  <si>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</si>
  <si>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386.</t>
  </si>
  <si>
    <t>387.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</si>
  <si>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</si>
  <si>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</si>
  <si>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</si>
  <si>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</si>
  <si>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</si>
  <si>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</si>
  <si>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</si>
  <si>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</si>
  <si>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</si>
  <si>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</si>
  <si>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</si>
  <si>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</si>
  <si>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</si>
  <si>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</si>
  <si>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</si>
  <si>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</si>
  <si>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</si>
  <si>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</si>
  <si>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</si>
  <si>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</si>
  <si>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</si>
  <si>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</si>
  <si>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</si>
  <si>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</si>
  <si>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</si>
  <si>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</si>
  <si>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416.</t>
  </si>
  <si>
    <t>417.</t>
  </si>
  <si>
    <t>418.</t>
  </si>
  <si>
    <t>419.</t>
  </si>
  <si>
    <t>420.</t>
  </si>
  <si>
    <t>421.</t>
  </si>
  <si>
    <t>422.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</si>
  <si>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</si>
  <si>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</si>
  <si>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</si>
  <si>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</si>
  <si>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</si>
  <si>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</si>
  <si>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</si>
  <si>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</si>
  <si>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</si>
  <si>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</si>
  <si>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</si>
  <si>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</si>
  <si>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</si>
  <si>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</si>
  <si>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</si>
  <si>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</si>
  <si>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</si>
  <si>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</si>
  <si>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</si>
  <si>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</si>
  <si>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</si>
  <si>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</si>
  <si>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</si>
  <si>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</si>
  <si>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</si>
  <si>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</si>
  <si>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</si>
  <si>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</si>
  <si>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</si>
  <si>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</si>
  <si>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</si>
  <si>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</si>
  <si>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</si>
  <si>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</si>
  <si>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</si>
  <si>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</si>
  <si>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</si>
  <si>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</si>
  <si>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</si>
  <si>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</si>
  <si>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</si>
  <si>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</si>
  <si>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</si>
  <si>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</si>
  <si>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</si>
  <si>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</si>
  <si>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</si>
  <si>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</si>
  <si>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</si>
  <si>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</si>
  <si>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</si>
  <si>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</si>
  <si>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</si>
  <si>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</si>
  <si>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</si>
  <si>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</si>
  <si>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</si>
  <si>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</si>
  <si>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</si>
  <si>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</si>
  <si>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</si>
  <si>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</si>
  <si>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</si>
  <si>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</si>
  <si>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</si>
  <si>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</si>
  <si>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</si>
  <si>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</si>
  <si>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</si>
  <si>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</si>
  <si>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</si>
  <si>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</si>
  <si>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</si>
  <si>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</si>
  <si>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</si>
  <si>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</si>
  <si>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</si>
  <si>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</si>
  <si>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</si>
  <si>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</si>
  <si>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</si>
  <si>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</si>
  <si>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</si>
  <si>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</si>
  <si>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</si>
  <si>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</si>
  <si>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</si>
  <si>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</si>
  <si>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</si>
  <si>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</si>
  <si>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</si>
  <si>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</si>
  <si>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</si>
  <si>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</si>
  <si>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</si>
  <si>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</si>
  <si>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</si>
  <si>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</si>
  <si>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</si>
  <si>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</si>
  <si>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</si>
  <si>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</si>
  <si>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</si>
  <si>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</si>
  <si>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</si>
  <si>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</si>
  <si>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</si>
  <si>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</si>
  <si>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</si>
  <si>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</si>
  <si>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</si>
  <si>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</si>
  <si>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</si>
  <si>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</si>
  <si>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</si>
  <si>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</si>
  <si>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</si>
  <si>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</si>
  <si>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</si>
  <si>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</si>
  <si>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</si>
  <si>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</si>
  <si>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</si>
  <si>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</si>
  <si>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</si>
  <si>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</si>
  <si>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</si>
  <si>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</si>
  <si>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</si>
  <si>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585.</t>
  </si>
  <si>
    <t>586.</t>
  </si>
  <si>
    <t>587.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</si>
  <si>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</si>
  <si>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</si>
  <si>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</si>
  <si>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</si>
  <si>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</si>
  <si>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</si>
  <si>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</si>
  <si>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</si>
  <si>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</si>
  <si>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</si>
  <si>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</si>
  <si>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</si>
  <si>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</si>
  <si>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</si>
  <si>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</si>
  <si>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</si>
  <si>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606.</t>
  </si>
  <si>
    <t>607.</t>
  </si>
  <si>
    <t>608.</t>
  </si>
  <si>
    <t>609.</t>
  </si>
  <si>
    <t>612.</t>
  </si>
  <si>
    <t>614.</t>
  </si>
  <si>
    <t>616.</t>
  </si>
  <si>
    <t>617.</t>
  </si>
  <si>
    <t>620.</t>
  </si>
  <si>
    <t>621.</t>
  </si>
  <si>
    <t>622.</t>
  </si>
  <si>
    <t>623.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</si>
  <si>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</si>
  <si>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</si>
  <si>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</si>
  <si>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</si>
  <si>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</si>
  <si>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</si>
  <si>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</si>
  <si>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</si>
  <si>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</si>
  <si>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</si>
  <si>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</si>
  <si>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</si>
  <si>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</si>
  <si>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</si>
  <si>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</si>
  <si>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641.</t>
  </si>
  <si>
    <t>642.</t>
  </si>
  <si>
    <t>643.</t>
  </si>
  <si>
    <t>644.</t>
  </si>
  <si>
    <t>645.</t>
  </si>
  <si>
    <t>646.</t>
  </si>
  <si>
    <t>647.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</si>
  <si>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</si>
  <si>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</si>
  <si>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</si>
  <si>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</si>
  <si>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</si>
  <si>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</si>
  <si>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</si>
  <si>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</si>
  <si>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</si>
  <si>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</si>
  <si>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</si>
  <si>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</si>
  <si>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</si>
  <si>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</si>
  <si>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</si>
  <si>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</si>
  <si>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</si>
  <si>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</si>
  <si>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</si>
  <si>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</si>
  <si>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</si>
  <si>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</si>
  <si>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</si>
  <si>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</si>
  <si>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</si>
  <si>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</si>
  <si>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</si>
  <si>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</si>
  <si>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678.</t>
  </si>
  <si>
    <t>679.</t>
  </si>
  <si>
    <t>680.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</si>
  <si>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</si>
  <si>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</si>
  <si>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</si>
  <si>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</si>
  <si>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</si>
  <si>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</si>
  <si>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</si>
  <si>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</si>
  <si>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</si>
  <si>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</si>
  <si>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</si>
  <si>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</si>
  <si>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</si>
  <si>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</si>
  <si>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</si>
  <si>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</si>
  <si>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</si>
  <si>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</si>
  <si>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</si>
  <si>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</si>
  <si>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</si>
  <si>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</si>
  <si>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</si>
  <si>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</si>
  <si>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</si>
  <si>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</si>
  <si>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</si>
  <si>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</si>
  <si>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</si>
  <si>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</si>
  <si>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</si>
  <si>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</si>
  <si>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</si>
  <si>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</si>
  <si>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</si>
  <si>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</si>
  <si>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</si>
  <si>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</si>
  <si>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</si>
  <si>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</si>
  <si>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</si>
  <si>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</si>
  <si>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</si>
  <si>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</si>
  <si>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</si>
  <si>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</si>
  <si>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</si>
  <si>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</si>
  <si>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</si>
  <si>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</si>
  <si>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</si>
  <si>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</si>
  <si>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</si>
  <si>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</si>
  <si>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</si>
  <si>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</si>
  <si>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</si>
  <si>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</si>
  <si>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</si>
  <si>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</si>
  <si>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</si>
  <si>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</si>
  <si>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</si>
  <si>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</si>
  <si>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</si>
  <si>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</si>
  <si>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</si>
  <si>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</si>
  <si>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</si>
  <si>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</si>
  <si>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</si>
  <si>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</si>
  <si>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</si>
  <si>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</si>
  <si>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</si>
  <si>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</si>
  <si>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</si>
  <si>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</si>
  <si>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</si>
  <si>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</si>
  <si>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</si>
  <si>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</si>
  <si>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</si>
  <si>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</si>
  <si>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</si>
  <si>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</si>
  <si>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</si>
  <si>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</si>
  <si>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</si>
  <si>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</si>
  <si>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</si>
  <si>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</si>
  <si>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</si>
  <si>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</si>
  <si>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</si>
  <si>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</si>
  <si>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</si>
  <si>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</si>
  <si>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</si>
  <si>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</si>
  <si>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</si>
  <si>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</si>
  <si>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</si>
  <si>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</si>
  <si>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</si>
  <si>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</si>
  <si>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</si>
  <si>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</si>
  <si>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</si>
  <si>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</si>
  <si>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</si>
  <si>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</si>
  <si>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</si>
  <si>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</si>
  <si>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</si>
  <si>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</si>
  <si>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</si>
  <si>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</si>
  <si>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</si>
  <si>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</si>
  <si>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</si>
  <si>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</si>
  <si>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</si>
  <si>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</si>
  <si>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</si>
  <si>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</si>
  <si>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</si>
  <si>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</si>
  <si>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</si>
  <si>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</si>
  <si>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</si>
  <si>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</si>
  <si>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</si>
  <si>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</si>
  <si>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</si>
  <si>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</si>
  <si>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</si>
  <si>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</si>
  <si>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</si>
  <si>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</si>
  <si>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</si>
  <si>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</si>
  <si>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</si>
  <si>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</si>
  <si>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</si>
  <si>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</si>
  <si>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</si>
  <si>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</si>
  <si>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</si>
  <si>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</si>
  <si>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</si>
  <si>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</si>
  <si>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</si>
  <si>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</si>
  <si>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</si>
  <si>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</si>
  <si>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</si>
  <si>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</si>
  <si>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</si>
  <si>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</si>
  <si>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</si>
  <si>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</si>
  <si>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</si>
  <si>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</si>
  <si>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</si>
  <si>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</si>
  <si>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</si>
  <si>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</si>
  <si>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</si>
  <si>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</si>
  <si>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</si>
  <si>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</si>
  <si>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</si>
  <si>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</si>
  <si>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867.</t>
  </si>
  <si>
    <t>868.</t>
  </si>
  <si>
    <t>869.</t>
  </si>
  <si>
    <t>870.</t>
  </si>
  <si>
    <t>871.</t>
  </si>
  <si>
    <t>872.</t>
  </si>
  <si>
    <t>873.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</si>
  <si>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</si>
  <si>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</si>
  <si>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</si>
  <si>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</si>
  <si>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</si>
  <si>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</si>
  <si>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</si>
  <si>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</si>
  <si>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</si>
  <si>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</si>
  <si>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</si>
  <si>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</si>
  <si>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</si>
  <si>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</si>
  <si>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</si>
  <si>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</si>
  <si>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</si>
  <si>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</si>
  <si>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</si>
  <si>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</si>
  <si>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</si>
  <si>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</si>
  <si>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</si>
  <si>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</si>
  <si>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</si>
  <si>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</si>
  <si>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</si>
  <si>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</si>
  <si>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</si>
  <si>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</si>
  <si>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</si>
  <si>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</si>
  <si>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</si>
  <si>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</si>
  <si>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</si>
  <si>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</si>
  <si>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</si>
  <si>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</si>
  <si>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</si>
  <si>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</si>
  <si>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</si>
  <si>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</si>
  <si>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</si>
  <si>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</si>
  <si>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</si>
  <si>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</si>
  <si>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</si>
  <si>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</si>
  <si>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</si>
  <si>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</si>
  <si>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</si>
  <si>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</si>
  <si>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</si>
  <si>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</si>
  <si>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</si>
  <si>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</si>
  <si>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</si>
  <si>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</si>
  <si>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</si>
  <si>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</si>
  <si>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</si>
  <si>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</si>
  <si>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</si>
  <si>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</si>
  <si>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</si>
  <si>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</si>
  <si>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</si>
  <si>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</si>
  <si>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</si>
  <si>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</si>
  <si>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</si>
  <si>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</si>
  <si>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</si>
  <si>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</si>
  <si>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</si>
  <si>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</si>
  <si>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</si>
  <si>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</si>
  <si>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</si>
  <si>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</si>
  <si>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</si>
  <si>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</si>
  <si>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</si>
  <si>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</si>
  <si>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</si>
  <si>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</si>
  <si>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</si>
  <si>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</si>
  <si>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</si>
  <si>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</si>
  <si>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</si>
  <si>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</si>
  <si>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</si>
  <si>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</si>
  <si>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</si>
  <si>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</si>
  <si>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</si>
  <si>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</si>
  <si>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</si>
  <si>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</si>
  <si>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</si>
  <si>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</si>
  <si>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983.</t>
  </si>
  <si>
    <t>984.</t>
  </si>
  <si>
    <t>985.</t>
  </si>
  <si>
    <t>986.</t>
  </si>
  <si>
    <t>987.</t>
  </si>
  <si>
    <t>988.</t>
  </si>
  <si>
    <t>989.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</si>
  <si>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</si>
  <si>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</si>
  <si>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</si>
  <si>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</si>
  <si>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</si>
  <si>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</si>
  <si>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</si>
  <si>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</si>
  <si>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</si>
  <si>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</si>
  <si>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</si>
  <si>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</si>
  <si>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</si>
  <si>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</si>
  <si>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</si>
  <si>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</si>
  <si>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</si>
  <si>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</si>
  <si>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</si>
  <si>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</si>
  <si>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</si>
  <si>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</si>
  <si>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</si>
  <si>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</si>
  <si>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</si>
  <si>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</si>
  <si>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</si>
  <si>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</si>
  <si>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</si>
  <si>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</si>
  <si>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</si>
  <si>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</si>
  <si>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</si>
  <si>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</si>
  <si>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С. Алексино, ул. Центральная, д. 16</t>
  </si>
  <si>
    <t>С. Алексино, ул. Центральная, д. 18</t>
  </si>
  <si>
    <t>С. Алексино, ул. Центральная, д. 20</t>
  </si>
  <si>
    <t>С. Алексино, ул. Центральная, д. 21</t>
  </si>
  <si>
    <t>С. Алексино, ул. Центральная, д. 23</t>
  </si>
  <si>
    <t>4. Вязьма-Брянское сельское поселение Вяземского района Смоленской области</t>
  </si>
  <si>
    <t>5. Новосельское сельское поселение Вяземского района Смоленской области</t>
  </si>
  <si>
    <t>Г. Починок, мкрн. Ёлки, д. 203</t>
  </si>
  <si>
    <t>Г. Смоленск, ул. Дзержинского, д. 19а</t>
  </si>
  <si>
    <t>12.2021</t>
  </si>
  <si>
    <t>Г. Смоленск, пер. Смирнова, д. 3/4</t>
  </si>
  <si>
    <t>Г. Смоленск, ул. Фрунзе, д. 29</t>
  </si>
  <si>
    <t>Г. Сафоново, ул. Ковалева, д. 17</t>
  </si>
  <si>
    <t>Г. Смоленск, ул. Октябрьской революции, д. 30</t>
  </si>
  <si>
    <t>Дер. Лубня, ул. Мирная, д. 2</t>
  </si>
  <si>
    <t>С. Талашкино, ул. Ленина, д. 11</t>
  </si>
  <si>
    <t>Г. Смоленск, ул. Большая Краснофлотская, д. 1</t>
  </si>
  <si>
    <t>восстано-влен в 1946</t>
  </si>
  <si>
    <t>Г. Ельня, ул. Советская, д. 16</t>
  </si>
  <si>
    <t>Г. Ельня, ул. Советская, д. 18</t>
  </si>
  <si>
    <t>Г. Вязьма, ул. Ленина, д. 48</t>
  </si>
  <si>
    <t>Г. Смоленск, ул. Котовского, д. 5б</t>
  </si>
  <si>
    <t>Г. Смоленск, ул. Нарвская, д. 15</t>
  </si>
  <si>
    <t>Г. Смоленск, пер. Больничный, д. 7</t>
  </si>
  <si>
    <t>Г. Смоленск, пер. 4-й Краснофлотский, д. 1</t>
  </si>
  <si>
    <t>Г. Смоленск, ул. Большая Советская, д. 14</t>
  </si>
  <si>
    <t>Дер. Михейково, ул. Советская, д. 32</t>
  </si>
  <si>
    <t>Г. Рудня, пос. Молкомбината, д. 1</t>
  </si>
  <si>
    <t>Г. Рудня, пос. Молкомбината, д. 2</t>
  </si>
  <si>
    <t>Г. Рудня, ул. Колхозная, д. 8</t>
  </si>
  <si>
    <t>Г. Рудня, ул. Киреева, д. 119</t>
  </si>
  <si>
    <t>бутовый</t>
  </si>
  <si>
    <t>Г. Смоленск, ул. Фрунзе, д. 16</t>
  </si>
  <si>
    <t>Г. Смоленск, ул. Фрунзе, д. 18</t>
  </si>
  <si>
    <t>Г. Смоленск, ул. Фрунзе, д. 27</t>
  </si>
  <si>
    <t>Г. Смоленск, просп. Гагарина, д. 13/2</t>
  </si>
  <si>
    <t>Дер. Гранки, ул. Пушкина, д. 1</t>
  </si>
  <si>
    <t>Г. Смоленск, просп. Гагарина, д. 29/1</t>
  </si>
  <si>
    <t>Г. Вязьма, ул. Строителей, д. 12</t>
  </si>
  <si>
    <t>Итого по Шумячскому городскому поселению</t>
  </si>
  <si>
    <t>Г. Рудня, ул. 19 Гвардейской стрелковой дивизии, 
д. 4</t>
  </si>
  <si>
    <t>Г. Сафоново, микрорайон-1, д. 8</t>
  </si>
  <si>
    <t>Г. Сафоново, микрорайон-1, д. 9</t>
  </si>
  <si>
    <t>Г. Сафоново, микрорайон-1, д. 10</t>
  </si>
  <si>
    <t>Г. Сафоново, микрорайон-1, д. 11</t>
  </si>
  <si>
    <t>Г. Смоленск, ул. Фрунзе, д. 56</t>
  </si>
  <si>
    <t>Г. Ярцево, просп. Металлургов, д. 29</t>
  </si>
  <si>
    <t>Дер. Капыревщина, ул. Славы, д. 2</t>
  </si>
  <si>
    <t>Дер. Капыревщина, ул. Магистральная, д. 21а</t>
  </si>
  <si>
    <t>Г. Ярцево, ул. Маршала Жукова, д. 1</t>
  </si>
  <si>
    <t>Г. Ярцево, ул. Маршала Жукова, д. 6</t>
  </si>
  <si>
    <t>Г. Ярцево, ул. Маршала Жукова, д. 7</t>
  </si>
  <si>
    <t>Г. Смоленск, ул. Соболева, д. 105</t>
  </si>
  <si>
    <t>Г. Смоленск, ул. Тухачевского, д. 9</t>
  </si>
  <si>
    <t>Г. Гагарин, ул. Ленина, д. 81</t>
  </si>
  <si>
    <t>С. Токарево, ул. Центральная, д. 13</t>
  </si>
  <si>
    <t>С. Карманово, ул. Мира, д. 6</t>
  </si>
  <si>
    <t>Г. Рославль, ул. Урицкого, д. 13а</t>
  </si>
  <si>
    <t>Г. Рославль, ул. Урицкого, д. 15а</t>
  </si>
  <si>
    <t>Г. Ярцево, ул. Автозаводская, д. 38</t>
  </si>
  <si>
    <t>Г. Вязьма, ул. Кронштадтская, д. 35</t>
  </si>
  <si>
    <t>Г. Смоленск, ул. Тенишевой, д. 4</t>
  </si>
  <si>
    <t>Г. Вязьма, ул. Ленина, д. 63</t>
  </si>
  <si>
    <t>Г. Смоленск, ул. Энгельса, д. 3</t>
  </si>
  <si>
    <t>спецсчет</t>
  </si>
  <si>
    <t>Г. Смоленск, просп. Гагарина, д. 3</t>
  </si>
  <si>
    <t>Г. Рославль, ул. Пушкина, д. 10</t>
  </si>
  <si>
    <t>Г. Смоленск, пер. Смирнова, д. 3</t>
  </si>
  <si>
    <t>Пос. Вадино, ул. Молодежная, д. 5</t>
  </si>
  <si>
    <t>1959</t>
  </si>
  <si>
    <t xml:space="preserve"> кирпич</t>
  </si>
  <si>
    <t>С. Знаменка, ул. Филиппова, д. 1</t>
  </si>
  <si>
    <t>Итого по Знаменскому сельскому поселению Угранского района Смоленской области</t>
  </si>
  <si>
    <t>611.</t>
  </si>
  <si>
    <t>874.</t>
  </si>
  <si>
    <t>875.</t>
  </si>
  <si>
    <t>1000.</t>
  </si>
  <si>
    <t>1026.</t>
  </si>
  <si>
    <t>1027.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</si>
  <si>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</si>
  <si>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</si>
  <si>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</si>
  <si>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</si>
  <si>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</si>
  <si>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</si>
  <si>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</si>
  <si>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</si>
  <si>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</si>
  <si>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</si>
  <si>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</si>
  <si>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</si>
  <si>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</si>
  <si>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</si>
  <si>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</si>
  <si>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</si>
  <si>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</si>
  <si>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</si>
  <si>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</si>
  <si>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</si>
  <si>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</si>
  <si>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</si>
  <si>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</si>
  <si>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</si>
  <si>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</si>
  <si>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</si>
  <si>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</si>
  <si>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</si>
  <si>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</si>
  <si>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1059.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</si>
  <si>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</si>
  <si>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</si>
  <si>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</si>
  <si>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</si>
  <si>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</si>
  <si>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</si>
  <si>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</si>
  <si>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</si>
  <si>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</si>
  <si>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</si>
  <si>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</si>
  <si>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</si>
  <si>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</si>
  <si>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</si>
  <si>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</si>
  <si>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</si>
  <si>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</si>
  <si>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</si>
  <si>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</si>
  <si>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</si>
  <si>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</si>
  <si>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</si>
  <si>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</si>
  <si>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</si>
  <si>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</si>
  <si>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</si>
  <si>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</si>
  <si>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</si>
  <si>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</si>
  <si>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</si>
  <si>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1092.</t>
  </si>
  <si>
    <t>6. Кайдаковское сельское поселение Вяземского района Смоленской области</t>
  </si>
  <si>
    <t>Итого по Кайдаковскому сельскому поселению Вяземского района Смоленской области</t>
  </si>
  <si>
    <t>Г. Смоленск, ул. Ленина, д. 33</t>
  </si>
  <si>
    <t>Г. Смоленск, ул. Багратиона, д. 57б</t>
  </si>
  <si>
    <t>Г. Ярцево, ул. Шоссейная, д. 33</t>
  </si>
  <si>
    <t>Г. Ярцево, ул. Максима Горького, д. 16</t>
  </si>
  <si>
    <t>Дер. Сташки, ул. Молодежная, д. 1</t>
  </si>
  <si>
    <t>1960</t>
  </si>
  <si>
    <t>2</t>
  </si>
  <si>
    <t>3</t>
  </si>
  <si>
    <t>Г. Рославль, ул. Урицкого, д. 11б</t>
  </si>
  <si>
    <t>Г. Починок, мкрн. Ёлки, д. 204</t>
  </si>
  <si>
    <t>Г. Починок, мкрн. Ёлки, д. 202</t>
  </si>
  <si>
    <t>Г. Починок, мкрн. Ёлки, д. 201</t>
  </si>
  <si>
    <t>Г. Рославль, ул. Товарная, д. 11</t>
  </si>
  <si>
    <t>1933-1940</t>
  </si>
  <si>
    <t>Г. Велиж, ул. Советская, д. 13</t>
  </si>
  <si>
    <t>Г. Велиж, ул. Советская, д. 26</t>
  </si>
  <si>
    <t>Г. Вязьма, ул. Ленина, д. 6</t>
  </si>
  <si>
    <t>Г. Вязьма, ул. Ленина, д. 7</t>
  </si>
  <si>
    <t>Г. Вязьма, ул. Покровского, д. 3</t>
  </si>
  <si>
    <t>Г. Гагарин, пр. Сельхозтехника, д. 2</t>
  </si>
  <si>
    <t>Г. Вязьма, ул. 25 Октября, д. 13</t>
  </si>
  <si>
    <t>Г. Вязьма, ул. 25 Октября, д. 15</t>
  </si>
  <si>
    <t>Г. Вязьма, ул. 25 Октября, д. 17</t>
  </si>
  <si>
    <t>Г. Рудня, ул. Льнозаводская, д. 14</t>
  </si>
  <si>
    <t>Дер. Рыбки, ул. Центральная, д. 13</t>
  </si>
  <si>
    <t>1976</t>
  </si>
  <si>
    <t>Итого по Рыбковскому сельскому поселению Сафоновского района Смоленской области</t>
  </si>
  <si>
    <t>Г. Смоленск, ул. Нахимова, д. 16</t>
  </si>
  <si>
    <t>Г. Смоленск, ул. Кловская, д. 7</t>
  </si>
  <si>
    <t>Г. Смоленск, ул. Матросова, д. 20</t>
  </si>
  <si>
    <t>Дер. Михали, ул. Центральная, д. 1</t>
  </si>
  <si>
    <t>Итого по Игоревскому сельскому поселению Холм-Жирковского района Смоленской области</t>
  </si>
  <si>
    <t>Ст. Игоревская, ул. Южная, д. 9</t>
  </si>
  <si>
    <t>Г. Ярцево, ул. Максима Горького, д. 24</t>
  </si>
  <si>
    <t>Г. Ярцево, ул. Ольховская, д. 11</t>
  </si>
  <si>
    <t>Г. Демидов, ул. Фрадкова, д. 10</t>
  </si>
  <si>
    <t>С. Ворга, пер. Первомайский, д. 2</t>
  </si>
  <si>
    <t>Г. Сафоново, ул. Московская, д. 1</t>
  </si>
  <si>
    <t>Г. Сафоново, микрорайон ГМП, д. 4</t>
  </si>
  <si>
    <t>Дер. Рыбки, ул. Центральная, д. 10</t>
  </si>
  <si>
    <t>Г. Смоленск, ул. Шевченко, д. 80</t>
  </si>
  <si>
    <t>Г. Ярцево, ул. Максима Горького, д. 15</t>
  </si>
  <si>
    <t>Г. Десногорск, мкрн. 1, д. 9</t>
  </si>
  <si>
    <t>Г. Десногорск, мкрн. 1, д. 2</t>
  </si>
  <si>
    <t>Г. Вязьма, ул. 25 Октября, д. 29</t>
  </si>
  <si>
    <t>Г. Вязьма, ул. Полевая, д. 1</t>
  </si>
  <si>
    <t>Дер. Клушино, ул. Молодежная, д. 8</t>
  </si>
  <si>
    <t>Г. Демидов, ул. Фрадкова, д. 19</t>
  </si>
  <si>
    <t>Г. Рославль, ул. Ленина, д. 5</t>
  </si>
  <si>
    <t>Г. Рославль, ул. Пролетарская, д. 44</t>
  </si>
  <si>
    <t>Г. Смоленск, городок Коминтерна, д. 13</t>
  </si>
  <si>
    <t>1936-1938</t>
  </si>
  <si>
    <t>Г. Смоленск, пер. Запольный, д. 4</t>
  </si>
  <si>
    <t>до 1941</t>
  </si>
  <si>
    <t>Г. Смоленск, пер. Запольный, д. 5а</t>
  </si>
  <si>
    <t>Г. Смоленск, ул. 8 Марта, д. 17</t>
  </si>
  <si>
    <t>Г. Смоленск, ул. Беляева, д. 6</t>
  </si>
  <si>
    <t>Г. Смоленск, ул. Генерала Городнянского, д. 3</t>
  </si>
  <si>
    <t>Г. Смоленск, ул. Глинки, д. 9</t>
  </si>
  <si>
    <t>Г. Смоленск, ул. Исаковского, д. 18</t>
  </si>
  <si>
    <t>Г. Смоленск, ул. Карла Маркса, д. 12а</t>
  </si>
  <si>
    <t>Г. Смоленск, ул. Ленина, д. 31/19</t>
  </si>
  <si>
    <t>Г. Смоленск, ул. Мало-Краснофлотская, д. 29</t>
  </si>
  <si>
    <t>Г. Смоленск, ул. Маршала Жукова, д. 20</t>
  </si>
  <si>
    <t>Г. Смоленск, ул. Маршала Жукова, д. 27</t>
  </si>
  <si>
    <t>Г. Смоленск, ул. Московский Большак, д. 51а</t>
  </si>
  <si>
    <t>Г. Смоленск, ул. Московский Большак, д. 55а</t>
  </si>
  <si>
    <t>Г. Смоленск, ул. Нахимсона, д. 5</t>
  </si>
  <si>
    <t>Г. Смоленск, ул. Парковая, д. 22</t>
  </si>
  <si>
    <t>Г. Смоленск, ул. Пржевальского, д. 2</t>
  </si>
  <si>
    <t>Г. Смоленск, ул. Пржевальского, д. 6/25</t>
  </si>
  <si>
    <t>Г. Смоленск, ул. Твардовского, д. 16</t>
  </si>
  <si>
    <t>Г. Смоленск, ул. Тенишевой, д. 6</t>
  </si>
  <si>
    <t>Г. Смоленск, ул. Черняховского, д. 34</t>
  </si>
  <si>
    <t>Дер. Мальцево, ул. Парковая, д. 4</t>
  </si>
  <si>
    <t>Дер. Богородицкое, ул. Викторова, д. 27</t>
  </si>
  <si>
    <t>Г. Смоленск, ул. Николаева, д. 15</t>
  </si>
  <si>
    <t>Г. Смоленск, ул. Октябрьской революции, д. 7</t>
  </si>
  <si>
    <t>Г. Смоленск, ул. Фрунзе, д. 31</t>
  </si>
  <si>
    <t>Г. Сафоново, ул. Революционная, д. 3</t>
  </si>
  <si>
    <t>1917-1975</t>
  </si>
  <si>
    <t>Г. Смоленск, ул. Шоссейная, д. 1</t>
  </si>
  <si>
    <t>Дер. Козловка, ул. Мира, д. 51</t>
  </si>
  <si>
    <t>Дер. Козловка, ул. Мира, д. 27</t>
  </si>
  <si>
    <t>Г. Смоленск, ул. Ленина, д. 9</t>
  </si>
  <si>
    <t>Г. Смоленск, ул. Карбышева, д. 2</t>
  </si>
  <si>
    <t>Г. Смоленск, ул. Чернышевского, д. 10</t>
  </si>
  <si>
    <t>677.</t>
  </si>
  <si>
    <t>Г. Смоленск, ул. Центральная, д. 2</t>
  </si>
  <si>
    <t>С. Ворга, ул. Октябрьская, д. 7</t>
  </si>
  <si>
    <t>Итого по Ершичскому сельскому поселению Ершичского района Смоленской области</t>
  </si>
  <si>
    <t>С. Ершичи, ул. Молодёжная, д. 2</t>
  </si>
  <si>
    <t>Г. Ельня, ул. Смоленский большак, д. 61</t>
  </si>
  <si>
    <t>Пгт Верхнеднепровский, пер. Днепровский, д. 6</t>
  </si>
  <si>
    <t>Пгт Верхнеднепровский, ул. Дорогобужская, д. 1</t>
  </si>
  <si>
    <t>Пгт Верхнеднепровский, ул. Дорогобужская, д. 3</t>
  </si>
  <si>
    <t>Пгт Верхнеднепровский, ул. Комсомольская, д. 10</t>
  </si>
  <si>
    <t>Пгт Верхнеднепровский, ул. Комсомольская, д. 12</t>
  </si>
  <si>
    <t>Пгт Верхнеднепровский, ул. Комсомольская, д. 13</t>
  </si>
  <si>
    <t>Пгт Верхнеднепровский, ул. Комсомольская, д. 14</t>
  </si>
  <si>
    <t>Пгт Верхнеднепровский, ул. Комсомольская, д. 3</t>
  </si>
  <si>
    <t>Пгт Верхнеднепровский, ул. Комсомольская, д. 4</t>
  </si>
  <si>
    <t>Пгт Верхнеднепровский, ул. Комсомольская, д. 5</t>
  </si>
  <si>
    <t>Пгт Верхнеднепровский, ул. Комсомольская, д. 6</t>
  </si>
  <si>
    <t>Пгт Верхнеднепровский, ул. Комсомольская, д. 7</t>
  </si>
  <si>
    <t>Пгт Верхнеднепровский, ул. Комсомольская, д. 8</t>
  </si>
  <si>
    <t>Пгт Верхнеднепровский, ул. Ленина, д. 10а</t>
  </si>
  <si>
    <t>Пгт Верхнеднепровский, ул. Ленина, д. 11</t>
  </si>
  <si>
    <t>Пгт Верхнеднепровский, ул. Ленина, д. 13</t>
  </si>
  <si>
    <t>Пгт Верхнеднепровский, ул. Ленина, д. 16</t>
  </si>
  <si>
    <t>Пгт Верхнеднепровский, ул. Ленина, д. 18</t>
  </si>
  <si>
    <t>Пгт Верхнеднепровский, ул. Ленина, д. 20</t>
  </si>
  <si>
    <t>Пгт Верхнеднепровский, ул. Молодежная, д. 16</t>
  </si>
  <si>
    <t>Пгт Верхнеднепровский, ул. Молодежная, д. 18</t>
  </si>
  <si>
    <t>Пгт Верхнеднепровский, ул. Молодежная, д. 20</t>
  </si>
  <si>
    <t>Пгт Верхнеднепровский, ул. Молодежная, д. 6</t>
  </si>
  <si>
    <t>Пгт Верхнеднепровский, ул. Советская, д. 11</t>
  </si>
  <si>
    <t>Пгт Верхнеднепровский, ул. Советская, д. 13</t>
  </si>
  <si>
    <t>Пгт Верхнеднепровский, ул. Советская, д. 15</t>
  </si>
  <si>
    <t>Пгт Верхнеднепровский, ул. Советская, д. 17</t>
  </si>
  <si>
    <t>Пгт Верхнеднепровский, ул. Советская, д. 19</t>
  </si>
  <si>
    <t>Пгт Верхнеднепровский, ул. Советская, д. 6</t>
  </si>
  <si>
    <t>Пгт Верхнеднепровский, ул. Советская, д. 7</t>
  </si>
  <si>
    <t>Пгт Верхнеднепровский, ул. Советская, д. 9</t>
  </si>
  <si>
    <t>Пгт Озерный, ул. Октябрьская, д. 12а</t>
  </si>
  <si>
    <t>Пгт Озерный, ул. Октябрьская, д. 14а</t>
  </si>
  <si>
    <t>Пгт Озерный, ул. Октябрьская, д. 16</t>
  </si>
  <si>
    <t>Пгт Озерный, ул. Строителей, д. 19</t>
  </si>
  <si>
    <t>Пгт Кардымово, ул. Октябрьская, д. 3</t>
  </si>
  <si>
    <t>Пгт Красный, пер. Строителей, д. 2а</t>
  </si>
  <si>
    <t>Пгт Красный, пер. Строителей, д. 8</t>
  </si>
  <si>
    <t>Пгт Красный, ул. Кутузова, д. 34</t>
  </si>
  <si>
    <t>Пгт Красный, ул. Ленина, д. 28а</t>
  </si>
  <si>
    <t>Пгт Красный, ул. Лесная, д. 3</t>
  </si>
  <si>
    <t>Пгт Красный, ул. Советская, д. 36</t>
  </si>
  <si>
    <t>Пгт Монастырщина, тер. Сельхозтехника, д. 10</t>
  </si>
  <si>
    <t>Пгт Монастырщина, ул. Интернациональная, д. 9б</t>
  </si>
  <si>
    <t>Пгт Монастырщина, ул. Мира, д. 17</t>
  </si>
  <si>
    <t>Пгт Монастырщина, ул. Мира, д. 6</t>
  </si>
  <si>
    <t>Пгт Монастырщина, ул. Мира, д. 8</t>
  </si>
  <si>
    <t>Пгт Голынки, ул. Ленина, д. 6</t>
  </si>
  <si>
    <t>Пгт Голынки, ул. Ленина, д. 8</t>
  </si>
  <si>
    <t>С. Издешково, ул. 1-я Ленинская, д. 26</t>
  </si>
  <si>
    <t>С. Издешково, ул. 2-я Ленинская, д. 19</t>
  </si>
  <si>
    <t>С. Издешково, ул. 2-я Ленинская, д. 21</t>
  </si>
  <si>
    <t>С. Издешково, ул. 2-я Ленинская, д. 23</t>
  </si>
  <si>
    <t>Г. Дорогобуж, ул. ДОС, д. 1</t>
  </si>
  <si>
    <t>Г. Дорогобуж, ул. ДОС, д. 2</t>
  </si>
  <si>
    <t>Г. Дорогобуж, ул. ДОС, д. 3</t>
  </si>
  <si>
    <t>Г. Смоленск, ул. Дзержинского, д. 2а</t>
  </si>
  <si>
    <t>Г. Смоленск, ул. Маяковского, д. 5а</t>
  </si>
  <si>
    <t>Дер. Озерная, ул. Руссковская, д. 5а</t>
  </si>
  <si>
    <t>С. Печерск, ул. Пионерская, д. 6</t>
  </si>
  <si>
    <t>Г. Десногорск, мкрн. 1, д. 7</t>
  </si>
  <si>
    <t>Г. Вязьма, ул. Кашена, д. 1</t>
  </si>
  <si>
    <t>Г. Вязьма, ул. Воинов-интернационалистов, д. 5, корпус 2</t>
  </si>
  <si>
    <t>Г. Вязьма, ул. Лейтенанта Шмидта, д. 10а</t>
  </si>
  <si>
    <t>Г. Вязьма, ул. Полины Осипенко, д. 1а</t>
  </si>
  <si>
    <t>Г. Вязьма, ул. Юбилейная, д. 15</t>
  </si>
  <si>
    <t>С. Карманово, ул. Пролетарская, д. 7</t>
  </si>
  <si>
    <t>Г. Гагарин, мкр. Лесной, ул. Мира, д. 4</t>
  </si>
  <si>
    <t>С. Токарево, ул. Центральная, д. 15</t>
  </si>
  <si>
    <t>Пгт Монастырщина, ул. Ленинская, д. 17</t>
  </si>
  <si>
    <t>Г. Рославль, мкрн. 15, д. 24</t>
  </si>
  <si>
    <t>Г. Рославль, мкрн. 15, д. 25</t>
  </si>
  <si>
    <t>Пгт Голынки, ул. Коммунистическая, д. 8</t>
  </si>
  <si>
    <t>Пгт Хиславичи, ул. Берестнева, д. 25</t>
  </si>
  <si>
    <t>Пгт Хиславичи, ул. Советская, д. 41</t>
  </si>
  <si>
    <t>Пгт Хиславичи, ул. Шилкина, д. 5</t>
  </si>
  <si>
    <t>Пгт Хиславичи, ул. Шилкина, д. 7</t>
  </si>
  <si>
    <t>Пгт Холм-Жирковский, ул. Ленина, д. 6</t>
  </si>
  <si>
    <t>Пгт Холм-Жирковский, ул. Ленина, д. 8</t>
  </si>
  <si>
    <t xml:space="preserve">Пгт Холм-Жирковский, ул. Московская, д. 14 </t>
  </si>
  <si>
    <t>Пгт Шумячи, ул. Заводская, д. 5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</si>
  <si>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2014-2055 годы на 2023-2025 годы</t>
  </si>
  <si>
    <t>Дер. Тюхменево, ул. Карьероуправления, д. 15</t>
  </si>
  <si>
    <t>Г. Духовщина, ул. Луначарского, д. 13</t>
  </si>
  <si>
    <t>С. Остер, ул. Советская, д. 5</t>
  </si>
  <si>
    <t xml:space="preserve">Г. Рудня, ул. Заречная, д. 20 </t>
  </si>
  <si>
    <t>Г. Рудня, ул. Киреева, д. 109</t>
  </si>
  <si>
    <t>Г. Сафоново, ул. 40 лет Октября, д. 10</t>
  </si>
  <si>
    <t>Г. Сафоново, ул. Революционная, д. 1</t>
  </si>
  <si>
    <t>Г. Смоленск, Витебское шоссе, д. 6</t>
  </si>
  <si>
    <t>Г. Смоленск, ул. Коммунистическая, д. 22</t>
  </si>
  <si>
    <t>Г. Смоленск, ул. Ленина, д. 11</t>
  </si>
  <si>
    <t>Г. Смоленск, ул. Маяковского, д. 5</t>
  </si>
  <si>
    <t>Г. Смоленск, ул. Нахимсона, д. 16</t>
  </si>
  <si>
    <t>Г. Смоленск, ул. Реввоенсовета, д. 16</t>
  </si>
  <si>
    <t>Г. Смоленск, ул. Тухачевского, д. 1</t>
  </si>
  <si>
    <t>Г. Смоленск, ул. Тухачевского, д. 3</t>
  </si>
  <si>
    <t>Г. Смоленск, ул. Шевченко, д. 82</t>
  </si>
  <si>
    <t>Г. Сычевка, ул. Станционное Шоссе, д. 9</t>
  </si>
  <si>
    <t>Дер. Юшино, ул. Дачная, д. 2</t>
  </si>
  <si>
    <t>Г. Ярцево, ул. Автозаводская, д. 40</t>
  </si>
  <si>
    <t>Г. Ярцево, ул. Краснооктябрьская, д. 34</t>
  </si>
  <si>
    <t>Г. Ярцево, ул. ЛММС, д. 4</t>
  </si>
  <si>
    <t>Г. Ярцево, ул. Максима Горького, д. 4</t>
  </si>
  <si>
    <t>Г. Ярцево, ул. Школьная, д. 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</si>
  <si>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</si>
  <si>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</si>
  <si>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</si>
  <si>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</si>
  <si>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</si>
  <si>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</si>
  <si>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</si>
  <si>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</si>
  <si>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</si>
  <si>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</si>
  <si>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</si>
  <si>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</si>
  <si>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</si>
  <si>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</si>
  <si>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</si>
  <si>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</si>
  <si>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</si>
  <si>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</si>
  <si>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</si>
  <si>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</si>
  <si>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</si>
  <si>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</si>
  <si>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</si>
  <si>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</si>
  <si>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183.</t>
  </si>
  <si>
    <t>185.</t>
  </si>
  <si>
    <t>340.</t>
  </si>
  <si>
    <t>Дер. Денисово, д. 1/1</t>
  </si>
  <si>
    <t>385.</t>
  </si>
  <si>
    <t>584.</t>
  </si>
  <si>
    <t>613.</t>
  </si>
  <si>
    <t>640.</t>
  </si>
  <si>
    <t>695.</t>
  </si>
  <si>
    <t>716.</t>
  </si>
  <si>
    <t>741.</t>
  </si>
  <si>
    <t>807.</t>
  </si>
  <si>
    <t>834.</t>
  </si>
  <si>
    <t>844.</t>
  </si>
  <si>
    <t>854.</t>
  </si>
  <si>
    <t>990.</t>
  </si>
  <si>
    <t>1060.</t>
  </si>
  <si>
    <t>1094.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</si>
  <si>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</si>
  <si>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</si>
  <si>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</si>
  <si>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</si>
  <si>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</si>
  <si>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</si>
  <si>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</si>
  <si>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</si>
  <si>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</si>
  <si>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</si>
  <si>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</si>
  <si>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</si>
  <si>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</si>
  <si>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</si>
  <si>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</si>
  <si>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</si>
  <si>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</si>
  <si>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</si>
  <si>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</si>
  <si>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</si>
  <si>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</si>
  <si>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</si>
  <si>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</si>
  <si>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</si>
  <si>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</si>
  <si>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</si>
  <si>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</si>
  <si>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</si>
  <si>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</si>
  <si>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</si>
  <si>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</si>
  <si>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</si>
  <si>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</si>
  <si>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</si>
  <si>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</si>
  <si>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</si>
  <si>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</si>
  <si>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</si>
  <si>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</si>
  <si>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</si>
  <si>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</si>
  <si>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</si>
  <si>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</si>
  <si>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</si>
  <si>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</si>
  <si>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</si>
  <si>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</si>
  <si>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</si>
  <si>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</si>
  <si>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</si>
  <si>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</si>
  <si>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</si>
  <si>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</si>
  <si>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</si>
  <si>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</si>
  <si>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</si>
  <si>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</si>
  <si>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</si>
  <si>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</si>
  <si>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</si>
  <si>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</si>
  <si>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</si>
  <si>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</si>
  <si>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</si>
  <si>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</si>
  <si>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</si>
  <si>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</si>
  <si>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</si>
  <si>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</si>
  <si>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</si>
  <si>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</si>
  <si>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</si>
  <si>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</si>
  <si>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</si>
  <si>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</si>
  <si>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</si>
  <si>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</si>
  <si>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</si>
  <si>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</si>
  <si>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</si>
  <si>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</si>
  <si>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</si>
  <si>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</si>
  <si>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</si>
  <si>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7. Семлевское сельское поселение Вяземского района Смоленской области</t>
  </si>
  <si>
    <t>8. Степаниковское сельское поселение Вяземского района Смоленской области</t>
  </si>
  <si>
    <t>9. Тумановское сельское поселение Вяземского района Смоленской области</t>
  </si>
  <si>
    <t>10. Гагаринское городское поселение Гагаринского района Смоленской области</t>
  </si>
  <si>
    <t>11. Гагаринское сельское поселение Гагаринского района Смоленской области</t>
  </si>
  <si>
    <t>12. Кармановское сельское поселение Гагаринского района Смоленской области</t>
  </si>
  <si>
    <t>13. Никольское сельское поселение Гагаринского района Смоленской области</t>
  </si>
  <si>
    <t>14. Глинковское сельское поселение Глинковского района Смоленской области</t>
  </si>
  <si>
    <t>15. Демидовское городское поселение Демидовского района Смоленской области</t>
  </si>
  <si>
    <t>16. Титовщинское сельское поселение Демидовского района Смоленской области</t>
  </si>
  <si>
    <t>17. Муниципальное образование «город Десногорск» Смоленской области</t>
  </si>
  <si>
    <t>18. Дорогобужское городское поселение Дорогобужского района Смоленской области</t>
  </si>
  <si>
    <t>19. Верхнеднепровское городское поселение Дорогобужского района Смоленской области</t>
  </si>
  <si>
    <t>20. Алексинское сельское поселение Дорогобужского района Смоленской области</t>
  </si>
  <si>
    <t>21. Усвятское сельское поселение Дорогобужского района Смоленской области</t>
  </si>
  <si>
    <t>22. Духовщинское городское поселение Духовщинского района Смоленской области</t>
  </si>
  <si>
    <t>23. Озерненское городское поселение Духовщинского района Смоленской области</t>
  </si>
  <si>
    <t>24. Булгаковское сельское поселение Духовщинского района Смоленской области</t>
  </si>
  <si>
    <t>25. Ельнинское городское поселение Ельнинского района Смоленской области</t>
  </si>
  <si>
    <t>26. Ершичское сельское поселение Ершичского района Смоленской области</t>
  </si>
  <si>
    <t>27. Воргинское сельское поселение Ершичского района Смоленской области</t>
  </si>
  <si>
    <t>28. Кардымовское городское поселение Кардымовского района Смоленской области</t>
  </si>
  <si>
    <t>29. Каменское сельское поселение Кардымовского района Смоленской области</t>
  </si>
  <si>
    <t>70. Дивасовское сельское поселение Смоленского района Смоленской области</t>
  </si>
  <si>
    <t>71. Касплянское сельское поселение Смоленского района Смоленской области</t>
  </si>
  <si>
    <t>72. Катынское сельское поселение Смоленского района Смоленской области</t>
  </si>
  <si>
    <t>73. Козинское сельское поселение Смоленского района Смоленской области</t>
  </si>
  <si>
    <t>74. Корохоткинское сельское поселение Смоленского района Смоленской области</t>
  </si>
  <si>
    <t>75. Михновское сельское поселение Смоленского района Смоленской области</t>
  </si>
  <si>
    <t>76. Новосельское сельское поселение Смоленского района Смоленской области</t>
  </si>
  <si>
    <t>77. Печерское сельское поселение Смоленского района Смоленской области</t>
  </si>
  <si>
    <t>78. Пионерское сельское поселение Смоленского района Смоленской области</t>
  </si>
  <si>
    <t>79. Пригорское сельское поселение Смоленского района Смоленской области</t>
  </si>
  <si>
    <t>80. Сметанинское сельское поселение Смоленского района Смоленской области</t>
  </si>
  <si>
    <t>81. Стабенское сельское поселение Смоленского района Смоленской области</t>
  </si>
  <si>
    <t>82. Талашкинское сельское поселение Смоленского района Смоленской области</t>
  </si>
  <si>
    <t>83. Хохловское сельское поселение Смоленского района Смоленской области</t>
  </si>
  <si>
    <t>84. Сычевское городское поселение Сычевского района Смоленской области</t>
  </si>
  <si>
    <t>85. Дугинское сельское поселение Сычевского района Смоленской области</t>
  </si>
  <si>
    <t>86. Караваевское сельское поселение Сычевского района Смоленской области</t>
  </si>
  <si>
    <t>87. Мальцевское сельское поселение Сычевского района Смоленской области</t>
  </si>
  <si>
    <t>88. Темкинское сельское поселение Темкинского района Смоленской области</t>
  </si>
  <si>
    <t>89. Медведевское сельское поселение Темкинского района Смоленской области</t>
  </si>
  <si>
    <t>90. Угранское сельское поселение Угранского района Смоленской области</t>
  </si>
  <si>
    <t>91. Вешковское сельское поселение Угранского района Смоленской области</t>
  </si>
  <si>
    <t>92. Знаменское сельское поселение Угранского района Смоленской области</t>
  </si>
  <si>
    <t>93. Михалевское сельское поселение Угранского района Смоленской области</t>
  </si>
  <si>
    <t>94. Хиславичское городское поселение Хиславичского района Смоленской области</t>
  </si>
  <si>
    <t>95. Холм-Жирковское городское поселение Холм-Жирковского района Смоленской области</t>
  </si>
  <si>
    <t>96. Шумячское городское поселение</t>
  </si>
  <si>
    <t>97. Озерное сельское поселение Шумячского района Смоленской области</t>
  </si>
  <si>
    <t>98. Игоревское сельское поселение Холм-Жирковского района Смоленской области</t>
  </si>
  <si>
    <t>99. Первомайское сельское поселение Шумячского района Смоленской области</t>
  </si>
  <si>
    <t>100. Ярцевское городское поселение Ярцевского района Смоленской области</t>
  </si>
  <si>
    <t>101. Капыревщинское сельское поселение Ярцевского района Смоленской области</t>
  </si>
  <si>
    <t>102. Михейковское сельское поселение Ярцевского района Смоленской области</t>
  </si>
  <si>
    <t>103. Суетовское сельское поселение Ярцевского района Смоленской области</t>
  </si>
  <si>
    <t>С. Карманово, ул. Советская, д. 52</t>
  </si>
  <si>
    <t>Итого по Гнездовскому сельскому поселению Смоленского района Смоленской области</t>
  </si>
  <si>
    <t>Дер. Новые Батеки, ул. Северная, д. 20</t>
  </si>
  <si>
    <t>Г. Смоленск, ул. Автозаводская, д. 21/3</t>
  </si>
  <si>
    <t>Г. Смоленск, ул. Лавочкина, д. 53а</t>
  </si>
  <si>
    <t>Г. Смоленск, ул. Седова, д. 33а</t>
  </si>
  <si>
    <t>Г. Смоленск, ул. Маршала Соколовского, д. 6</t>
  </si>
  <si>
    <t>Пос. Гедеоновка, д. 14</t>
  </si>
  <si>
    <t>Дер. Ивановское, ул. Центральная, д. 11</t>
  </si>
  <si>
    <t>Г. Рославль, ул. Пролетарская, д. 72</t>
  </si>
  <si>
    <t>Г. Смоленск, ул. Коненкова, д. 3</t>
  </si>
  <si>
    <t>30. Тюшинское сельское поселение Кардымовского района Смоленской области</t>
  </si>
  <si>
    <t>31. Краснинское городское поселение Краснинского района Смоленской области</t>
  </si>
  <si>
    <t>32. Гусинское сельское поселение Краснинского района Смоленской области</t>
  </si>
  <si>
    <t>33. Мерлинское сельское поселение Краснинского района Смоленской области</t>
  </si>
  <si>
    <t>34. Монастырщинское городское поселение Монастырщинского района Смоленской области</t>
  </si>
  <si>
    <t>35. Соболевское сельское поселение Монастырщинского района Смоленской области</t>
  </si>
  <si>
    <t>36. Высоковское сельское поселение Новодугинского района Смоленской области</t>
  </si>
  <si>
    <t>37. Починковское городское поселение Починковского района Смоленской области</t>
  </si>
  <si>
    <t>38. Ленинское сельское поселение Починковского района Смоленской области</t>
  </si>
  <si>
    <t>40. Прудковское сельское поселение Починковского района Смоленской области</t>
  </si>
  <si>
    <t>41. Стодолищенское сельское поселение Починковского района Смоленской области</t>
  </si>
  <si>
    <t>43. Рославльское городское поселение Рославльского района Смоленской области</t>
  </si>
  <si>
    <t>44. Астапковичское сельское поселение Рославльского района Смоленской области</t>
  </si>
  <si>
    <t>45. Екимовичское сельское поселение Рославльского района Смоленской области</t>
  </si>
  <si>
    <t>46. Остерское сельское поселение Рославльского района Смоленской области</t>
  </si>
  <si>
    <t>48. Любовское сельское поселение Рославльского района Смоленской области</t>
  </si>
  <si>
    <t>49. Перенское сельское поселение Рославльского района Смоленской области</t>
  </si>
  <si>
    <t>50. Сырокоренское сельское поселение Рославльского района Смоленской области</t>
  </si>
  <si>
    <t>51. Руднянское городское поселение Руднянского района Смоленской области</t>
  </si>
  <si>
    <t>52. Голынковское городское поселение Руднянского района Смоленской области</t>
  </si>
  <si>
    <t>53. Любавичское сельское поселение Руднянского района Смоленской области</t>
  </si>
  <si>
    <t>54. Переволочское сельское поселение Руднянского района Смоленской области</t>
  </si>
  <si>
    <t>55. Чистиковское сельское поселение Руднянского района Смоленской области</t>
  </si>
  <si>
    <t>56. Сафоновское городское поселение Сафоновского района Смоленской области</t>
  </si>
  <si>
    <t>57. Барановское сельское поселение Сафоновского района Смоленской области</t>
  </si>
  <si>
    <t>58. Беленинское сельское поселение Сафоновского района Смоленской области</t>
  </si>
  <si>
    <t>59. Вадинское сельское поселение Сафоновского района Смоленской области</t>
  </si>
  <si>
    <t>60. Вышегорское сельское поселение Сафоновского района Смоленской области</t>
  </si>
  <si>
    <t>61. Издешковское сельское поселение Сафоновского района Смоленской области</t>
  </si>
  <si>
    <t>62. Казулинское сельское поселение Сафоновского района Смоленской области</t>
  </si>
  <si>
    <t>63. Николо-Погореловское сельское поселение Сафоновского района Смоленской области</t>
  </si>
  <si>
    <t>64. Прудковское сельское поселение Сафоновского района Смоленской области</t>
  </si>
  <si>
    <t>65. Рыбковское сельское поселение Сафоновского района Смоленской области</t>
  </si>
  <si>
    <t>66. Город Смоленск</t>
  </si>
  <si>
    <t>67. Волоковское сельское поселение Смоленского района Смоленской области</t>
  </si>
  <si>
    <t>68. Вязгинское сельское поселение Смоленского района Смоленской области</t>
  </si>
  <si>
    <t>69. Гнездовское сельское поселение Смоленского района Смоленской области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</si>
  <si>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</si>
  <si>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</si>
  <si>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</si>
  <si>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</si>
  <si>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</si>
  <si>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</si>
  <si>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</si>
  <si>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</si>
  <si>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</si>
  <si>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</si>
  <si>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</si>
  <si>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</si>
  <si>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</si>
  <si>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</si>
  <si>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</si>
  <si>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</si>
  <si>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</si>
  <si>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</si>
  <si>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</si>
  <si>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</si>
  <si>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</si>
  <si>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</si>
  <si>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</si>
  <si>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</si>
  <si>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</si>
  <si>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</si>
  <si>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</si>
  <si>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</si>
  <si>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</si>
  <si>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</si>
  <si>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</si>
  <si>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</si>
  <si>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</si>
  <si>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</si>
  <si>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</si>
  <si>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</si>
  <si>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</si>
  <si>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</si>
  <si>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</si>
  <si>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</si>
  <si>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</si>
  <si>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</si>
  <si>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</si>
  <si>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</si>
  <si>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</si>
  <si>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</si>
  <si>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</si>
  <si>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</si>
  <si>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</si>
  <si>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</si>
  <si>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</si>
  <si>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</si>
  <si>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</si>
  <si>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</si>
  <si>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</si>
  <si>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</si>
  <si>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</si>
  <si>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</si>
  <si>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</si>
  <si>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</si>
  <si>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</si>
  <si>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</si>
  <si>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</si>
  <si>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</si>
  <si>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</si>
  <si>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</si>
  <si>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</si>
  <si>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</si>
  <si>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</si>
  <si>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</si>
  <si>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</si>
  <si>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</si>
  <si>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</si>
  <si>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</si>
  <si>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</si>
  <si>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</si>
  <si>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</si>
  <si>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</si>
  <si>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</si>
  <si>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</si>
  <si>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</si>
  <si>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</si>
  <si>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</si>
  <si>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</si>
  <si>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</si>
  <si>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</si>
  <si>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</si>
  <si>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</si>
  <si>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</si>
  <si>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</si>
  <si>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</si>
  <si>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</si>
  <si>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</si>
  <si>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</si>
  <si>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</si>
  <si>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</si>
  <si>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</si>
  <si>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</si>
  <si>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</si>
  <si>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</si>
  <si>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</si>
  <si>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</si>
  <si>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</si>
  <si>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</si>
  <si>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</si>
  <si>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</si>
  <si>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</si>
  <si>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</si>
  <si>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</si>
  <si>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</si>
  <si>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</si>
  <si>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</si>
  <si>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</si>
  <si>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</si>
  <si>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</si>
  <si>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</si>
  <si>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</si>
  <si>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</si>
  <si>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</si>
  <si>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</si>
  <si>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</si>
  <si>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</si>
  <si>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</si>
  <si>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</si>
  <si>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</si>
  <si>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</si>
  <si>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</si>
  <si>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</si>
  <si>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</si>
  <si>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</si>
  <si>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</si>
  <si>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</si>
  <si>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</si>
  <si>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</si>
  <si>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</si>
  <si>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</si>
  <si>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</si>
  <si>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</si>
  <si>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</si>
  <si>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</si>
  <si>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</si>
  <si>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</si>
  <si>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</si>
  <si>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</si>
  <si>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</si>
  <si>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</si>
  <si>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176.</t>
  </si>
  <si>
    <t>177.</t>
  </si>
  <si>
    <t>178.</t>
  </si>
  <si>
    <t>179.</t>
  </si>
  <si>
    <t>180.</t>
  </si>
  <si>
    <t>181.</t>
  </si>
  <si>
    <t>182.</t>
  </si>
  <si>
    <t>184.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</si>
  <si>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</si>
  <si>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</si>
  <si>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</si>
  <si>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</si>
  <si>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</si>
  <si>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</si>
  <si>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</si>
  <si>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</si>
  <si>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</si>
  <si>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</si>
  <si>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</si>
  <si>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</si>
  <si>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</si>
  <si>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</si>
  <si>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</si>
  <si>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</si>
  <si>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</si>
  <si>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</si>
  <si>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</si>
  <si>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</si>
  <si>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</si>
  <si>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</si>
  <si>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</si>
  <si>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</si>
  <si>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</si>
  <si>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</si>
  <si>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</si>
  <si>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</si>
  <si>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</si>
  <si>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</si>
  <si>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</si>
  <si>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</si>
  <si>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</si>
  <si>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</si>
  <si>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</si>
  <si>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</si>
  <si>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</si>
  <si>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</si>
  <si>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</si>
  <si>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</si>
  <si>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</si>
  <si>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</si>
  <si>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</si>
  <si>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</si>
  <si>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</si>
  <si>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</si>
  <si>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</si>
  <si>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</si>
  <si>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</si>
  <si>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</si>
  <si>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</si>
  <si>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</si>
  <si>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</si>
  <si>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</si>
  <si>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</si>
  <si>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</si>
  <si>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</si>
  <si>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</si>
  <si>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</si>
  <si>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</si>
  <si>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</si>
  <si>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</si>
  <si>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</si>
  <si>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</si>
  <si>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</si>
  <si>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</si>
  <si>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</si>
  <si>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</si>
  <si>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</si>
  <si>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</si>
  <si>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</si>
  <si>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</si>
  <si>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</si>
  <si>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</si>
  <si>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</si>
  <si>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</si>
  <si>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</si>
  <si>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</si>
  <si>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</si>
  <si>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</si>
  <si>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</si>
  <si>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</si>
  <si>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</si>
  <si>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</si>
  <si>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</si>
  <si>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</si>
  <si>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</si>
  <si>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</si>
  <si>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</si>
  <si>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</si>
  <si>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</si>
  <si>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</si>
  <si>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</si>
  <si>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</si>
  <si>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</si>
  <si>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</si>
  <si>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</si>
  <si>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</si>
  <si>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</si>
  <si>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</si>
  <si>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</si>
  <si>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</si>
  <si>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</si>
  <si>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</si>
  <si>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</si>
  <si>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</si>
  <si>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</si>
  <si>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</si>
  <si>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</si>
  <si>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</si>
  <si>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</si>
  <si>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</si>
  <si>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</si>
  <si>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</si>
  <si>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</si>
  <si>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</si>
  <si>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</si>
  <si>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</si>
  <si>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</si>
  <si>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</si>
  <si>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</si>
  <si>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</si>
  <si>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</si>
  <si>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</si>
  <si>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</si>
  <si>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</si>
  <si>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</si>
  <si>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</si>
  <si>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</si>
  <si>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</si>
  <si>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</si>
  <si>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</si>
  <si>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</si>
  <si>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</si>
  <si>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</si>
  <si>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</si>
  <si>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</si>
  <si>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</si>
  <si>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343.</t>
  </si>
  <si>
    <t>388.</t>
  </si>
  <si>
    <t>423.</t>
  </si>
  <si>
    <t>555.</t>
  </si>
  <si>
    <t>605.</t>
  </si>
  <si>
    <t>610.</t>
  </si>
  <si>
    <t>615.</t>
  </si>
  <si>
    <t>618.</t>
  </si>
  <si>
    <t>619.</t>
  </si>
  <si>
    <t>624.</t>
  </si>
  <si>
    <t>648.</t>
  </si>
  <si>
    <t>681.</t>
  </si>
  <si>
    <t>730.</t>
  </si>
  <si>
    <t>731.</t>
  </si>
  <si>
    <t>783.</t>
  </si>
  <si>
    <t>866.</t>
  </si>
  <si>
    <t>899.</t>
  </si>
  <si>
    <t>918.</t>
  </si>
  <si>
    <t>981.</t>
  </si>
  <si>
    <t>982.</t>
  </si>
  <si>
    <t>1028.</t>
  </si>
  <si>
    <t>1091.</t>
  </si>
  <si>
    <t>1108.</t>
  </si>
  <si>
    <t>Дер. Шоссейный дом, д. 5</t>
  </si>
  <si>
    <t>39. Мурыгинское сельское поселение Починковского района Смоленской области</t>
  </si>
  <si>
    <t>42. Шаталовское сельское поселение Починковского района Смоленской области</t>
  </si>
  <si>
    <t>47. Кирилловское сельское поселение Рославльского района Смоленской области</t>
  </si>
  <si>
    <t>Итого по Кирилловскому сельскому поселению Рославльского района Смоленской области</t>
  </si>
  <si>
    <t>1181.</t>
  </si>
  <si>
    <t>Итого по Вязьма-Брянскому сельскому поселению Вяземского района Смоленской области</t>
  </si>
  <si>
    <t>Итого по Озерному сельскому поселению Шумячского района Смоленской области</t>
  </si>
  <si>
    <t>Г. Рославль, ул. Пролетарская, д. 42</t>
  </si>
  <si>
    <t>Г. Вязьма, пр. 25 Октября, д. 4</t>
  </si>
  <si>
    <t>Г. Смоленск, пер. Смирнова, д. 3/4а</t>
  </si>
  <si>
    <t>Г. Ярцево, ул. Максима Горького, д. 22</t>
  </si>
  <si>
    <t>Г. Смоленск, ул. 12 лет Октября, д. 15</t>
  </si>
  <si>
    <t>Г. Смоленск, ул. Октябрьской революции, д. 4</t>
  </si>
  <si>
    <t xml:space="preserve">Г. Смоленск, ул. Багратиона, д. 5 </t>
  </si>
  <si>
    <t>Г. Сафоново, ул. Ковалева, д. 3</t>
  </si>
  <si>
    <t>86.</t>
  </si>
  <si>
    <t>87.</t>
  </si>
  <si>
    <t>102.</t>
  </si>
  <si>
    <t>134.</t>
  </si>
  <si>
    <t>175.</t>
  </si>
  <si>
    <t>415.</t>
  </si>
  <si>
    <t>588.</t>
  </si>
  <si>
    <t>935.</t>
  </si>
  <si>
    <t>1058.</t>
  </si>
  <si>
    <t>1093.</t>
  </si>
  <si>
    <t>1095.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</si>
  <si>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</si>
  <si>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</si>
  <si>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</si>
  <si>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</si>
  <si>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</si>
  <si>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</si>
  <si>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</si>
  <si>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</si>
  <si>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</si>
  <si>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</si>
  <si>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</si>
  <si>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</si>
  <si>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</si>
  <si>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</si>
  <si>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</si>
  <si>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</si>
  <si>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</si>
  <si>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</si>
  <si>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</si>
  <si>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</si>
  <si>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</si>
  <si>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</si>
  <si>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</si>
  <si>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</si>
  <si>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</si>
  <si>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Г. Смоленск, ул. 2-я линия Красноармейской слободы,   д. 7</t>
  </si>
  <si>
    <t>1207.</t>
  </si>
  <si>
    <t>Приложение                    
к распоряжению Администрации Смоленской области
от 12.05.2022 № 660-р/адм (в редакции распоряжений Администрации Смоленской области от  07.12.2022                                № 1786-р/адм, от  03.03.2023  № 379-р/адм, от 03.08.2023                            № 1285-р/адм, распоряжения Правительства Смоленской области от  23.11.2023  № 240-рп)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</si>
</sst>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8" fillId="0" borderId="0"/>
    <xf numFmtId="0" fontId="9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0" fillId="0" borderId="0"/>
    <xf numFmtId="0" fontId="7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</cellStyleXfs>
  <cellXfs count="280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0" xfId="11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11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readingOrder="1"/>
    </xf>
    <xf numFmtId="0" fontId="5" fillId="0" borderId="1" xfId="0" applyFont="1" applyFill="1" applyBorder="1" applyAlignment="1">
      <alignment vertical="center" wrapText="1"/>
    </xf>
    <xf numFmtId="4" fontId="5" fillId="0" borderId="1" xfId="12" applyNumberFormat="1" applyFont="1" applyFill="1" applyBorder="1" applyAlignment="1">
      <alignment horizontal="right" vertical="center"/>
    </xf>
    <xf numFmtId="49" fontId="5" fillId="0" borderId="1" xfId="12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" fontId="5" fillId="0" borderId="1" xfId="10" applyNumberFormat="1" applyFont="1" applyFill="1" applyBorder="1" applyAlignment="1">
      <alignment horizontal="center" vertical="center" wrapText="1"/>
    </xf>
    <xf numFmtId="1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10" applyNumberFormat="1" applyFont="1" applyFill="1" applyBorder="1" applyAlignment="1">
      <alignment horizontal="center" vertical="center"/>
    </xf>
    <xf numFmtId="0" fontId="5" fillId="0" borderId="1" xfId="10" applyNumberFormat="1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>
      <alignment vertical="center" wrapText="1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" fontId="6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5" fillId="0" borderId="1" xfId="12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5" fillId="0" borderId="1" xfId="12" applyNumberFormat="1" applyFont="1" applyFill="1" applyBorder="1" applyAlignment="1">
      <alignment vertical="center" readingOrder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13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/>
      <protection locked="0"/>
    </xf>
    <xf numFmtId="4" fontId="5" fillId="0" borderId="1" xfId="13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12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0" xfId="0" applyFont="1" applyFill="1" applyBorder="1"/>
    <xf numFmtId="0" fontId="5" fillId="0" borderId="0" xfId="0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4" fontId="6" fillId="0" borderId="1" xfId="0" applyNumberFormat="1" applyFont="1" applyFill="1" applyBorder="1"/>
    <xf numFmtId="0" fontId="6" fillId="0" borderId="4" xfId="0" applyFont="1" applyFill="1" applyBorder="1"/>
    <xf numFmtId="0" fontId="14" fillId="0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" fontId="6" fillId="0" borderId="1" xfId="12" applyNumberFormat="1" applyFont="1" applyFill="1" applyBorder="1" applyAlignment="1">
      <alignment horizontal="right" vertical="center" readingOrder="1"/>
    </xf>
    <xf numFmtId="4" fontId="6" fillId="0" borderId="1" xfId="12" applyNumberFormat="1" applyFont="1" applyFill="1" applyBorder="1" applyAlignment="1">
      <alignment horizontal="center" vertical="center" readingOrder="1"/>
    </xf>
    <xf numFmtId="49" fontId="6" fillId="0" borderId="1" xfId="12" applyNumberFormat="1" applyFont="1" applyFill="1" applyBorder="1" applyAlignment="1">
      <alignment horizontal="center" vertical="center"/>
    </xf>
    <xf numFmtId="49" fontId="5" fillId="0" borderId="1" xfId="12" applyNumberFormat="1" applyFont="1" applyFill="1" applyBorder="1" applyAlignment="1">
      <alignment horizontal="right" vertical="center" readingOrder="1"/>
    </xf>
    <xf numFmtId="0" fontId="5" fillId="0" borderId="0" xfId="0" applyFont="1" applyFill="1" applyBorder="1" applyAlignment="1">
      <alignment vertical="center" wrapText="1"/>
    </xf>
    <xf numFmtId="1" fontId="5" fillId="0" borderId="2" xfId="1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/>
    <xf numFmtId="0" fontId="5" fillId="0" borderId="1" xfId="0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wrapText="1" readingOrder="1"/>
    </xf>
    <xf numFmtId="2" fontId="5" fillId="0" borderId="1" xfId="12" applyNumberFormat="1" applyFont="1" applyFill="1" applyBorder="1" applyAlignment="1">
      <alignment horizontal="right" vertical="center" readingOrder="1"/>
    </xf>
    <xf numFmtId="4" fontId="5" fillId="0" borderId="8" xfId="0" applyNumberFormat="1" applyFont="1" applyFill="1" applyBorder="1" applyAlignment="1">
      <alignment vertical="center" wrapText="1" readingOrder="1"/>
    </xf>
    <xf numFmtId="0" fontId="5" fillId="0" borderId="1" xfId="0" applyFont="1" applyFill="1" applyBorder="1" applyAlignment="1">
      <alignment horizontal="justify" vertical="center" wrapText="1"/>
    </xf>
    <xf numFmtId="4" fontId="6" fillId="0" borderId="4" xfId="0" applyNumberFormat="1" applyFont="1" applyFill="1" applyBorder="1"/>
    <xf numFmtId="0" fontId="5" fillId="0" borderId="2" xfId="0" applyFont="1" applyFill="1" applyBorder="1" applyAlignment="1">
      <alignment horizontal="justify" vertical="center" wrapText="1"/>
    </xf>
    <xf numFmtId="4" fontId="5" fillId="0" borderId="2" xfId="12" applyNumberFormat="1" applyFont="1" applyFill="1" applyBorder="1" applyAlignment="1">
      <alignment vertical="center" readingOrder="1"/>
    </xf>
    <xf numFmtId="0" fontId="5" fillId="0" borderId="8" xfId="9" applyFont="1" applyFill="1" applyBorder="1" applyAlignment="1">
      <alignment horizontal="left" vertical="center" wrapText="1"/>
    </xf>
    <xf numFmtId="0" fontId="5" fillId="0" borderId="8" xfId="9" applyFont="1" applyFill="1" applyBorder="1" applyAlignment="1">
      <alignment horizontal="center" vertical="center"/>
    </xf>
    <xf numFmtId="0" fontId="5" fillId="0" borderId="8" xfId="9" applyFont="1" applyFill="1" applyBorder="1" applyAlignment="1">
      <alignment horizontal="center" vertical="center" wrapText="1"/>
    </xf>
    <xf numFmtId="1" fontId="5" fillId="0" borderId="8" xfId="9" applyNumberFormat="1" applyFont="1" applyFill="1" applyBorder="1" applyAlignment="1">
      <alignment horizontal="center" vertical="center" readingOrder="1"/>
    </xf>
    <xf numFmtId="4" fontId="5" fillId="0" borderId="8" xfId="9" applyNumberFormat="1" applyFont="1" applyFill="1" applyBorder="1" applyAlignment="1">
      <alignment horizontal="right" vertical="center" readingOrder="1"/>
    </xf>
    <xf numFmtId="4" fontId="5" fillId="0" borderId="1" xfId="12" applyNumberFormat="1" applyFont="1" applyFill="1" applyBorder="1" applyAlignment="1">
      <alignment horizontal="center" vertical="center" readingOrder="1"/>
    </xf>
    <xf numFmtId="1" fontId="5" fillId="0" borderId="2" xfId="1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vertical="center" wrapText="1" readingOrder="1"/>
    </xf>
    <xf numFmtId="2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0" xfId="0" applyNumberFormat="1" applyFont="1" applyFill="1" applyBorder="1"/>
    <xf numFmtId="4" fontId="5" fillId="0" borderId="2" xfId="0" applyNumberFormat="1" applyFont="1" applyFill="1" applyBorder="1" applyAlignment="1">
      <alignment horizontal="right" vertical="center" wrapText="1" readingOrder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 readingOrder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8" xfId="0" applyNumberFormat="1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horizontal="right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8" xfId="0" applyNumberFormat="1" applyFont="1" applyFill="1" applyBorder="1" applyAlignment="1">
      <alignment horizontal="center"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readingOrder="1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8" xfId="12" applyNumberFormat="1" applyFont="1" applyFill="1" applyBorder="1" applyAlignment="1">
      <alignment horizontal="right" vertical="center" readingOrder="1"/>
    </xf>
    <xf numFmtId="0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vertical="center"/>
    </xf>
    <xf numFmtId="4" fontId="5" fillId="0" borderId="2" xfId="12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horizontal="right" vertical="center" wrapText="1" readingOrder="1"/>
    </xf>
    <xf numFmtId="2" fontId="5" fillId="0" borderId="1" xfId="0" applyNumberFormat="1" applyFont="1" applyFill="1" applyBorder="1" applyAlignment="1">
      <alignment horizontal="right" vertical="center" wrapText="1"/>
    </xf>
    <xf numFmtId="4" fontId="5" fillId="0" borderId="2" xfId="11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 readingOrder="1"/>
    </xf>
    <xf numFmtId="3" fontId="5" fillId="0" borderId="2" xfId="0" applyNumberFormat="1" applyFont="1" applyFill="1" applyBorder="1" applyAlignment="1">
      <alignment horizontal="center" vertical="center"/>
    </xf>
    <xf numFmtId="4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readingOrder="1"/>
    </xf>
    <xf numFmtId="4" fontId="5" fillId="0" borderId="4" xfId="0" applyNumberFormat="1" applyFont="1" applyFill="1" applyBorder="1" applyAlignment="1">
      <alignment horizontal="right" vertical="center" readingOrder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8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vertical="center" readingOrder="1"/>
    </xf>
    <xf numFmtId="4" fontId="5" fillId="0" borderId="8" xfId="0" applyNumberFormat="1" applyFont="1" applyFill="1" applyBorder="1" applyAlignment="1">
      <alignment vertical="center" readingOrder="1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8" xfId="0" applyNumberFormat="1" applyFont="1" applyFill="1" applyBorder="1" applyAlignment="1">
      <alignment horizontal="right" vertical="center" readingOrder="1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8" xfId="0" applyNumberFormat="1" applyFont="1" applyFill="1" applyBorder="1" applyAlignment="1">
      <alignment horizontal="right" vertical="center" wrapText="1" readingOrder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8" xfId="0" applyNumberFormat="1" applyFont="1" applyFill="1" applyBorder="1" applyAlignment="1">
      <alignment horizontal="center" vertical="center" wrapText="1" readingOrder="1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8" xfId="12" applyNumberFormat="1" applyFont="1" applyFill="1" applyBorder="1" applyAlignment="1">
      <alignment horizontal="right" vertical="center" readingOrder="1"/>
    </xf>
    <xf numFmtId="1" fontId="5" fillId="0" borderId="2" xfId="10" applyNumberFormat="1" applyFont="1" applyFill="1" applyBorder="1" applyAlignment="1">
      <alignment horizontal="center" vertical="center" wrapText="1"/>
    </xf>
    <xf numFmtId="1" fontId="5" fillId="0" borderId="8" xfId="10" applyNumberFormat="1" applyFont="1" applyFill="1" applyBorder="1" applyAlignment="1">
      <alignment horizontal="center" vertical="center" wrapText="1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5" fillId="0" borderId="8" xfId="10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 readingOrder="1"/>
    </xf>
    <xf numFmtId="4" fontId="5" fillId="0" borderId="2" xfId="0" applyNumberFormat="1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vertical="center" wrapText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8" xfId="11" applyNumberFormat="1" applyFont="1" applyFill="1" applyBorder="1" applyAlignment="1">
      <alignment horizontal="right" vertical="center" readingOrder="1"/>
    </xf>
    <xf numFmtId="0" fontId="5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11" applyNumberFormat="1" applyFont="1" applyFill="1" applyBorder="1" applyAlignment="1">
      <alignment horizontal="center" vertical="center" textRotation="90" wrapText="1" readingOrder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4" fontId="5" fillId="0" borderId="2" xfId="12" applyNumberFormat="1" applyFont="1" applyFill="1" applyBorder="1" applyAlignment="1">
      <alignment horizontal="right" vertical="center"/>
    </xf>
    <xf numFmtId="4" fontId="5" fillId="0" borderId="8" xfId="12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4" fontId="5" fillId="0" borderId="1" xfId="0" applyNumberFormat="1" applyFont="1" applyFill="1" applyBorder="1" applyAlignment="1">
      <alignment horizontal="center" vertical="center" textRotation="90" wrapText="1" readingOrder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vertical="center"/>
    </xf>
    <xf numFmtId="4" fontId="5" fillId="0" borderId="8" xfId="0" applyNumberFormat="1" applyFont="1" applyFill="1" applyBorder="1" applyAlignment="1">
      <alignment vertical="center"/>
    </xf>
    <xf numFmtId="4" fontId="5" fillId="0" borderId="2" xfId="12" applyNumberFormat="1" applyFont="1" applyFill="1" applyBorder="1" applyAlignment="1">
      <alignment horizontal="right" vertical="center" wrapText="1"/>
    </xf>
    <xf numFmtId="4" fontId="5" fillId="0" borderId="8" xfId="12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5" fillId="0" borderId="8" xfId="0" applyNumberFormat="1" applyFont="1" applyFill="1" applyBorder="1" applyAlignment="1" applyProtection="1">
      <alignment horizontal="right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10" applyNumberFormat="1" applyFont="1" applyFill="1" applyBorder="1" applyAlignment="1">
      <alignment horizontal="center" vertical="center" wrapText="1"/>
    </xf>
    <xf numFmtId="0" fontId="5" fillId="0" borderId="8" xfId="10" applyNumberFormat="1" applyFont="1" applyFill="1" applyBorder="1" applyAlignment="1">
      <alignment horizontal="center" vertical="center" wrapText="1"/>
    </xf>
  </cellXfs>
  <cellStyles count="14">
    <cellStyle name="Excel Built-in Normal" xfId="13"/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DCHE~1/AppData/Local/Temp/delo/&#1055;&#1088;&#1080;&#1083;&#1086;&#1078;&#1077;&#1085;&#1080;&#1077;%202%202023-2025%20&#1085;&#1072;%20&#1087;&#1077;&#1095;&#1072;&#1090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vakova_OV/Desktop/&#1048;&#1079;&#1084;&#1077;&#1085;&#1077;&#1085;&#1080;&#1103;%20&#1074;%20&#1050;&#1055;%202020-2022%20&#1089;%20&#1086;&#1082;&#1090;&#1103;&#1073;&#1088;&#1103;%202022/&#1055;&#1088;&#1080;&#1083;&#1086;&#1078;&#1077;&#1085;&#1080;&#1077;%2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vakova_OV/Desktop/&#1048;&#1079;&#1084;&#1077;&#1085;&#1077;&#1085;&#1080;&#1103;%20&#1074;%20&#1050;&#1055;%202020-2022%20&#1074;%20&#1055;&#1056;&#1040;&#1042;&#1054;&#1042;&#1054;&#1049;%2023.12.2022/&#1055;&#1088;&#1080;&#1083;&#1086;&#1078;&#1077;&#1085;&#1080;&#1077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vakova_OV/Desktop/&#1048;&#1079;&#1084;&#1077;&#1085;&#1077;&#1085;&#1080;&#1103;%20&#1074;%20&#1050;&#1055;%202020-2022%20&#1074;%20&#1055;&#1056;&#1040;&#1042;&#1054;&#1042;&#1054;&#1049;%2023.12.2022/&#1048;&#1079;&#1084;&#1077;&#1085;&#1077;&#1085;&#1080;&#1103;%20&#1050;&#1055;%202017-2019/&#1055;&#1088;&#1080;&#1083;&#1086;&#1078;&#1077;&#1085;&#1080;&#1077;%201%2020017-20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vakova_OV/Desktop/&#1048;&#1079;&#1084;&#1077;&#1085;&#1077;&#1085;&#1080;&#1103;%20&#1074;%20&#1056;&#1055;&#1050;&#1056;%20&#1089;%20&#1086;&#1082;&#1090;&#1103;&#1073;&#1088;&#1103;%202022/&#1055;&#1088;&#1080;&#1083;&#1086;&#1078;&#1077;&#1085;&#1080;&#1077;%20&#1082;%20&#1056;&#1055;&#1050;&#1056;%20&#1085;&#1072;%20&#1087;&#1077;&#1095;&#1072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. прилож"/>
    </sheetNames>
    <sheetDataSet>
      <sheetData sheetId="0">
        <row r="12">
          <cell r="C12">
            <v>7388939.8599999985</v>
          </cell>
        </row>
        <row r="13">
          <cell r="C13">
            <v>4148756.81</v>
          </cell>
        </row>
        <row r="14">
          <cell r="C14">
            <v>849479.18</v>
          </cell>
        </row>
        <row r="16">
          <cell r="C16">
            <v>7948800</v>
          </cell>
        </row>
        <row r="17">
          <cell r="C17">
            <v>2898566.12</v>
          </cell>
        </row>
        <row r="18">
          <cell r="C18">
            <v>2900668.93</v>
          </cell>
        </row>
        <row r="19">
          <cell r="C19">
            <v>2899709.4</v>
          </cell>
        </row>
        <row r="20">
          <cell r="C20">
            <v>5440500</v>
          </cell>
        </row>
        <row r="21">
          <cell r="C21">
            <v>26932862.940000001</v>
          </cell>
        </row>
        <row r="22">
          <cell r="C22">
            <v>388656.82</v>
          </cell>
        </row>
        <row r="23">
          <cell r="C23">
            <v>17480061.440000001</v>
          </cell>
        </row>
        <row r="24">
          <cell r="C24">
            <v>28689946.690000001</v>
          </cell>
        </row>
        <row r="25">
          <cell r="C25">
            <v>2900000</v>
          </cell>
        </row>
        <row r="26">
          <cell r="C26">
            <v>17147874.719999999</v>
          </cell>
        </row>
        <row r="27">
          <cell r="C27">
            <v>4948128</v>
          </cell>
        </row>
        <row r="28">
          <cell r="C28">
            <v>12012500</v>
          </cell>
        </row>
        <row r="29">
          <cell r="C29">
            <v>850000</v>
          </cell>
        </row>
        <row r="30">
          <cell r="C30">
            <v>12969203.66</v>
          </cell>
        </row>
        <row r="31">
          <cell r="C31">
            <v>20549096.399999999</v>
          </cell>
        </row>
        <row r="32">
          <cell r="C32">
            <v>7556250</v>
          </cell>
        </row>
        <row r="33">
          <cell r="C33">
            <v>8016903.2599999998</v>
          </cell>
        </row>
        <row r="34">
          <cell r="C34">
            <v>12056151.52</v>
          </cell>
        </row>
        <row r="35">
          <cell r="C35">
            <v>8594640</v>
          </cell>
        </row>
        <row r="36">
          <cell r="C36">
            <v>44317722.719999999</v>
          </cell>
        </row>
        <row r="37">
          <cell r="C37">
            <v>16925641.82</v>
          </cell>
        </row>
        <row r="38">
          <cell r="C38">
            <v>3075820</v>
          </cell>
        </row>
        <row r="40">
          <cell r="C40">
            <v>8452382</v>
          </cell>
        </row>
        <row r="41">
          <cell r="C41">
            <v>6180299</v>
          </cell>
        </row>
        <row r="42">
          <cell r="C42">
            <v>5928750</v>
          </cell>
        </row>
        <row r="43">
          <cell r="C43">
            <v>3144744</v>
          </cell>
        </row>
        <row r="44">
          <cell r="C44">
            <v>3144744</v>
          </cell>
        </row>
        <row r="46">
          <cell r="C46">
            <v>7943518.7999999998</v>
          </cell>
        </row>
        <row r="47">
          <cell r="C47">
            <v>7943518.7999999998</v>
          </cell>
        </row>
        <row r="49">
          <cell r="C49">
            <v>6610619.96</v>
          </cell>
        </row>
        <row r="50">
          <cell r="C50">
            <v>6610879.1600000001</v>
          </cell>
        </row>
        <row r="52">
          <cell r="C52">
            <v>8075952.04</v>
          </cell>
        </row>
        <row r="53">
          <cell r="C53">
            <v>300000</v>
          </cell>
        </row>
        <row r="54">
          <cell r="C54">
            <v>5944053</v>
          </cell>
        </row>
        <row r="56">
          <cell r="C56">
            <v>300000</v>
          </cell>
        </row>
        <row r="57">
          <cell r="C57">
            <v>5462898.2199999997</v>
          </cell>
        </row>
        <row r="58">
          <cell r="C58">
            <v>4642886.6500000004</v>
          </cell>
        </row>
        <row r="59">
          <cell r="C59">
            <v>5064166.51</v>
          </cell>
        </row>
        <row r="60">
          <cell r="C60">
            <v>4588546.1100000003</v>
          </cell>
        </row>
        <row r="61">
          <cell r="C61">
            <v>2063050</v>
          </cell>
        </row>
        <row r="62">
          <cell r="C62">
            <v>947441.49999999988</v>
          </cell>
        </row>
        <row r="63">
          <cell r="C63">
            <v>6483068.7300000004</v>
          </cell>
        </row>
        <row r="64">
          <cell r="C64">
            <v>8757812.8800000008</v>
          </cell>
        </row>
        <row r="65">
          <cell r="C65">
            <v>30962608.470000003</v>
          </cell>
        </row>
        <row r="67">
          <cell r="C67">
            <v>300000</v>
          </cell>
        </row>
        <row r="68">
          <cell r="C68">
            <v>2409944</v>
          </cell>
        </row>
        <row r="70">
          <cell r="C70">
            <v>1575420</v>
          </cell>
        </row>
        <row r="71">
          <cell r="C71">
            <v>2513170</v>
          </cell>
        </row>
        <row r="73">
          <cell r="C73">
            <v>4436049.4000000004</v>
          </cell>
        </row>
        <row r="74">
          <cell r="C74">
            <v>1423879.6</v>
          </cell>
        </row>
        <row r="75">
          <cell r="C75">
            <v>4053234.5999999996</v>
          </cell>
        </row>
        <row r="76">
          <cell r="C76">
            <v>1744215</v>
          </cell>
        </row>
        <row r="77">
          <cell r="C77">
            <v>4100270</v>
          </cell>
        </row>
        <row r="78">
          <cell r="C78">
            <v>3949560</v>
          </cell>
        </row>
        <row r="79">
          <cell r="C79">
            <v>4873975</v>
          </cell>
        </row>
        <row r="81">
          <cell r="C81">
            <v>1975500</v>
          </cell>
        </row>
        <row r="83">
          <cell r="C83">
            <v>11055844.16</v>
          </cell>
        </row>
        <row r="84">
          <cell r="C84">
            <v>8422735.8300000001</v>
          </cell>
        </row>
        <row r="86">
          <cell r="C86">
            <v>6293951.04</v>
          </cell>
        </row>
        <row r="87">
          <cell r="C87">
            <v>29764324.309999999</v>
          </cell>
        </row>
        <row r="88">
          <cell r="C88">
            <v>29853790.510000002</v>
          </cell>
        </row>
        <row r="89">
          <cell r="C89">
            <v>36422029.789999999</v>
          </cell>
        </row>
        <row r="90">
          <cell r="C90">
            <v>36630406.450000003</v>
          </cell>
        </row>
        <row r="91">
          <cell r="C91">
            <v>21637057.52</v>
          </cell>
        </row>
        <row r="92">
          <cell r="C92">
            <v>34907065.229999997</v>
          </cell>
        </row>
        <row r="93">
          <cell r="C93">
            <v>6186160.5999999996</v>
          </cell>
        </row>
        <row r="94">
          <cell r="C94">
            <v>6214906.3399999999</v>
          </cell>
        </row>
        <row r="95">
          <cell r="C95">
            <v>8451243.1799999997</v>
          </cell>
        </row>
        <row r="96">
          <cell r="C96">
            <v>7312901.5499999998</v>
          </cell>
        </row>
        <row r="98">
          <cell r="C98">
            <v>7040863.4800000004</v>
          </cell>
        </row>
        <row r="99">
          <cell r="C99">
            <v>6769976.7200000007</v>
          </cell>
        </row>
        <row r="101">
          <cell r="C101">
            <v>5567571.7999999998</v>
          </cell>
        </row>
        <row r="103">
          <cell r="C103">
            <v>5425000</v>
          </cell>
        </row>
        <row r="104">
          <cell r="C104">
            <v>12983288.130000001</v>
          </cell>
        </row>
        <row r="105">
          <cell r="C105">
            <v>5580322.8200000003</v>
          </cell>
        </row>
        <row r="109">
          <cell r="C109">
            <v>5192500</v>
          </cell>
        </row>
        <row r="110">
          <cell r="C110">
            <v>4773123.26</v>
          </cell>
        </row>
        <row r="111">
          <cell r="C111">
            <v>4101791.26</v>
          </cell>
        </row>
        <row r="112">
          <cell r="C112">
            <v>5769835.2000000002</v>
          </cell>
        </row>
        <row r="114">
          <cell r="C114">
            <v>589310.19999999995</v>
          </cell>
        </row>
        <row r="115">
          <cell r="C115">
            <v>7010040.6399999997</v>
          </cell>
        </row>
        <row r="116">
          <cell r="C116">
            <v>188842.57</v>
          </cell>
        </row>
        <row r="117">
          <cell r="C117">
            <v>6964688.2000000002</v>
          </cell>
        </row>
        <row r="118">
          <cell r="C118">
            <v>13037050</v>
          </cell>
        </row>
        <row r="119">
          <cell r="C119">
            <v>6902581.2999999998</v>
          </cell>
        </row>
        <row r="120">
          <cell r="C120">
            <v>4008906.4</v>
          </cell>
        </row>
        <row r="122">
          <cell r="C122">
            <v>247939.18</v>
          </cell>
        </row>
        <row r="124">
          <cell r="C124">
            <v>10645688.01</v>
          </cell>
        </row>
        <row r="126">
          <cell r="C126">
            <v>6483979.5999999996</v>
          </cell>
        </row>
        <row r="128">
          <cell r="C128">
            <v>5338973.5</v>
          </cell>
        </row>
        <row r="129">
          <cell r="C129">
            <v>13091734</v>
          </cell>
        </row>
        <row r="131">
          <cell r="C131">
            <v>4023050</v>
          </cell>
        </row>
        <row r="133">
          <cell r="C133">
            <v>5443782.4400000004</v>
          </cell>
        </row>
        <row r="134">
          <cell r="C134">
            <v>5794000.4100000001</v>
          </cell>
        </row>
        <row r="136">
          <cell r="C136">
            <v>2119289.2000000002</v>
          </cell>
        </row>
        <row r="137">
          <cell r="C137">
            <v>3448750</v>
          </cell>
        </row>
        <row r="138">
          <cell r="C138">
            <v>200000</v>
          </cell>
        </row>
        <row r="140">
          <cell r="C140">
            <v>5767262.9000000004</v>
          </cell>
        </row>
        <row r="142">
          <cell r="C142">
            <v>3363500</v>
          </cell>
        </row>
        <row r="143">
          <cell r="C143">
            <v>3363500</v>
          </cell>
        </row>
        <row r="144">
          <cell r="C144">
            <v>3241050</v>
          </cell>
        </row>
        <row r="145">
          <cell r="C145">
            <v>11608966.640000001</v>
          </cell>
        </row>
        <row r="146">
          <cell r="C146">
            <v>5492706.5</v>
          </cell>
        </row>
        <row r="147">
          <cell r="C147">
            <v>1372866</v>
          </cell>
        </row>
        <row r="148">
          <cell r="C148">
            <v>2513170</v>
          </cell>
        </row>
        <row r="150">
          <cell r="C150">
            <v>2068252.8</v>
          </cell>
        </row>
        <row r="151">
          <cell r="C151">
            <v>1907008.4</v>
          </cell>
        </row>
        <row r="152">
          <cell r="C152">
            <v>2636415</v>
          </cell>
        </row>
        <row r="153">
          <cell r="C153">
            <v>2638212.2000000002</v>
          </cell>
        </row>
        <row r="155">
          <cell r="C155">
            <v>4401648</v>
          </cell>
        </row>
        <row r="156">
          <cell r="C156">
            <v>1964247</v>
          </cell>
        </row>
        <row r="157">
          <cell r="C157">
            <v>1964247</v>
          </cell>
        </row>
        <row r="159">
          <cell r="C159">
            <v>5225515.46</v>
          </cell>
        </row>
        <row r="160">
          <cell r="C160">
            <v>6784643.1699999999</v>
          </cell>
        </row>
        <row r="162">
          <cell r="C162">
            <v>6270892.7000000002</v>
          </cell>
        </row>
        <row r="163">
          <cell r="C163">
            <v>2373103.6</v>
          </cell>
        </row>
        <row r="165">
          <cell r="C165">
            <v>22058937.960000001</v>
          </cell>
        </row>
        <row r="166">
          <cell r="C166">
            <v>8424789.870000001</v>
          </cell>
        </row>
        <row r="167">
          <cell r="C167">
            <v>5313276</v>
          </cell>
        </row>
        <row r="168">
          <cell r="C168">
            <v>11022047</v>
          </cell>
        </row>
        <row r="169">
          <cell r="C169">
            <v>7183231.2000000002</v>
          </cell>
        </row>
        <row r="170">
          <cell r="C170">
            <v>12116337.199999999</v>
          </cell>
        </row>
        <row r="171">
          <cell r="C171">
            <v>2874190</v>
          </cell>
        </row>
        <row r="172">
          <cell r="C172">
            <v>33946933.480000004</v>
          </cell>
        </row>
        <row r="173">
          <cell r="C173">
            <v>62895492.619999997</v>
          </cell>
        </row>
        <row r="174">
          <cell r="C174">
            <v>9958994.3199999984</v>
          </cell>
        </row>
        <row r="175">
          <cell r="C175">
            <v>6365898.3000000007</v>
          </cell>
        </row>
        <row r="176">
          <cell r="C176">
            <v>17343071.419999998</v>
          </cell>
        </row>
        <row r="177">
          <cell r="C177">
            <v>5165320.8</v>
          </cell>
        </row>
        <row r="178">
          <cell r="C178">
            <v>2863793.56</v>
          </cell>
        </row>
        <row r="179">
          <cell r="C179">
            <v>1300846.8</v>
          </cell>
        </row>
        <row r="180">
          <cell r="C180">
            <v>14634221.819999998</v>
          </cell>
        </row>
        <row r="181">
          <cell r="C181">
            <v>18768728.390000004</v>
          </cell>
        </row>
        <row r="182">
          <cell r="C182">
            <v>849951.36</v>
          </cell>
        </row>
        <row r="183">
          <cell r="C183">
            <v>18287054.079999998</v>
          </cell>
        </row>
        <row r="184">
          <cell r="C184">
            <v>850000</v>
          </cell>
        </row>
        <row r="185">
          <cell r="C185">
            <v>19987947.710000001</v>
          </cell>
        </row>
        <row r="186">
          <cell r="C186">
            <v>5758756.9400000004</v>
          </cell>
        </row>
        <row r="187">
          <cell r="C187">
            <v>3020544</v>
          </cell>
        </row>
        <row r="188">
          <cell r="C188">
            <v>14590358.739999998</v>
          </cell>
        </row>
        <row r="189">
          <cell r="C189">
            <v>6869955</v>
          </cell>
        </row>
        <row r="191">
          <cell r="C191">
            <v>4981510.9000000004</v>
          </cell>
        </row>
        <row r="192">
          <cell r="C192">
            <v>1983252.8</v>
          </cell>
        </row>
        <row r="194">
          <cell r="C194">
            <v>7978936.0999999996</v>
          </cell>
        </row>
        <row r="195">
          <cell r="C195">
            <v>1888851.9</v>
          </cell>
        </row>
        <row r="196">
          <cell r="C196">
            <v>4606659.7</v>
          </cell>
        </row>
        <row r="197">
          <cell r="C197">
            <v>1828892.71</v>
          </cell>
        </row>
        <row r="198">
          <cell r="C198">
            <v>6332087.6999999993</v>
          </cell>
        </row>
        <row r="200">
          <cell r="C200">
            <v>8019001.1699999999</v>
          </cell>
        </row>
        <row r="202">
          <cell r="C202">
            <v>556850.4</v>
          </cell>
        </row>
        <row r="203">
          <cell r="C203">
            <v>556850.4</v>
          </cell>
        </row>
        <row r="204">
          <cell r="C204">
            <v>2853194</v>
          </cell>
        </row>
        <row r="205">
          <cell r="C205">
            <v>7466537.96</v>
          </cell>
        </row>
        <row r="206">
          <cell r="C206">
            <v>3898250</v>
          </cell>
        </row>
        <row r="207">
          <cell r="C207">
            <v>269179.2</v>
          </cell>
        </row>
        <row r="208">
          <cell r="C208">
            <v>637447.6</v>
          </cell>
        </row>
        <row r="209">
          <cell r="C209">
            <v>4757961.8</v>
          </cell>
        </row>
        <row r="210">
          <cell r="C210">
            <v>569299.19999999995</v>
          </cell>
        </row>
        <row r="211">
          <cell r="C211">
            <v>5889095.5</v>
          </cell>
        </row>
        <row r="213">
          <cell r="C213">
            <v>4218474.96</v>
          </cell>
        </row>
        <row r="214">
          <cell r="C214">
            <v>7299607.5999999996</v>
          </cell>
        </row>
        <row r="216">
          <cell r="C216">
            <v>300000</v>
          </cell>
        </row>
        <row r="217">
          <cell r="C217">
            <v>6010776.5</v>
          </cell>
        </row>
        <row r="219">
          <cell r="C219">
            <v>895575.60000000009</v>
          </cell>
        </row>
        <row r="221">
          <cell r="C221">
            <v>3447792</v>
          </cell>
        </row>
        <row r="222">
          <cell r="C222">
            <v>1664280</v>
          </cell>
        </row>
        <row r="223">
          <cell r="C223">
            <v>300000</v>
          </cell>
        </row>
        <row r="224">
          <cell r="C224">
            <v>19051632.84</v>
          </cell>
        </row>
        <row r="225">
          <cell r="C225">
            <v>12270099.019999998</v>
          </cell>
        </row>
        <row r="226">
          <cell r="C226">
            <v>6400102.8000000007</v>
          </cell>
        </row>
        <row r="227">
          <cell r="C227">
            <v>22861561.109999999</v>
          </cell>
        </row>
        <row r="228">
          <cell r="C228">
            <v>5996152</v>
          </cell>
        </row>
        <row r="229">
          <cell r="C229">
            <v>36915443.980000004</v>
          </cell>
        </row>
        <row r="230">
          <cell r="C230">
            <v>19443830.920000002</v>
          </cell>
        </row>
        <row r="231">
          <cell r="C231">
            <v>28286231.600000001</v>
          </cell>
        </row>
        <row r="232">
          <cell r="C232">
            <v>28286351.600000001</v>
          </cell>
        </row>
        <row r="233">
          <cell r="C233">
            <v>300000</v>
          </cell>
        </row>
        <row r="234">
          <cell r="C234">
            <v>9062526.2400000002</v>
          </cell>
        </row>
        <row r="235">
          <cell r="C235">
            <v>22664826.91</v>
          </cell>
        </row>
        <row r="236">
          <cell r="C236">
            <v>13030606.48</v>
          </cell>
        </row>
        <row r="237">
          <cell r="C237">
            <v>13445709.889999999</v>
          </cell>
        </row>
        <row r="238">
          <cell r="C238">
            <v>2654651.5700000003</v>
          </cell>
        </row>
        <row r="239">
          <cell r="C239">
            <v>22039168.84</v>
          </cell>
        </row>
        <row r="240">
          <cell r="C240">
            <v>22306479.969999999</v>
          </cell>
        </row>
        <row r="241">
          <cell r="C241">
            <v>12359782.15</v>
          </cell>
        </row>
        <row r="242">
          <cell r="C242">
            <v>23588320.73</v>
          </cell>
        </row>
        <row r="244">
          <cell r="C244">
            <v>2560440</v>
          </cell>
        </row>
        <row r="245">
          <cell r="C245">
            <v>5075165</v>
          </cell>
        </row>
        <row r="247">
          <cell r="C247">
            <v>10304106.84</v>
          </cell>
        </row>
        <row r="249">
          <cell r="C249">
            <v>7769676</v>
          </cell>
        </row>
        <row r="251">
          <cell r="C251">
            <v>5892167.2199999997</v>
          </cell>
        </row>
        <row r="253">
          <cell r="C253">
            <v>8021250</v>
          </cell>
        </row>
        <row r="254">
          <cell r="C254">
            <v>9687500</v>
          </cell>
        </row>
        <row r="255">
          <cell r="C255">
            <v>4805000</v>
          </cell>
        </row>
        <row r="256">
          <cell r="C256">
            <v>850000</v>
          </cell>
        </row>
        <row r="257">
          <cell r="C257">
            <v>2737798.0300000003</v>
          </cell>
        </row>
        <row r="258">
          <cell r="C258">
            <v>4960000</v>
          </cell>
        </row>
        <row r="259">
          <cell r="C259">
            <v>2855174</v>
          </cell>
        </row>
        <row r="260">
          <cell r="C260">
            <v>1537137.38</v>
          </cell>
        </row>
        <row r="261">
          <cell r="C261">
            <v>2360650.81</v>
          </cell>
        </row>
        <row r="262">
          <cell r="C262">
            <v>2012565.32</v>
          </cell>
        </row>
        <row r="263">
          <cell r="C263">
            <v>2243446.9199999995</v>
          </cell>
        </row>
        <row r="264">
          <cell r="C264">
            <v>622239.62000000011</v>
          </cell>
        </row>
        <row r="265">
          <cell r="C265">
            <v>2517075.88</v>
          </cell>
        </row>
        <row r="266">
          <cell r="C266">
            <v>1905926.8</v>
          </cell>
        </row>
        <row r="267">
          <cell r="C267">
            <v>832140</v>
          </cell>
        </row>
        <row r="268">
          <cell r="C268">
            <v>850000</v>
          </cell>
        </row>
        <row r="269">
          <cell r="C269">
            <v>30585092.789999999</v>
          </cell>
        </row>
        <row r="270">
          <cell r="C270">
            <v>2483400</v>
          </cell>
        </row>
        <row r="271">
          <cell r="C271">
            <v>1506454.8</v>
          </cell>
        </row>
        <row r="272">
          <cell r="C272">
            <v>4622760.4000000004</v>
          </cell>
        </row>
        <row r="273">
          <cell r="C273">
            <v>4567850</v>
          </cell>
        </row>
        <row r="274">
          <cell r="C274">
            <v>5252162</v>
          </cell>
        </row>
        <row r="275">
          <cell r="C275">
            <v>2895772</v>
          </cell>
        </row>
        <row r="276">
          <cell r="C276">
            <v>2127685</v>
          </cell>
        </row>
        <row r="277">
          <cell r="C277">
            <v>6150823.6399999997</v>
          </cell>
        </row>
        <row r="278">
          <cell r="C278">
            <v>2481948</v>
          </cell>
        </row>
        <row r="279">
          <cell r="C279">
            <v>9114000</v>
          </cell>
        </row>
        <row r="280">
          <cell r="C280">
            <v>257122.09</v>
          </cell>
        </row>
        <row r="281">
          <cell r="C281">
            <v>18264201.859999999</v>
          </cell>
        </row>
        <row r="282">
          <cell r="C282">
            <v>115998.43</v>
          </cell>
        </row>
        <row r="283">
          <cell r="C283">
            <v>5538925</v>
          </cell>
        </row>
        <row r="284">
          <cell r="C284">
            <v>8167570</v>
          </cell>
        </row>
        <row r="285">
          <cell r="C285">
            <v>5091750</v>
          </cell>
        </row>
        <row r="286">
          <cell r="C286">
            <v>3857014.79</v>
          </cell>
        </row>
        <row r="287">
          <cell r="C287">
            <v>2747012.2</v>
          </cell>
        </row>
        <row r="288">
          <cell r="C288">
            <v>3968000</v>
          </cell>
        </row>
        <row r="289">
          <cell r="C289">
            <v>6239525</v>
          </cell>
        </row>
        <row r="290">
          <cell r="C290">
            <v>4053250</v>
          </cell>
        </row>
        <row r="291">
          <cell r="C291">
            <v>9424000</v>
          </cell>
        </row>
        <row r="292">
          <cell r="C292">
            <v>48427727.210000001</v>
          </cell>
        </row>
        <row r="293">
          <cell r="C293">
            <v>8557291.2899999991</v>
          </cell>
        </row>
        <row r="294">
          <cell r="C294">
            <v>13803060.350000001</v>
          </cell>
        </row>
        <row r="295">
          <cell r="C295">
            <v>2733278.4</v>
          </cell>
        </row>
        <row r="296">
          <cell r="C296">
            <v>6964054.8300000001</v>
          </cell>
        </row>
        <row r="297">
          <cell r="C297">
            <v>2078429.1</v>
          </cell>
        </row>
        <row r="298">
          <cell r="C298">
            <v>2123500</v>
          </cell>
        </row>
        <row r="299">
          <cell r="C299">
            <v>2123500</v>
          </cell>
        </row>
        <row r="300">
          <cell r="C300">
            <v>299399.76</v>
          </cell>
        </row>
        <row r="301">
          <cell r="C301">
            <v>6184500</v>
          </cell>
        </row>
        <row r="302">
          <cell r="C302">
            <v>1037803.2</v>
          </cell>
        </row>
        <row r="303">
          <cell r="C303">
            <v>1871569.2</v>
          </cell>
        </row>
        <row r="304">
          <cell r="C304">
            <v>13228844.930000002</v>
          </cell>
        </row>
        <row r="305">
          <cell r="C305">
            <v>4730600</v>
          </cell>
        </row>
        <row r="306">
          <cell r="C306">
            <v>516650.4</v>
          </cell>
        </row>
        <row r="307">
          <cell r="C307">
            <v>13090874.16</v>
          </cell>
        </row>
        <row r="308">
          <cell r="C308">
            <v>18244549.379999999</v>
          </cell>
        </row>
        <row r="309">
          <cell r="C309">
            <v>9997358.9900000002</v>
          </cell>
        </row>
        <row r="310">
          <cell r="C310">
            <v>18359506.239999998</v>
          </cell>
        </row>
        <row r="311">
          <cell r="C311">
            <v>41439077.5</v>
          </cell>
        </row>
        <row r="312">
          <cell r="C312">
            <v>11158434.93</v>
          </cell>
        </row>
        <row r="313">
          <cell r="C313">
            <v>323467.87</v>
          </cell>
        </row>
        <row r="314">
          <cell r="C314">
            <v>2235720</v>
          </cell>
        </row>
        <row r="315">
          <cell r="C315">
            <v>11560582</v>
          </cell>
        </row>
        <row r="316">
          <cell r="C316">
            <v>4727500</v>
          </cell>
        </row>
        <row r="317">
          <cell r="C317">
            <v>43230751.420000002</v>
          </cell>
        </row>
        <row r="318">
          <cell r="C318">
            <v>6183052.4999999991</v>
          </cell>
        </row>
        <row r="319">
          <cell r="C319">
            <v>907635.60000000009</v>
          </cell>
        </row>
        <row r="320">
          <cell r="C320">
            <v>5011150</v>
          </cell>
        </row>
        <row r="321">
          <cell r="C321">
            <v>7746900</v>
          </cell>
        </row>
        <row r="322">
          <cell r="C322">
            <v>4405100</v>
          </cell>
        </row>
        <row r="323">
          <cell r="C323">
            <v>2331246.5</v>
          </cell>
        </row>
        <row r="324">
          <cell r="C324">
            <v>2339498.7000000002</v>
          </cell>
        </row>
        <row r="325">
          <cell r="C325">
            <v>3443793.1</v>
          </cell>
        </row>
        <row r="326">
          <cell r="C326">
            <v>2220592</v>
          </cell>
        </row>
        <row r="327">
          <cell r="C327">
            <v>3426613.52</v>
          </cell>
        </row>
        <row r="328">
          <cell r="C328">
            <v>12505024.800000001</v>
          </cell>
        </row>
        <row r="329">
          <cell r="C329">
            <v>4805000</v>
          </cell>
        </row>
        <row r="330">
          <cell r="C330">
            <v>4805000</v>
          </cell>
        </row>
        <row r="331">
          <cell r="C331">
            <v>4805000</v>
          </cell>
        </row>
        <row r="332">
          <cell r="C332">
            <v>8007115.5999999987</v>
          </cell>
        </row>
        <row r="333">
          <cell r="C333">
            <v>2288635.14</v>
          </cell>
        </row>
        <row r="334">
          <cell r="C334">
            <v>5742750</v>
          </cell>
        </row>
        <row r="335">
          <cell r="C335">
            <v>2205588</v>
          </cell>
        </row>
        <row r="336">
          <cell r="C336">
            <v>7006000</v>
          </cell>
        </row>
        <row r="337">
          <cell r="C337">
            <v>1134600</v>
          </cell>
        </row>
        <row r="338">
          <cell r="C338">
            <v>8912500</v>
          </cell>
        </row>
        <row r="339">
          <cell r="C339">
            <v>35950139.369999997</v>
          </cell>
        </row>
        <row r="340">
          <cell r="C340">
            <v>1226400</v>
          </cell>
        </row>
        <row r="341">
          <cell r="C341">
            <v>5017680</v>
          </cell>
        </row>
        <row r="342">
          <cell r="C342">
            <v>5017680</v>
          </cell>
        </row>
        <row r="343">
          <cell r="C343">
            <v>6159089.2999999998</v>
          </cell>
        </row>
        <row r="344">
          <cell r="C344">
            <v>9579000</v>
          </cell>
        </row>
        <row r="345">
          <cell r="C345">
            <v>22595181.16</v>
          </cell>
        </row>
        <row r="346">
          <cell r="C346">
            <v>6696000</v>
          </cell>
        </row>
        <row r="347">
          <cell r="C347">
            <v>19051404.379999999</v>
          </cell>
        </row>
        <row r="348">
          <cell r="C348">
            <v>19637843.789999999</v>
          </cell>
        </row>
        <row r="349">
          <cell r="C349">
            <v>7411243.2999999998</v>
          </cell>
        </row>
        <row r="350">
          <cell r="C350">
            <v>3827725</v>
          </cell>
        </row>
        <row r="351">
          <cell r="C351">
            <v>3924600</v>
          </cell>
        </row>
        <row r="352">
          <cell r="C352">
            <v>7440000</v>
          </cell>
        </row>
        <row r="353">
          <cell r="C353">
            <v>3007000</v>
          </cell>
        </row>
        <row r="354">
          <cell r="C354">
            <v>45634996.439999998</v>
          </cell>
        </row>
        <row r="355">
          <cell r="C355">
            <v>4552143.8000000007</v>
          </cell>
        </row>
        <row r="356">
          <cell r="C356">
            <v>1903632.5</v>
          </cell>
        </row>
        <row r="357">
          <cell r="C357">
            <v>1881126.5</v>
          </cell>
        </row>
        <row r="358">
          <cell r="C358">
            <v>20065866</v>
          </cell>
        </row>
        <row r="359">
          <cell r="C359">
            <v>20308422.129999999</v>
          </cell>
        </row>
        <row r="360">
          <cell r="C360">
            <v>35966347.5</v>
          </cell>
        </row>
        <row r="361">
          <cell r="C361">
            <v>14864500</v>
          </cell>
        </row>
        <row r="362">
          <cell r="C362">
            <v>35960748.82</v>
          </cell>
        </row>
        <row r="363">
          <cell r="C363">
            <v>1112494.8</v>
          </cell>
        </row>
        <row r="364">
          <cell r="C364">
            <v>1993694.88</v>
          </cell>
        </row>
        <row r="365">
          <cell r="C365">
            <v>1120856.3999999999</v>
          </cell>
        </row>
        <row r="366">
          <cell r="C366">
            <v>1118082.6000000001</v>
          </cell>
        </row>
        <row r="367">
          <cell r="C367">
            <v>4667761.8000000007</v>
          </cell>
        </row>
        <row r="368">
          <cell r="C368">
            <v>1439335.56</v>
          </cell>
        </row>
        <row r="369">
          <cell r="C369">
            <v>5194258.72</v>
          </cell>
        </row>
        <row r="370">
          <cell r="C370">
            <v>100000</v>
          </cell>
        </row>
        <row r="371">
          <cell r="C371">
            <v>4389015</v>
          </cell>
        </row>
        <row r="372">
          <cell r="C372">
            <v>2209680</v>
          </cell>
        </row>
        <row r="373">
          <cell r="C373">
            <v>377380</v>
          </cell>
        </row>
        <row r="374">
          <cell r="C374">
            <v>673045</v>
          </cell>
        </row>
        <row r="375">
          <cell r="C375">
            <v>3999240</v>
          </cell>
        </row>
        <row r="376">
          <cell r="C376">
            <v>21375936</v>
          </cell>
        </row>
        <row r="377">
          <cell r="C377">
            <v>3323012.4000000004</v>
          </cell>
        </row>
        <row r="378">
          <cell r="C378">
            <v>2513170</v>
          </cell>
        </row>
        <row r="379">
          <cell r="C379">
            <v>3488430</v>
          </cell>
        </row>
        <row r="380">
          <cell r="C380">
            <v>5626500</v>
          </cell>
        </row>
        <row r="381">
          <cell r="C381">
            <v>3645972</v>
          </cell>
        </row>
        <row r="383">
          <cell r="C383">
            <v>7256400.4800000004</v>
          </cell>
        </row>
        <row r="384">
          <cell r="C384">
            <v>3069000</v>
          </cell>
        </row>
        <row r="385">
          <cell r="C385">
            <v>7256400.4800000004</v>
          </cell>
        </row>
        <row r="387">
          <cell r="C387">
            <v>5838255.46</v>
          </cell>
        </row>
        <row r="388">
          <cell r="C388">
            <v>7097955.46</v>
          </cell>
        </row>
        <row r="390">
          <cell r="C390">
            <v>11167059</v>
          </cell>
        </row>
        <row r="391">
          <cell r="C391">
            <v>4924722</v>
          </cell>
        </row>
        <row r="393">
          <cell r="C393">
            <v>5037500</v>
          </cell>
        </row>
        <row r="395">
          <cell r="C395">
            <v>7093041.7699999996</v>
          </cell>
        </row>
        <row r="396">
          <cell r="C396">
            <v>7150049.7599999998</v>
          </cell>
        </row>
        <row r="397">
          <cell r="C397">
            <v>12770243.310000001</v>
          </cell>
        </row>
        <row r="399">
          <cell r="C399">
            <v>6325613.0700000003</v>
          </cell>
        </row>
        <row r="400">
          <cell r="C400">
            <v>6138648.9399999995</v>
          </cell>
        </row>
        <row r="401">
          <cell r="C401">
            <v>3784323.0600000005</v>
          </cell>
        </row>
        <row r="402">
          <cell r="C402">
            <v>5864700.0099999998</v>
          </cell>
        </row>
        <row r="403">
          <cell r="C403">
            <v>7165169.4100000001</v>
          </cell>
        </row>
        <row r="404">
          <cell r="C404">
            <v>7130728.1200000001</v>
          </cell>
        </row>
        <row r="405">
          <cell r="C405">
            <v>3100000</v>
          </cell>
        </row>
        <row r="407">
          <cell r="C407">
            <v>24273208.239999998</v>
          </cell>
        </row>
        <row r="409">
          <cell r="C409">
            <v>5052147.5</v>
          </cell>
        </row>
        <row r="410">
          <cell r="C410">
            <v>5021147.5</v>
          </cell>
        </row>
        <row r="411">
          <cell r="C411">
            <v>5021147.5</v>
          </cell>
        </row>
        <row r="412">
          <cell r="C412">
            <v>5052147.5</v>
          </cell>
        </row>
        <row r="414">
          <cell r="C414">
            <v>4403668</v>
          </cell>
        </row>
        <row r="415">
          <cell r="C415">
            <v>3689341</v>
          </cell>
        </row>
        <row r="416">
          <cell r="C416">
            <v>3828668.8</v>
          </cell>
        </row>
        <row r="417">
          <cell r="C417">
            <v>5652077.3599999994</v>
          </cell>
        </row>
        <row r="419">
          <cell r="C419">
            <v>5645857.8600000003</v>
          </cell>
        </row>
        <row r="421">
          <cell r="C421">
            <v>5617561.0999999996</v>
          </cell>
        </row>
        <row r="422">
          <cell r="C422">
            <v>300000</v>
          </cell>
        </row>
        <row r="423">
          <cell r="C423">
            <v>8094090.79</v>
          </cell>
        </row>
        <row r="425">
          <cell r="C425">
            <v>6147254</v>
          </cell>
        </row>
        <row r="426">
          <cell r="C426">
            <v>7288650.7999999998</v>
          </cell>
        </row>
        <row r="428">
          <cell r="C428">
            <v>270186.65999999997</v>
          </cell>
        </row>
        <row r="430">
          <cell r="C430">
            <v>5889966.21</v>
          </cell>
        </row>
        <row r="432">
          <cell r="C432">
            <v>6721147.04</v>
          </cell>
        </row>
        <row r="434">
          <cell r="C434">
            <v>1313042.6000000001</v>
          </cell>
        </row>
        <row r="436">
          <cell r="C436">
            <v>10390172.51</v>
          </cell>
        </row>
        <row r="438">
          <cell r="C438">
            <v>2488273.08</v>
          </cell>
        </row>
        <row r="440">
          <cell r="C440">
            <v>1286075</v>
          </cell>
        </row>
        <row r="442">
          <cell r="C442">
            <v>2983493.19</v>
          </cell>
        </row>
        <row r="443">
          <cell r="C443">
            <v>41404014.439999998</v>
          </cell>
        </row>
        <row r="444">
          <cell r="C444">
            <v>1920512</v>
          </cell>
        </row>
        <row r="445">
          <cell r="C445">
            <v>4172886.46</v>
          </cell>
        </row>
        <row r="446">
          <cell r="C446">
            <v>2009400</v>
          </cell>
        </row>
        <row r="447">
          <cell r="C447">
            <v>930049.60000000009</v>
          </cell>
        </row>
        <row r="448">
          <cell r="C448">
            <v>300000</v>
          </cell>
        </row>
        <row r="449">
          <cell r="C449">
            <v>7404264.0199999996</v>
          </cell>
        </row>
        <row r="450">
          <cell r="C450">
            <v>14612615.689999999</v>
          </cell>
        </row>
        <row r="451">
          <cell r="C451">
            <v>2502644</v>
          </cell>
        </row>
        <row r="452">
          <cell r="C452">
            <v>16804297.199999999</v>
          </cell>
        </row>
        <row r="453">
          <cell r="C453">
            <v>7171206.7999999998</v>
          </cell>
        </row>
        <row r="454">
          <cell r="C454">
            <v>1765101.6</v>
          </cell>
        </row>
        <row r="455">
          <cell r="C455">
            <v>4906000</v>
          </cell>
        </row>
        <row r="456">
          <cell r="C456">
            <v>4776858.4000000004</v>
          </cell>
        </row>
        <row r="457">
          <cell r="C457">
            <v>30316605.800000001</v>
          </cell>
        </row>
        <row r="458">
          <cell r="C458">
            <v>335995.12</v>
          </cell>
        </row>
        <row r="459">
          <cell r="C459">
            <v>376055.82</v>
          </cell>
        </row>
        <row r="460">
          <cell r="C460">
            <v>31002397.499999996</v>
          </cell>
        </row>
        <row r="461">
          <cell r="C461">
            <v>1254855</v>
          </cell>
        </row>
        <row r="463">
          <cell r="C463">
            <v>8742000</v>
          </cell>
        </row>
        <row r="467">
          <cell r="C467">
            <v>3117497.48</v>
          </cell>
        </row>
        <row r="468">
          <cell r="C468">
            <v>2462615.2000000002</v>
          </cell>
        </row>
        <row r="469">
          <cell r="C469">
            <v>4903283.5</v>
          </cell>
        </row>
        <row r="470">
          <cell r="C470">
            <v>5871630.0700000003</v>
          </cell>
        </row>
        <row r="471">
          <cell r="C471">
            <v>4895280.5999999996</v>
          </cell>
        </row>
        <row r="472">
          <cell r="C472">
            <v>252748739.22</v>
          </cell>
        </row>
        <row r="474">
          <cell r="C474">
            <v>5580000</v>
          </cell>
        </row>
        <row r="475">
          <cell r="C475">
            <v>5580000</v>
          </cell>
        </row>
        <row r="476">
          <cell r="C476">
            <v>25551195.700000003</v>
          </cell>
        </row>
        <row r="477">
          <cell r="C477">
            <v>17110430.379999999</v>
          </cell>
        </row>
        <row r="478">
          <cell r="C478">
            <v>16141329.199999999</v>
          </cell>
        </row>
        <row r="479">
          <cell r="C479">
            <v>2980800</v>
          </cell>
        </row>
        <row r="480">
          <cell r="C480">
            <v>1935925.05</v>
          </cell>
        </row>
        <row r="481">
          <cell r="C481">
            <v>14095801.700000001</v>
          </cell>
        </row>
        <row r="482">
          <cell r="C482">
            <v>4729980</v>
          </cell>
        </row>
        <row r="483">
          <cell r="C483">
            <v>3022500</v>
          </cell>
        </row>
        <row r="484">
          <cell r="C484">
            <v>8258334.9500000002</v>
          </cell>
        </row>
        <row r="485">
          <cell r="C485">
            <v>7877260.7999999998</v>
          </cell>
        </row>
        <row r="486">
          <cell r="C486">
            <v>26266950.75</v>
          </cell>
        </row>
        <row r="487">
          <cell r="C487">
            <v>8942400</v>
          </cell>
        </row>
        <row r="488">
          <cell r="C488">
            <v>27251329.219999999</v>
          </cell>
        </row>
        <row r="489">
          <cell r="C489">
            <v>12059738.440000001</v>
          </cell>
        </row>
        <row r="490">
          <cell r="C490">
            <v>2800000</v>
          </cell>
        </row>
        <row r="491">
          <cell r="C491">
            <v>22744700</v>
          </cell>
        </row>
        <row r="492">
          <cell r="C492">
            <v>5245980.1500000004</v>
          </cell>
        </row>
        <row r="493">
          <cell r="C493">
            <v>4178882.88</v>
          </cell>
        </row>
        <row r="494">
          <cell r="C494">
            <v>21594947</v>
          </cell>
        </row>
        <row r="496">
          <cell r="C496">
            <v>7586085</v>
          </cell>
        </row>
        <row r="497">
          <cell r="C497">
            <v>4612719</v>
          </cell>
        </row>
        <row r="498">
          <cell r="C498">
            <v>4612719</v>
          </cell>
        </row>
        <row r="499">
          <cell r="C499">
            <v>6605470.6799999997</v>
          </cell>
        </row>
        <row r="501">
          <cell r="C501">
            <v>10506514.529999999</v>
          </cell>
        </row>
        <row r="503">
          <cell r="C503">
            <v>5289203.5999999996</v>
          </cell>
        </row>
        <row r="504">
          <cell r="C504">
            <v>21438287.699999999</v>
          </cell>
        </row>
        <row r="506">
          <cell r="C506">
            <v>6452362</v>
          </cell>
        </row>
        <row r="507">
          <cell r="C507">
            <v>6476663.2000000002</v>
          </cell>
        </row>
        <row r="508">
          <cell r="C508">
            <v>28886547.119999997</v>
          </cell>
        </row>
        <row r="510">
          <cell r="C510">
            <v>6085404.3599999994</v>
          </cell>
        </row>
        <row r="511">
          <cell r="C511">
            <v>5663026.4000000004</v>
          </cell>
        </row>
        <row r="512">
          <cell r="C512">
            <v>5944053</v>
          </cell>
        </row>
        <row r="513">
          <cell r="C513">
            <v>5589628</v>
          </cell>
        </row>
        <row r="514">
          <cell r="C514">
            <v>9511011.1999999993</v>
          </cell>
        </row>
        <row r="516">
          <cell r="C516">
            <v>4787057.8</v>
          </cell>
        </row>
        <row r="517">
          <cell r="C517">
            <v>121061164.40000001</v>
          </cell>
        </row>
        <row r="519">
          <cell r="C519">
            <v>1162810</v>
          </cell>
        </row>
        <row r="520">
          <cell r="C520">
            <v>15760575.200000001</v>
          </cell>
        </row>
        <row r="521">
          <cell r="C521">
            <v>16588040</v>
          </cell>
        </row>
        <row r="522">
          <cell r="C522">
            <v>4402237.5</v>
          </cell>
        </row>
        <row r="523">
          <cell r="C523">
            <v>5110084.8</v>
          </cell>
        </row>
        <row r="524">
          <cell r="C524">
            <v>22156094.800000001</v>
          </cell>
        </row>
        <row r="525">
          <cell r="C525">
            <v>31909025</v>
          </cell>
        </row>
        <row r="526">
          <cell r="C526">
            <v>5679684.3999999994</v>
          </cell>
        </row>
        <row r="527">
          <cell r="C527">
            <v>4126100</v>
          </cell>
        </row>
        <row r="528">
          <cell r="C528">
            <v>9011600.1999999993</v>
          </cell>
        </row>
        <row r="529">
          <cell r="C529">
            <v>6115404.5800000001</v>
          </cell>
        </row>
        <row r="531">
          <cell r="C531">
            <v>2468129.58</v>
          </cell>
        </row>
        <row r="532">
          <cell r="C532">
            <v>60000</v>
          </cell>
        </row>
        <row r="533">
          <cell r="C533">
            <v>1775975</v>
          </cell>
        </row>
        <row r="534">
          <cell r="C534">
            <v>18693607.300000001</v>
          </cell>
        </row>
        <row r="536">
          <cell r="C536">
            <v>2285280</v>
          </cell>
        </row>
        <row r="537">
          <cell r="C537">
            <v>2407202.5</v>
          </cell>
        </row>
        <row r="538">
          <cell r="C538">
            <v>2218708.8000000003</v>
          </cell>
        </row>
        <row r="539">
          <cell r="C539">
            <v>2337250</v>
          </cell>
        </row>
        <row r="540">
          <cell r="C540">
            <v>320155</v>
          </cell>
        </row>
        <row r="541">
          <cell r="C541">
            <v>2765075</v>
          </cell>
        </row>
        <row r="542">
          <cell r="C542">
            <v>7588000</v>
          </cell>
        </row>
        <row r="544">
          <cell r="C544">
            <v>2751250</v>
          </cell>
        </row>
        <row r="545">
          <cell r="C545">
            <v>2751250</v>
          </cell>
        </row>
        <row r="546">
          <cell r="C546">
            <v>2385532.0099999998</v>
          </cell>
        </row>
        <row r="548">
          <cell r="C548">
            <v>24274302.399999999</v>
          </cell>
        </row>
        <row r="550">
          <cell r="C550">
            <v>3850581.2</v>
          </cell>
        </row>
        <row r="551">
          <cell r="C551">
            <v>1324954.8</v>
          </cell>
        </row>
        <row r="552">
          <cell r="C552">
            <v>3994591</v>
          </cell>
        </row>
        <row r="553">
          <cell r="C553">
            <v>4929269.4000000004</v>
          </cell>
        </row>
        <row r="554">
          <cell r="C554">
            <v>3875000</v>
          </cell>
        </row>
        <row r="555">
          <cell r="C555">
            <v>56943927.5</v>
          </cell>
        </row>
        <row r="557">
          <cell r="C557">
            <v>13144358</v>
          </cell>
        </row>
        <row r="560">
          <cell r="C560">
            <v>1717958</v>
          </cell>
        </row>
        <row r="561">
          <cell r="C561">
            <v>163351919.80000001</v>
          </cell>
        </row>
        <row r="563">
          <cell r="C563">
            <v>2441558.2999999998</v>
          </cell>
        </row>
        <row r="564">
          <cell r="C564">
            <v>8082690</v>
          </cell>
        </row>
        <row r="565">
          <cell r="C565">
            <v>7995244.9000000004</v>
          </cell>
        </row>
        <row r="566">
          <cell r="C566">
            <v>16314262.5</v>
          </cell>
        </row>
        <row r="567">
          <cell r="C567">
            <v>8308397.5</v>
          </cell>
        </row>
        <row r="568">
          <cell r="C568">
            <v>24349364</v>
          </cell>
        </row>
        <row r="569">
          <cell r="C569">
            <v>16629114</v>
          </cell>
        </row>
        <row r="570">
          <cell r="C570">
            <v>8044832.5</v>
          </cell>
        </row>
        <row r="571">
          <cell r="C571">
            <v>7995951.5</v>
          </cell>
        </row>
        <row r="572">
          <cell r="C572">
            <v>8004194</v>
          </cell>
        </row>
        <row r="573">
          <cell r="C573">
            <v>26404205.5</v>
          </cell>
        </row>
        <row r="574">
          <cell r="C574">
            <v>26155471.5</v>
          </cell>
        </row>
        <row r="575">
          <cell r="C575">
            <v>5315524.8</v>
          </cell>
        </row>
        <row r="577">
          <cell r="C577">
            <v>9506187.5999999996</v>
          </cell>
        </row>
        <row r="579">
          <cell r="C579">
            <v>1798000</v>
          </cell>
        </row>
        <row r="580">
          <cell r="C580">
            <v>2944076.5999999996</v>
          </cell>
        </row>
        <row r="581">
          <cell r="C581">
            <v>8437355.8000000007</v>
          </cell>
        </row>
        <row r="583">
          <cell r="C583">
            <v>4155491.1</v>
          </cell>
        </row>
        <row r="584">
          <cell r="C584">
            <v>1127826.7999999998</v>
          </cell>
        </row>
        <row r="585">
          <cell r="C585">
            <v>2353594.2000000002</v>
          </cell>
        </row>
        <row r="586">
          <cell r="C586">
            <v>51645780.199999988</v>
          </cell>
        </row>
        <row r="588">
          <cell r="C588">
            <v>21327921</v>
          </cell>
        </row>
        <row r="589">
          <cell r="C589">
            <v>3487500</v>
          </cell>
        </row>
        <row r="590">
          <cell r="C590">
            <v>1254899.8999999999</v>
          </cell>
        </row>
        <row r="591">
          <cell r="C591">
            <v>1552838.2</v>
          </cell>
        </row>
        <row r="592">
          <cell r="C592">
            <v>7758524</v>
          </cell>
        </row>
        <row r="593">
          <cell r="C593">
            <v>6557599.2999999998</v>
          </cell>
        </row>
        <row r="594">
          <cell r="C594">
            <v>3426538.5</v>
          </cell>
        </row>
        <row r="595">
          <cell r="C595">
            <v>2164197.2999999998</v>
          </cell>
        </row>
        <row r="596">
          <cell r="C596">
            <v>6162972</v>
          </cell>
        </row>
        <row r="598">
          <cell r="C598">
            <v>3379222.7</v>
          </cell>
        </row>
        <row r="600">
          <cell r="C600">
            <v>11910914.300000001</v>
          </cell>
        </row>
        <row r="602">
          <cell r="C602">
            <v>6023178.0999999996</v>
          </cell>
        </row>
        <row r="603">
          <cell r="C603">
            <v>12266314.800000001</v>
          </cell>
        </row>
        <row r="605">
          <cell r="C605">
            <v>6133157.4000000004</v>
          </cell>
        </row>
        <row r="606">
          <cell r="C606">
            <v>5284455</v>
          </cell>
        </row>
        <row r="608">
          <cell r="C608">
            <v>1719455.0000000002</v>
          </cell>
        </row>
        <row r="609">
          <cell r="C609">
            <v>18130721.100000001</v>
          </cell>
        </row>
        <row r="611">
          <cell r="C611">
            <v>5858057.5</v>
          </cell>
        </row>
        <row r="612">
          <cell r="C612">
            <v>502723.6</v>
          </cell>
        </row>
        <row r="613">
          <cell r="C613">
            <v>5981355</v>
          </cell>
        </row>
        <row r="614">
          <cell r="C614">
            <v>8973158.4000000004</v>
          </cell>
        </row>
        <row r="616">
          <cell r="C616">
            <v>4449488</v>
          </cell>
        </row>
        <row r="617">
          <cell r="C617">
            <v>15934276.75</v>
          </cell>
        </row>
        <row r="619">
          <cell r="C619">
            <v>5782672.4000000004</v>
          </cell>
        </row>
        <row r="620">
          <cell r="C620">
            <v>6615279.3499999996</v>
          </cell>
        </row>
        <row r="621">
          <cell r="C621">
            <v>2604000</v>
          </cell>
        </row>
        <row r="623">
          <cell r="C623">
            <v>1441500</v>
          </cell>
        </row>
        <row r="624">
          <cell r="C624">
            <v>37149306.100000001</v>
          </cell>
        </row>
        <row r="626">
          <cell r="C626">
            <v>4777932</v>
          </cell>
        </row>
        <row r="627">
          <cell r="C627">
            <v>7696532.5</v>
          </cell>
        </row>
        <row r="628">
          <cell r="C628">
            <v>14461562.1</v>
          </cell>
        </row>
        <row r="629">
          <cell r="C629">
            <v>1875083.5</v>
          </cell>
        </row>
        <row r="630">
          <cell r="C630">
            <v>6199964.7999999998</v>
          </cell>
        </row>
        <row r="632">
          <cell r="C632">
            <v>3099982.4</v>
          </cell>
        </row>
        <row r="633">
          <cell r="C633">
            <v>34985080.100000001</v>
          </cell>
        </row>
        <row r="635">
          <cell r="C635">
            <v>6719925.0999999996</v>
          </cell>
        </row>
        <row r="636">
          <cell r="C636">
            <v>6742680.7999999998</v>
          </cell>
        </row>
        <row r="637">
          <cell r="C637">
            <v>6457180.5999999996</v>
          </cell>
        </row>
        <row r="638">
          <cell r="C638">
            <v>6443807.7999999998</v>
          </cell>
        </row>
        <row r="639">
          <cell r="C639">
            <v>6447389.7999999998</v>
          </cell>
        </row>
        <row r="640">
          <cell r="C640">
            <v>3275485.41</v>
          </cell>
        </row>
        <row r="642">
          <cell r="C642">
            <v>8015273</v>
          </cell>
        </row>
        <row r="644">
          <cell r="C644">
            <v>5110219</v>
          </cell>
        </row>
        <row r="645">
          <cell r="C645">
            <v>17628639.600000001</v>
          </cell>
        </row>
        <row r="647">
          <cell r="C647">
            <v>5202592</v>
          </cell>
        </row>
        <row r="648">
          <cell r="C648">
            <v>5202592</v>
          </cell>
        </row>
        <row r="649">
          <cell r="C649">
            <v>244475360.16</v>
          </cell>
        </row>
        <row r="651">
          <cell r="C651">
            <v>5356497.6000000006</v>
          </cell>
        </row>
        <row r="652">
          <cell r="C652">
            <v>7045397.9000000004</v>
          </cell>
        </row>
        <row r="653">
          <cell r="C653">
            <v>15060345.560000001</v>
          </cell>
        </row>
        <row r="654">
          <cell r="C654">
            <v>7484950</v>
          </cell>
        </row>
        <row r="655">
          <cell r="C655">
            <v>7408550.5</v>
          </cell>
        </row>
        <row r="656">
          <cell r="C656">
            <v>15878807.100000001</v>
          </cell>
        </row>
        <row r="657">
          <cell r="C657">
            <v>22790015.5</v>
          </cell>
        </row>
        <row r="658">
          <cell r="C658">
            <v>7411443</v>
          </cell>
        </row>
        <row r="659">
          <cell r="C659">
            <v>3981949.9999999995</v>
          </cell>
        </row>
        <row r="660">
          <cell r="C660">
            <v>4206973</v>
          </cell>
        </row>
        <row r="661">
          <cell r="C661">
            <v>18749862</v>
          </cell>
        </row>
        <row r="662">
          <cell r="C662">
            <v>21719377.300000004</v>
          </cell>
        </row>
        <row r="663">
          <cell r="C663">
            <v>10324580.699999999</v>
          </cell>
        </row>
        <row r="664">
          <cell r="C664">
            <v>9097775.7999999989</v>
          </cell>
        </row>
        <row r="665">
          <cell r="C665">
            <v>8662209</v>
          </cell>
        </row>
        <row r="666">
          <cell r="C666">
            <v>5902351.2999999998</v>
          </cell>
        </row>
        <row r="667">
          <cell r="C667">
            <v>12382943.6</v>
          </cell>
        </row>
        <row r="668">
          <cell r="C668">
            <v>2736562.5</v>
          </cell>
        </row>
        <row r="669">
          <cell r="C669">
            <v>6780962</v>
          </cell>
        </row>
        <row r="670">
          <cell r="C670">
            <v>6809830.2000000011</v>
          </cell>
        </row>
        <row r="671">
          <cell r="C671">
            <v>10554532</v>
          </cell>
        </row>
        <row r="672">
          <cell r="C672">
            <v>15623245.800000001</v>
          </cell>
        </row>
        <row r="673">
          <cell r="C673">
            <v>4553016.5999999996</v>
          </cell>
        </row>
        <row r="674">
          <cell r="C674">
            <v>1771485</v>
          </cell>
        </row>
        <row r="675">
          <cell r="C675">
            <v>2352831</v>
          </cell>
        </row>
        <row r="676">
          <cell r="C676">
            <v>2394085.1999999997</v>
          </cell>
        </row>
        <row r="677">
          <cell r="C677">
            <v>8021329.9199999999</v>
          </cell>
        </row>
        <row r="679">
          <cell r="C679">
            <v>2235500</v>
          </cell>
        </row>
        <row r="680">
          <cell r="C680">
            <v>3550329.92</v>
          </cell>
        </row>
        <row r="681">
          <cell r="C681">
            <v>24932994.700000003</v>
          </cell>
        </row>
        <row r="683">
          <cell r="C683">
            <v>9546234</v>
          </cell>
        </row>
        <row r="684">
          <cell r="C684">
            <v>9168351.4000000004</v>
          </cell>
        </row>
        <row r="685">
          <cell r="C685">
            <v>23409730.399999999</v>
          </cell>
        </row>
        <row r="687">
          <cell r="C687">
            <v>4311141</v>
          </cell>
        </row>
        <row r="688">
          <cell r="C688">
            <v>6346799.2999999998</v>
          </cell>
        </row>
        <row r="689">
          <cell r="C689">
            <v>2611750</v>
          </cell>
        </row>
        <row r="690">
          <cell r="C690">
            <v>4203802.5999999996</v>
          </cell>
        </row>
        <row r="691">
          <cell r="C691">
            <v>9859240</v>
          </cell>
        </row>
        <row r="693">
          <cell r="C693">
            <v>9952612.8000000007</v>
          </cell>
        </row>
        <row r="695">
          <cell r="C695">
            <v>4976306.4000000004</v>
          </cell>
        </row>
        <row r="696">
          <cell r="C696">
            <v>44258599.900000006</v>
          </cell>
        </row>
        <row r="698">
          <cell r="C698">
            <v>7061443</v>
          </cell>
        </row>
        <row r="699">
          <cell r="C699">
            <v>184704</v>
          </cell>
        </row>
        <row r="700">
          <cell r="C700">
            <v>10101350</v>
          </cell>
        </row>
        <row r="701">
          <cell r="C701">
            <v>7033072.7999999998</v>
          </cell>
        </row>
        <row r="702">
          <cell r="C702">
            <v>5138247.4000000004</v>
          </cell>
        </row>
        <row r="703">
          <cell r="C703">
            <v>6672431.2000000002</v>
          </cell>
        </row>
        <row r="704">
          <cell r="C704">
            <v>4362862.5</v>
          </cell>
        </row>
        <row r="706">
          <cell r="C706">
            <v>17343848.199999999</v>
          </cell>
        </row>
        <row r="708">
          <cell r="C708">
            <v>1074060</v>
          </cell>
        </row>
        <row r="709">
          <cell r="C709">
            <v>6272146.7999999998</v>
          </cell>
        </row>
        <row r="710">
          <cell r="C710">
            <v>4998820.7</v>
          </cell>
        </row>
        <row r="711">
          <cell r="C711">
            <v>5350449</v>
          </cell>
        </row>
        <row r="713">
          <cell r="C713">
            <v>13661405</v>
          </cell>
        </row>
        <row r="715">
          <cell r="C715">
            <v>5851722.7999999998</v>
          </cell>
        </row>
        <row r="716">
          <cell r="C716">
            <v>5872182.2000000002</v>
          </cell>
        </row>
        <row r="717">
          <cell r="C717">
            <v>352640188.73000002</v>
          </cell>
        </row>
        <row r="719">
          <cell r="C719">
            <v>5015696.7</v>
          </cell>
        </row>
        <row r="720">
          <cell r="C720">
            <v>8473978.4100000001</v>
          </cell>
        </row>
        <row r="721">
          <cell r="C721">
            <v>1890229</v>
          </cell>
        </row>
        <row r="722">
          <cell r="C722">
            <v>28457284.699999999</v>
          </cell>
        </row>
        <row r="723">
          <cell r="C723">
            <v>1021915.0000000001</v>
          </cell>
        </row>
        <row r="724">
          <cell r="C724">
            <v>11595716.079999998</v>
          </cell>
        </row>
        <row r="725">
          <cell r="C725">
            <v>22540789.759999998</v>
          </cell>
        </row>
        <row r="726">
          <cell r="C726">
            <v>17350739.300000001</v>
          </cell>
        </row>
        <row r="727">
          <cell r="C727">
            <v>17813155.600000001</v>
          </cell>
        </row>
        <row r="728">
          <cell r="C728">
            <v>7123213.2599999998</v>
          </cell>
        </row>
        <row r="729">
          <cell r="C729">
            <v>17466384.300000001</v>
          </cell>
        </row>
        <row r="730">
          <cell r="C730">
            <v>22744198.550000001</v>
          </cell>
        </row>
        <row r="731">
          <cell r="C731">
            <v>8350447.1000000015</v>
          </cell>
        </row>
        <row r="732">
          <cell r="C732">
            <v>21076058.600000001</v>
          </cell>
        </row>
        <row r="733">
          <cell r="C733">
            <v>17687649.66</v>
          </cell>
        </row>
        <row r="734">
          <cell r="C734">
            <v>21080192.030000001</v>
          </cell>
        </row>
        <row r="735">
          <cell r="C735">
            <v>17745625.5</v>
          </cell>
        </row>
        <row r="736">
          <cell r="C736">
            <v>17699560</v>
          </cell>
        </row>
        <row r="737">
          <cell r="C737">
            <v>21726266.299999997</v>
          </cell>
        </row>
        <row r="738">
          <cell r="C738">
            <v>7748878.9000000004</v>
          </cell>
        </row>
        <row r="739">
          <cell r="C739">
            <v>5800000</v>
          </cell>
        </row>
        <row r="740">
          <cell r="C740">
            <v>4013073.1</v>
          </cell>
        </row>
        <row r="741">
          <cell r="C741">
            <v>26705009.380000003</v>
          </cell>
        </row>
        <row r="742">
          <cell r="C742">
            <v>11214370.9</v>
          </cell>
        </row>
        <row r="744">
          <cell r="C744">
            <v>5581525.5</v>
          </cell>
        </row>
        <row r="745">
          <cell r="C745">
            <v>2218045.1</v>
          </cell>
        </row>
        <row r="747">
          <cell r="C747">
            <v>13288230.24</v>
          </cell>
        </row>
        <row r="749">
          <cell r="C749">
            <v>5366255.74</v>
          </cell>
        </row>
        <row r="750">
          <cell r="C750">
            <v>5400039</v>
          </cell>
        </row>
        <row r="752">
          <cell r="C752">
            <v>4169502.8</v>
          </cell>
        </row>
        <row r="754">
          <cell r="C754">
            <v>2078463.2999999998</v>
          </cell>
        </row>
        <row r="755">
          <cell r="C755">
            <v>18515119.240000002</v>
          </cell>
        </row>
        <row r="757">
          <cell r="C757">
            <v>6232736</v>
          </cell>
        </row>
        <row r="758">
          <cell r="C758">
            <v>7592769.2400000002</v>
          </cell>
        </row>
        <row r="759">
          <cell r="C759">
            <v>12747647.199999999</v>
          </cell>
        </row>
        <row r="760">
          <cell r="C760">
            <v>6391994</v>
          </cell>
        </row>
        <row r="761">
          <cell r="C761">
            <v>6355653.2000000002</v>
          </cell>
        </row>
        <row r="763">
          <cell r="C763">
            <v>1699056</v>
          </cell>
        </row>
        <row r="764">
          <cell r="C764">
            <v>3744573.9</v>
          </cell>
        </row>
        <row r="766">
          <cell r="C766">
            <v>4107500</v>
          </cell>
        </row>
        <row r="767">
          <cell r="C767">
            <v>4076500</v>
          </cell>
        </row>
        <row r="769">
          <cell r="C769">
            <v>2070800</v>
          </cell>
        </row>
        <row r="770">
          <cell r="C770">
            <v>1439050</v>
          </cell>
        </row>
        <row r="771">
          <cell r="C771">
            <v>1596810</v>
          </cell>
        </row>
        <row r="772">
          <cell r="C772">
            <v>6477507.2200000007</v>
          </cell>
        </row>
        <row r="773">
          <cell r="C773">
            <v>6706075</v>
          </cell>
        </row>
        <row r="774">
          <cell r="C774">
            <v>6714600</v>
          </cell>
        </row>
        <row r="775">
          <cell r="C775">
            <v>6897500</v>
          </cell>
        </row>
        <row r="776">
          <cell r="C776">
            <v>245701.9</v>
          </cell>
        </row>
        <row r="777">
          <cell r="C777">
            <v>4430675</v>
          </cell>
        </row>
        <row r="778">
          <cell r="C778">
            <v>11186500</v>
          </cell>
        </row>
        <row r="779">
          <cell r="C779">
            <v>4981314.7</v>
          </cell>
        </row>
        <row r="780">
          <cell r="C780">
            <v>1469631.6</v>
          </cell>
        </row>
        <row r="781">
          <cell r="C781">
            <v>7552375</v>
          </cell>
        </row>
        <row r="782">
          <cell r="C782">
            <v>4302800</v>
          </cell>
        </row>
        <row r="783">
          <cell r="C783">
            <v>4308690</v>
          </cell>
        </row>
        <row r="784">
          <cell r="C784">
            <v>4264825</v>
          </cell>
        </row>
        <row r="785">
          <cell r="C785">
            <v>4332250</v>
          </cell>
        </row>
        <row r="786">
          <cell r="C786">
            <v>4292880</v>
          </cell>
        </row>
        <row r="787">
          <cell r="C787">
            <v>1898750</v>
          </cell>
        </row>
        <row r="788">
          <cell r="C788">
            <v>2821000</v>
          </cell>
        </row>
        <row r="789">
          <cell r="C789">
            <v>2796200</v>
          </cell>
        </row>
        <row r="790">
          <cell r="C790">
            <v>2147525</v>
          </cell>
        </row>
        <row r="791">
          <cell r="C791">
            <v>11178882</v>
          </cell>
        </row>
        <row r="792">
          <cell r="C792">
            <v>13120110.98</v>
          </cell>
        </row>
        <row r="793">
          <cell r="C793">
            <v>1950725</v>
          </cell>
        </row>
        <row r="794">
          <cell r="C794">
            <v>3664975</v>
          </cell>
        </row>
        <row r="795">
          <cell r="C795">
            <v>4439975</v>
          </cell>
        </row>
        <row r="796">
          <cell r="C796">
            <v>2072640</v>
          </cell>
        </row>
        <row r="797">
          <cell r="C797">
            <v>3036450</v>
          </cell>
        </row>
        <row r="798">
          <cell r="C798">
            <v>3854075</v>
          </cell>
        </row>
        <row r="799">
          <cell r="C799">
            <v>27771999.75</v>
          </cell>
        </row>
        <row r="800">
          <cell r="C800">
            <v>6624700</v>
          </cell>
        </row>
        <row r="801">
          <cell r="C801">
            <v>6666550</v>
          </cell>
        </row>
        <row r="802">
          <cell r="C802">
            <v>6666550</v>
          </cell>
        </row>
        <row r="803">
          <cell r="C803">
            <v>23838207.75</v>
          </cell>
        </row>
        <row r="804">
          <cell r="C804">
            <v>6855840</v>
          </cell>
        </row>
        <row r="805">
          <cell r="C805">
            <v>4460125</v>
          </cell>
        </row>
        <row r="806">
          <cell r="C806">
            <v>7119126.4200000009</v>
          </cell>
        </row>
        <row r="807">
          <cell r="C807">
            <v>5037500</v>
          </cell>
        </row>
        <row r="808">
          <cell r="C808">
            <v>7478750</v>
          </cell>
        </row>
        <row r="810">
          <cell r="C810">
            <v>13053230</v>
          </cell>
        </row>
        <row r="811">
          <cell r="C811">
            <v>9982000</v>
          </cell>
        </row>
        <row r="812">
          <cell r="C812">
            <v>42416308</v>
          </cell>
        </row>
        <row r="813">
          <cell r="C813">
            <v>3394500</v>
          </cell>
        </row>
        <row r="814">
          <cell r="C814">
            <v>3828500</v>
          </cell>
        </row>
        <row r="815">
          <cell r="C815">
            <v>7413147.5000000009</v>
          </cell>
        </row>
        <row r="816">
          <cell r="C816">
            <v>6189150</v>
          </cell>
        </row>
        <row r="817">
          <cell r="C817">
            <v>850273.70000000007</v>
          </cell>
        </row>
        <row r="818">
          <cell r="C818">
            <v>6124962.5</v>
          </cell>
        </row>
        <row r="819">
          <cell r="C819">
            <v>7157077.1999999993</v>
          </cell>
        </row>
        <row r="820">
          <cell r="C820">
            <v>9540172.5</v>
          </cell>
        </row>
        <row r="821">
          <cell r="C821">
            <v>5015800</v>
          </cell>
        </row>
        <row r="822">
          <cell r="C822">
            <v>4293500</v>
          </cell>
        </row>
        <row r="823">
          <cell r="C823">
            <v>5013300</v>
          </cell>
        </row>
        <row r="824">
          <cell r="C824">
            <v>12513236.5</v>
          </cell>
        </row>
        <row r="825">
          <cell r="C825">
            <v>4388050</v>
          </cell>
        </row>
        <row r="826">
          <cell r="C826">
            <v>6572000</v>
          </cell>
        </row>
        <row r="827">
          <cell r="C827">
            <v>13053097.200000001</v>
          </cell>
        </row>
        <row r="828">
          <cell r="C828">
            <v>8432000</v>
          </cell>
        </row>
        <row r="829">
          <cell r="C829">
            <v>5600000</v>
          </cell>
        </row>
        <row r="830">
          <cell r="C830">
            <v>17118102.500000004</v>
          </cell>
        </row>
        <row r="831">
          <cell r="C831">
            <v>2170000</v>
          </cell>
        </row>
        <row r="832">
          <cell r="C832">
            <v>7280350</v>
          </cell>
        </row>
        <row r="833">
          <cell r="C833">
            <v>5706325</v>
          </cell>
        </row>
        <row r="834">
          <cell r="C834">
            <v>9610000</v>
          </cell>
        </row>
        <row r="835">
          <cell r="C835">
            <v>8007300</v>
          </cell>
        </row>
        <row r="836">
          <cell r="C836">
            <v>9625500</v>
          </cell>
        </row>
        <row r="837">
          <cell r="C837">
            <v>9532500</v>
          </cell>
        </row>
        <row r="838">
          <cell r="C838">
            <v>4898775</v>
          </cell>
        </row>
        <row r="839">
          <cell r="C839">
            <v>2484000</v>
          </cell>
        </row>
        <row r="840">
          <cell r="C840">
            <v>5281625</v>
          </cell>
        </row>
        <row r="841">
          <cell r="C841">
            <v>8341017.4999999991</v>
          </cell>
        </row>
        <row r="842">
          <cell r="C842">
            <v>13668420.000000002</v>
          </cell>
        </row>
        <row r="843">
          <cell r="C843">
            <v>8508105</v>
          </cell>
        </row>
        <row r="844">
          <cell r="C844">
            <v>7316000</v>
          </cell>
        </row>
        <row r="845">
          <cell r="C845">
            <v>4689792</v>
          </cell>
        </row>
        <row r="846">
          <cell r="C846">
            <v>3815424</v>
          </cell>
        </row>
        <row r="847">
          <cell r="C847">
            <v>4709664</v>
          </cell>
        </row>
        <row r="848">
          <cell r="C848">
            <v>3820392</v>
          </cell>
        </row>
        <row r="849">
          <cell r="C849">
            <v>3815424</v>
          </cell>
        </row>
        <row r="850">
          <cell r="C850">
            <v>3952540.8000000003</v>
          </cell>
        </row>
        <row r="851">
          <cell r="C851">
            <v>9284500</v>
          </cell>
        </row>
        <row r="852">
          <cell r="C852">
            <v>5373850</v>
          </cell>
        </row>
        <row r="853">
          <cell r="C853">
            <v>4467100</v>
          </cell>
        </row>
        <row r="854">
          <cell r="C854">
            <v>2031504.09</v>
          </cell>
        </row>
        <row r="855">
          <cell r="C855">
            <v>231420</v>
          </cell>
        </row>
        <row r="856">
          <cell r="C856">
            <v>6127531.2000000002</v>
          </cell>
        </row>
        <row r="857">
          <cell r="C857">
            <v>5623739.9999999991</v>
          </cell>
        </row>
        <row r="858">
          <cell r="C858">
            <v>10276500</v>
          </cell>
        </row>
        <row r="859">
          <cell r="C859">
            <v>1674310</v>
          </cell>
        </row>
        <row r="860">
          <cell r="C860">
            <v>2015000</v>
          </cell>
        </row>
        <row r="861">
          <cell r="C861">
            <v>2162250</v>
          </cell>
        </row>
        <row r="862">
          <cell r="C862">
            <v>2294000</v>
          </cell>
        </row>
        <row r="863">
          <cell r="C863">
            <v>2286250</v>
          </cell>
        </row>
        <row r="864">
          <cell r="C864">
            <v>11364185.199999999</v>
          </cell>
        </row>
        <row r="865">
          <cell r="C865">
            <v>6896725</v>
          </cell>
        </row>
        <row r="866">
          <cell r="C866">
            <v>4430675</v>
          </cell>
        </row>
        <row r="867">
          <cell r="C867">
            <v>4456250</v>
          </cell>
        </row>
        <row r="868">
          <cell r="C868">
            <v>6882000</v>
          </cell>
        </row>
        <row r="869">
          <cell r="C869">
            <v>7906123.7000000002</v>
          </cell>
        </row>
        <row r="870">
          <cell r="C870">
            <v>8037524.9999999991</v>
          </cell>
        </row>
        <row r="871">
          <cell r="C871">
            <v>4876300</v>
          </cell>
        </row>
        <row r="872">
          <cell r="C872">
            <v>5727250</v>
          </cell>
        </row>
        <row r="873">
          <cell r="C873">
            <v>7238500</v>
          </cell>
        </row>
        <row r="874">
          <cell r="C874">
            <v>7246250</v>
          </cell>
        </row>
        <row r="875">
          <cell r="C875">
            <v>4035425.0000000005</v>
          </cell>
        </row>
        <row r="876">
          <cell r="C876">
            <v>8346750</v>
          </cell>
        </row>
        <row r="877">
          <cell r="C877">
            <v>8346750</v>
          </cell>
        </row>
        <row r="878">
          <cell r="C878">
            <v>3875040</v>
          </cell>
        </row>
        <row r="879">
          <cell r="C879">
            <v>10360650</v>
          </cell>
        </row>
        <row r="880">
          <cell r="C880">
            <v>14501972.250000002</v>
          </cell>
        </row>
        <row r="881">
          <cell r="C881">
            <v>3665750</v>
          </cell>
        </row>
        <row r="882">
          <cell r="C882">
            <v>2170000</v>
          </cell>
        </row>
        <row r="883">
          <cell r="C883">
            <v>4769280</v>
          </cell>
        </row>
        <row r="884">
          <cell r="C884">
            <v>4769280</v>
          </cell>
        </row>
        <row r="885">
          <cell r="C885">
            <v>4769280</v>
          </cell>
        </row>
        <row r="886">
          <cell r="C886">
            <v>4769280</v>
          </cell>
        </row>
        <row r="887">
          <cell r="C887">
            <v>4769280</v>
          </cell>
        </row>
        <row r="888">
          <cell r="C888">
            <v>19187275</v>
          </cell>
        </row>
        <row r="889">
          <cell r="C889">
            <v>32294812.5</v>
          </cell>
        </row>
        <row r="890">
          <cell r="C890">
            <v>2703822.58</v>
          </cell>
        </row>
        <row r="891">
          <cell r="C891">
            <v>23009223.5</v>
          </cell>
        </row>
        <row r="892">
          <cell r="C892">
            <v>4603500</v>
          </cell>
        </row>
        <row r="893">
          <cell r="C893">
            <v>2168450</v>
          </cell>
        </row>
        <row r="894">
          <cell r="C894">
            <v>3836250</v>
          </cell>
        </row>
        <row r="895">
          <cell r="C895">
            <v>3836250</v>
          </cell>
        </row>
        <row r="896">
          <cell r="C896">
            <v>3836250</v>
          </cell>
        </row>
        <row r="897">
          <cell r="C897">
            <v>4092000</v>
          </cell>
        </row>
        <row r="898">
          <cell r="C898">
            <v>1554650</v>
          </cell>
        </row>
        <row r="899">
          <cell r="C899">
            <v>9470500</v>
          </cell>
        </row>
        <row r="900">
          <cell r="C900">
            <v>4722075</v>
          </cell>
        </row>
        <row r="901">
          <cell r="C901">
            <v>4570002.91</v>
          </cell>
        </row>
        <row r="902">
          <cell r="C902">
            <v>4471200</v>
          </cell>
        </row>
        <row r="903">
          <cell r="C903">
            <v>4343170</v>
          </cell>
        </row>
        <row r="904">
          <cell r="C904">
            <v>6873475</v>
          </cell>
        </row>
        <row r="905">
          <cell r="C905">
            <v>10678105.6</v>
          </cell>
        </row>
        <row r="906">
          <cell r="C906">
            <v>3639400</v>
          </cell>
        </row>
        <row r="907">
          <cell r="C907">
            <v>3836250</v>
          </cell>
        </row>
        <row r="908">
          <cell r="C908">
            <v>4253975</v>
          </cell>
        </row>
        <row r="909">
          <cell r="C909">
            <v>4420600</v>
          </cell>
        </row>
        <row r="911">
          <cell r="C911">
            <v>20015930</v>
          </cell>
        </row>
        <row r="912">
          <cell r="C912">
            <v>9863927.5</v>
          </cell>
        </row>
        <row r="913">
          <cell r="C913">
            <v>4975500</v>
          </cell>
        </row>
        <row r="914">
          <cell r="C914">
            <v>5378500</v>
          </cell>
        </row>
        <row r="915">
          <cell r="C915">
            <v>2440705.41</v>
          </cell>
        </row>
        <row r="916">
          <cell r="C916">
            <v>2387000</v>
          </cell>
        </row>
        <row r="917">
          <cell r="C917">
            <v>2960500</v>
          </cell>
        </row>
        <row r="918">
          <cell r="C918">
            <v>3851750</v>
          </cell>
        </row>
        <row r="919">
          <cell r="C919">
            <v>3828500</v>
          </cell>
        </row>
        <row r="920">
          <cell r="C920">
            <v>3828500</v>
          </cell>
        </row>
        <row r="921">
          <cell r="C921">
            <v>3828500</v>
          </cell>
        </row>
        <row r="922">
          <cell r="C922">
            <v>4970850</v>
          </cell>
        </row>
        <row r="923">
          <cell r="C923">
            <v>4600368</v>
          </cell>
        </row>
        <row r="924">
          <cell r="C924">
            <v>7068000</v>
          </cell>
        </row>
        <row r="926">
          <cell r="C926">
            <v>1875500</v>
          </cell>
        </row>
        <row r="927">
          <cell r="C927">
            <v>1875500</v>
          </cell>
        </row>
        <row r="928">
          <cell r="C928">
            <v>1875500</v>
          </cell>
        </row>
        <row r="929">
          <cell r="C929">
            <v>4200500</v>
          </cell>
        </row>
        <row r="930">
          <cell r="C930">
            <v>1462890</v>
          </cell>
        </row>
        <row r="932">
          <cell r="C932">
            <v>3332500</v>
          </cell>
        </row>
        <row r="934">
          <cell r="C934">
            <v>6553193.9000000004</v>
          </cell>
        </row>
        <row r="935">
          <cell r="C935">
            <v>3086441.2</v>
          </cell>
        </row>
        <row r="936">
          <cell r="C936">
            <v>6177289</v>
          </cell>
        </row>
        <row r="937">
          <cell r="C937">
            <v>6177289</v>
          </cell>
        </row>
        <row r="940">
          <cell r="C940">
            <v>10360262</v>
          </cell>
        </row>
        <row r="941">
          <cell r="C941">
            <v>5812500</v>
          </cell>
        </row>
        <row r="942">
          <cell r="C942">
            <v>2712500</v>
          </cell>
        </row>
        <row r="943">
          <cell r="C943">
            <v>3100000</v>
          </cell>
        </row>
        <row r="945">
          <cell r="C945">
            <v>3961242</v>
          </cell>
        </row>
        <row r="946">
          <cell r="C946">
            <v>3991746</v>
          </cell>
        </row>
        <row r="947">
          <cell r="C947">
            <v>3804723</v>
          </cell>
        </row>
        <row r="949">
          <cell r="C949">
            <v>6499156</v>
          </cell>
        </row>
        <row r="952">
          <cell r="C952">
            <v>4012950</v>
          </cell>
        </row>
        <row r="953">
          <cell r="C953">
            <v>4012950</v>
          </cell>
        </row>
        <row r="954">
          <cell r="C954">
            <v>4012950</v>
          </cell>
        </row>
        <row r="956">
          <cell r="C956">
            <v>1761059.9999999998</v>
          </cell>
        </row>
        <row r="957">
          <cell r="C957">
            <v>2060459</v>
          </cell>
        </row>
        <row r="958">
          <cell r="C958">
            <v>2570787.5</v>
          </cell>
        </row>
        <row r="959">
          <cell r="C959">
            <v>1940353.9999999998</v>
          </cell>
        </row>
        <row r="960">
          <cell r="C960">
            <v>2609644.9999999995</v>
          </cell>
        </row>
        <row r="961">
          <cell r="C961">
            <v>4446348.75</v>
          </cell>
        </row>
        <row r="962">
          <cell r="C962">
            <v>3820703.7500000005</v>
          </cell>
        </row>
        <row r="965">
          <cell r="C965">
            <v>2906250</v>
          </cell>
        </row>
        <row r="966">
          <cell r="C966">
            <v>2906250</v>
          </cell>
        </row>
        <row r="968">
          <cell r="C968">
            <v>5552224.5</v>
          </cell>
        </row>
        <row r="969">
          <cell r="C969">
            <v>3060462</v>
          </cell>
        </row>
        <row r="970">
          <cell r="C970">
            <v>4922400.6300000008</v>
          </cell>
        </row>
        <row r="971">
          <cell r="C971">
            <v>5510879.7000000002</v>
          </cell>
        </row>
        <row r="972">
          <cell r="C972">
            <v>5608571.0999999996</v>
          </cell>
        </row>
        <row r="973">
          <cell r="C973">
            <v>5559607.5</v>
          </cell>
        </row>
        <row r="974">
          <cell r="C974">
            <v>8392291.5700000003</v>
          </cell>
        </row>
        <row r="975">
          <cell r="C975">
            <v>12015738.939999999</v>
          </cell>
        </row>
        <row r="976">
          <cell r="C976">
            <v>437099.6</v>
          </cell>
        </row>
        <row r="977">
          <cell r="C977">
            <v>4820077</v>
          </cell>
        </row>
        <row r="978">
          <cell r="C978">
            <v>5185672.87</v>
          </cell>
        </row>
        <row r="980">
          <cell r="C980">
            <v>4406108</v>
          </cell>
        </row>
        <row r="982">
          <cell r="C982">
            <v>3175942</v>
          </cell>
        </row>
        <row r="983">
          <cell r="C983">
            <v>4717908</v>
          </cell>
        </row>
        <row r="985">
          <cell r="C985">
            <v>4689321.47</v>
          </cell>
        </row>
        <row r="986">
          <cell r="C986">
            <v>4521653.88</v>
          </cell>
        </row>
        <row r="988">
          <cell r="C988">
            <v>4895273.32</v>
          </cell>
        </row>
        <row r="989">
          <cell r="C989">
            <v>3884227.1500000004</v>
          </cell>
        </row>
        <row r="990">
          <cell r="C990">
            <v>8501942.6940000001</v>
          </cell>
        </row>
        <row r="992">
          <cell r="C992">
            <v>4725900</v>
          </cell>
        </row>
        <row r="993">
          <cell r="C993">
            <v>4312875</v>
          </cell>
        </row>
        <row r="994">
          <cell r="C994">
            <v>3967845</v>
          </cell>
        </row>
        <row r="996">
          <cell r="C996">
            <v>3018804.4000000004</v>
          </cell>
        </row>
        <row r="998">
          <cell r="C998">
            <v>19570151.599999998</v>
          </cell>
        </row>
        <row r="1000">
          <cell r="C1000">
            <v>3733919</v>
          </cell>
        </row>
        <row r="1002">
          <cell r="C1002">
            <v>403168.8</v>
          </cell>
        </row>
        <row r="1003">
          <cell r="C1003">
            <v>2737585.5999999996</v>
          </cell>
        </row>
        <row r="1004">
          <cell r="C1004">
            <v>6172724</v>
          </cell>
        </row>
        <row r="1005">
          <cell r="C1005">
            <v>683382.4</v>
          </cell>
        </row>
        <row r="1006">
          <cell r="C1006">
            <v>4821074.5</v>
          </cell>
        </row>
        <row r="1007">
          <cell r="C1007">
            <v>6356550</v>
          </cell>
        </row>
        <row r="1008">
          <cell r="C1008">
            <v>13730924.199999999</v>
          </cell>
        </row>
        <row r="1009">
          <cell r="C1009">
            <v>13655955.600000001</v>
          </cell>
        </row>
        <row r="1010">
          <cell r="C1010">
            <v>11993699.800000001</v>
          </cell>
        </row>
        <row r="1011">
          <cell r="C1011">
            <v>18200225</v>
          </cell>
        </row>
        <row r="1012">
          <cell r="C1012">
            <v>11171626.600000001</v>
          </cell>
        </row>
        <row r="1013">
          <cell r="C1013">
            <v>12037972.600000001</v>
          </cell>
        </row>
        <row r="1014">
          <cell r="C1014">
            <v>5150259.4000000004</v>
          </cell>
        </row>
        <row r="1016">
          <cell r="C1016">
            <v>6127150</v>
          </cell>
        </row>
        <row r="1018">
          <cell r="C1018">
            <v>2713001.2</v>
          </cell>
        </row>
        <row r="1019">
          <cell r="C1019">
            <v>264757.2</v>
          </cell>
        </row>
        <row r="1020">
          <cell r="C1020">
            <v>3731057.5</v>
          </cell>
        </row>
        <row r="1023">
          <cell r="C1023">
            <v>4741316.7</v>
          </cell>
        </row>
        <row r="1024">
          <cell r="C1024">
            <v>3892825</v>
          </cell>
        </row>
        <row r="1025">
          <cell r="C1025">
            <v>6116336.3000000007</v>
          </cell>
        </row>
        <row r="1027">
          <cell r="C1027">
            <v>22361735</v>
          </cell>
        </row>
        <row r="1028">
          <cell r="C1028">
            <v>9872332.7199999988</v>
          </cell>
        </row>
        <row r="1029">
          <cell r="C1029">
            <v>14665332.259999998</v>
          </cell>
        </row>
        <row r="1030">
          <cell r="C1030">
            <v>2428755.84</v>
          </cell>
        </row>
        <row r="1031">
          <cell r="C1031">
            <v>5815100.2800000003</v>
          </cell>
        </row>
        <row r="1032">
          <cell r="C1032">
            <v>20263174.120000001</v>
          </cell>
        </row>
        <row r="1033">
          <cell r="C1033">
            <v>13338732.4</v>
          </cell>
        </row>
        <row r="1034">
          <cell r="C1034">
            <v>8254457</v>
          </cell>
        </row>
        <row r="1035">
          <cell r="C1035">
            <v>8368075.6500000004</v>
          </cell>
        </row>
        <row r="1036">
          <cell r="C1036">
            <v>5870183.7599999998</v>
          </cell>
        </row>
        <row r="1037">
          <cell r="C1037">
            <v>12403021.76</v>
          </cell>
        </row>
        <row r="1038">
          <cell r="C1038">
            <v>18479298.039999999</v>
          </cell>
        </row>
        <row r="1039">
          <cell r="C1039">
            <v>19121648.609999999</v>
          </cell>
        </row>
        <row r="1040">
          <cell r="C1040">
            <v>2623104</v>
          </cell>
        </row>
        <row r="1041">
          <cell r="C1041">
            <v>6347333.7599999998</v>
          </cell>
        </row>
        <row r="1042">
          <cell r="C1042">
            <v>1511584.24</v>
          </cell>
        </row>
        <row r="1043">
          <cell r="C1043">
            <v>1657021.4000000001</v>
          </cell>
        </row>
        <row r="1044">
          <cell r="C1044">
            <v>1651572.26</v>
          </cell>
        </row>
        <row r="1045">
          <cell r="C1045">
            <v>2141468.66</v>
          </cell>
        </row>
        <row r="1046">
          <cell r="C1046">
            <v>16330800.940000001</v>
          </cell>
        </row>
        <row r="1048">
          <cell r="C1048">
            <v>7862998.5099999998</v>
          </cell>
        </row>
        <row r="1049">
          <cell r="C1049">
            <v>7557335</v>
          </cell>
        </row>
        <row r="1050">
          <cell r="C1050">
            <v>4449795</v>
          </cell>
        </row>
        <row r="1051">
          <cell r="C1051">
            <v>4449795</v>
          </cell>
        </row>
        <row r="1053">
          <cell r="C1053">
            <v>298275.20000000001</v>
          </cell>
        </row>
        <row r="1055">
          <cell r="C1055">
            <v>7107547.9000000004</v>
          </cell>
        </row>
        <row r="1057">
          <cell r="C1057">
            <v>2887368</v>
          </cell>
        </row>
        <row r="1058">
          <cell r="C1058">
            <v>2736456</v>
          </cell>
        </row>
        <row r="1059">
          <cell r="C1059">
            <v>2187605.8000000003</v>
          </cell>
        </row>
        <row r="1061">
          <cell r="C1061">
            <v>5588833.7599999998</v>
          </cell>
        </row>
        <row r="1062">
          <cell r="C1062">
            <v>5554918.9199999999</v>
          </cell>
        </row>
        <row r="1063">
          <cell r="C1063">
            <v>7058771.7999999998</v>
          </cell>
        </row>
        <row r="1064">
          <cell r="C1064">
            <v>250000</v>
          </cell>
        </row>
        <row r="1066">
          <cell r="C1066">
            <v>4918546.7</v>
          </cell>
        </row>
        <row r="1067">
          <cell r="C1067">
            <v>4894296.0999999996</v>
          </cell>
        </row>
        <row r="1069">
          <cell r="C1069">
            <v>2712500</v>
          </cell>
        </row>
        <row r="1070">
          <cell r="C1070">
            <v>15539506.400000002</v>
          </cell>
        </row>
        <row r="1071">
          <cell r="C1071">
            <v>4611735.8000000007</v>
          </cell>
        </row>
        <row r="1072">
          <cell r="C1072">
            <v>26486250</v>
          </cell>
        </row>
        <row r="1073">
          <cell r="C1073">
            <v>17292704.800000001</v>
          </cell>
        </row>
        <row r="1074">
          <cell r="C1074">
            <v>2709840</v>
          </cell>
        </row>
        <row r="1075">
          <cell r="C1075">
            <v>1649590.0000000002</v>
          </cell>
        </row>
        <row r="1076">
          <cell r="C1076">
            <v>9383354.4000000004</v>
          </cell>
        </row>
        <row r="1077">
          <cell r="C1077">
            <v>9447005</v>
          </cell>
        </row>
        <row r="1078">
          <cell r="C1078">
            <v>22890175.25</v>
          </cell>
        </row>
        <row r="1079">
          <cell r="C1079">
            <v>3386975.7299999995</v>
          </cell>
        </row>
        <row r="1081">
          <cell r="C1081">
            <v>2894600</v>
          </cell>
        </row>
        <row r="1082">
          <cell r="C1082">
            <v>2888319.9999999995</v>
          </cell>
        </row>
        <row r="1083">
          <cell r="C1083">
            <v>6326140</v>
          </cell>
        </row>
        <row r="1085">
          <cell r="C1085">
            <v>7053563.2999999998</v>
          </cell>
        </row>
        <row r="1086">
          <cell r="C1086">
            <v>7475650</v>
          </cell>
        </row>
        <row r="1088">
          <cell r="C1088">
            <v>3460300</v>
          </cell>
        </row>
        <row r="1089">
          <cell r="C1089">
            <v>3468150</v>
          </cell>
        </row>
        <row r="1091">
          <cell r="C1091">
            <v>2861754.8200000003</v>
          </cell>
        </row>
        <row r="1093">
          <cell r="C1093">
            <v>10808460</v>
          </cell>
        </row>
        <row r="1094">
          <cell r="C1094">
            <v>4762574.4000000004</v>
          </cell>
        </row>
        <row r="1095">
          <cell r="C1095">
            <v>1756847.5</v>
          </cell>
        </row>
        <row r="1096">
          <cell r="C1096">
            <v>3227030</v>
          </cell>
        </row>
        <row r="1097">
          <cell r="C1097">
            <v>1589760</v>
          </cell>
        </row>
        <row r="1099">
          <cell r="C1099">
            <v>132551582.13999999</v>
          </cell>
        </row>
        <row r="1100">
          <cell r="C1100">
            <v>36452161.100000001</v>
          </cell>
        </row>
        <row r="1102">
          <cell r="C1102">
            <v>6345129.6000000006</v>
          </cell>
        </row>
        <row r="1103">
          <cell r="C1103">
            <v>5464800</v>
          </cell>
        </row>
        <row r="1105">
          <cell r="C1105">
            <v>26188015</v>
          </cell>
        </row>
        <row r="1106">
          <cell r="C1106">
            <v>4711233</v>
          </cell>
        </row>
        <row r="1107">
          <cell r="C1107">
            <v>6062135.2999999998</v>
          </cell>
        </row>
        <row r="1108">
          <cell r="C1108">
            <v>5847160</v>
          </cell>
        </row>
        <row r="1109">
          <cell r="C1109">
            <v>4696509.4000000004</v>
          </cell>
        </row>
        <row r="1110">
          <cell r="C1110">
            <v>4777584.9000000004</v>
          </cell>
        </row>
        <row r="1111">
          <cell r="C1111">
            <v>7978855.5</v>
          </cell>
        </row>
        <row r="1112">
          <cell r="C1112">
            <v>5912135.2999999998</v>
          </cell>
        </row>
        <row r="1113">
          <cell r="C1113">
            <v>4745032.5</v>
          </cell>
        </row>
        <row r="1114">
          <cell r="C1114">
            <v>4320744.5</v>
          </cell>
        </row>
        <row r="1116">
          <cell r="C1116">
            <v>3545435</v>
          </cell>
        </row>
        <row r="1117">
          <cell r="C1117">
            <v>6616462.9000000004</v>
          </cell>
        </row>
        <row r="1119">
          <cell r="C1119">
            <v>5422154.4000000004</v>
          </cell>
        </row>
        <row r="1121">
          <cell r="C1121">
            <v>5686490.5999999996</v>
          </cell>
        </row>
        <row r="1122">
          <cell r="C1122">
            <v>7054568.7000000011</v>
          </cell>
        </row>
        <row r="1123">
          <cell r="C1123">
            <v>2160730.5999999996</v>
          </cell>
        </row>
        <row r="1125">
          <cell r="C1125">
            <v>5949324.6000000006</v>
          </cell>
        </row>
        <row r="1126">
          <cell r="C1126">
            <v>3800520</v>
          </cell>
        </row>
        <row r="1127">
          <cell r="C1127">
            <v>6442179.5</v>
          </cell>
        </row>
        <row r="1129">
          <cell r="C1129">
            <v>5763477.0999999996</v>
          </cell>
        </row>
        <row r="1131">
          <cell r="C1131">
            <v>5769813.5</v>
          </cell>
        </row>
        <row r="1133">
          <cell r="C1133">
            <v>11227856.699999999</v>
          </cell>
        </row>
        <row r="1134">
          <cell r="C1134">
            <v>2061720</v>
          </cell>
        </row>
        <row r="1136">
          <cell r="C1136">
            <v>4156056.4</v>
          </cell>
        </row>
        <row r="1137">
          <cell r="C1137">
            <v>2495862.4</v>
          </cell>
        </row>
        <row r="1138">
          <cell r="C1138">
            <v>4249660</v>
          </cell>
        </row>
        <row r="1140">
          <cell r="C1140">
            <v>4460164</v>
          </cell>
        </row>
        <row r="1141">
          <cell r="C1141">
            <v>4491705.5999999996</v>
          </cell>
        </row>
        <row r="1143">
          <cell r="C1143">
            <v>1995794.3</v>
          </cell>
        </row>
        <row r="1144">
          <cell r="C1144">
            <v>2197886.1999999997</v>
          </cell>
        </row>
        <row r="1146">
          <cell r="C1146">
            <v>2017545.4</v>
          </cell>
        </row>
        <row r="1147">
          <cell r="C1147">
            <v>4573061.6999999993</v>
          </cell>
        </row>
        <row r="1149">
          <cell r="C1149">
            <v>3974400</v>
          </cell>
        </row>
        <row r="1150">
          <cell r="C1150">
            <v>3647405.7</v>
          </cell>
        </row>
        <row r="1151">
          <cell r="C1151">
            <v>7814587.5</v>
          </cell>
        </row>
        <row r="1152">
          <cell r="C1152">
            <v>6408018.4000000004</v>
          </cell>
        </row>
        <row r="1153">
          <cell r="C1153">
            <v>4546453.6999999993</v>
          </cell>
        </row>
        <row r="1155">
          <cell r="C1155">
            <v>6476404</v>
          </cell>
        </row>
        <row r="1156">
          <cell r="C1156">
            <v>2235596</v>
          </cell>
        </row>
        <row r="1157">
          <cell r="C1157">
            <v>6476404</v>
          </cell>
        </row>
        <row r="1158">
          <cell r="C1158">
            <v>3099982.4</v>
          </cell>
        </row>
        <row r="1159">
          <cell r="C1159">
            <v>3099982.4</v>
          </cell>
        </row>
        <row r="1161">
          <cell r="C1161">
            <v>3170704.6</v>
          </cell>
        </row>
        <row r="1162">
          <cell r="C1162">
            <v>6738196.0999999996</v>
          </cell>
        </row>
        <row r="1163">
          <cell r="C1163">
            <v>6695508.4000000004</v>
          </cell>
        </row>
        <row r="1165">
          <cell r="C1165">
            <v>13230574.600000001</v>
          </cell>
        </row>
        <row r="1167">
          <cell r="C1167">
            <v>1609970.7999999998</v>
          </cell>
        </row>
        <row r="1168">
          <cell r="C1168">
            <v>5765697</v>
          </cell>
        </row>
        <row r="1170">
          <cell r="C1170">
            <v>7717168</v>
          </cell>
        </row>
        <row r="1171">
          <cell r="C1171">
            <v>8950192</v>
          </cell>
        </row>
        <row r="1173">
          <cell r="C1173">
            <v>5500000</v>
          </cell>
        </row>
        <row r="1174">
          <cell r="C1174">
            <v>57982129.5</v>
          </cell>
        </row>
        <row r="1175">
          <cell r="C1175">
            <v>57166200</v>
          </cell>
        </row>
        <row r="1176">
          <cell r="C1176">
            <v>9133505.6999999993</v>
          </cell>
        </row>
        <row r="1177">
          <cell r="C1177">
            <v>4820460.3999999994</v>
          </cell>
        </row>
        <row r="1178">
          <cell r="C1178">
            <v>4581314.2</v>
          </cell>
        </row>
        <row r="1179">
          <cell r="C1179">
            <v>5898453.2000000002</v>
          </cell>
        </row>
        <row r="1180">
          <cell r="C1180">
            <v>6452038.1000000006</v>
          </cell>
        </row>
        <row r="1181">
          <cell r="C1181">
            <v>10401581.6</v>
          </cell>
        </row>
        <row r="1182">
          <cell r="C1182">
            <v>7711347.9000000004</v>
          </cell>
        </row>
        <row r="1183">
          <cell r="C1183">
            <v>6361918</v>
          </cell>
        </row>
        <row r="1184">
          <cell r="C1184">
            <v>27177879.800000001</v>
          </cell>
        </row>
        <row r="1185">
          <cell r="C1185">
            <v>4318661.1999999993</v>
          </cell>
        </row>
        <row r="1186">
          <cell r="C1186">
            <v>20313078.600000001</v>
          </cell>
        </row>
        <row r="1187">
          <cell r="C1187">
            <v>11060991.700000001</v>
          </cell>
        </row>
        <row r="1188">
          <cell r="C1188">
            <v>8342818.4999999991</v>
          </cell>
        </row>
        <row r="1189">
          <cell r="C1189">
            <v>2797957.5999999996</v>
          </cell>
        </row>
        <row r="1190">
          <cell r="C1190">
            <v>3613571.1</v>
          </cell>
        </row>
        <row r="1191">
          <cell r="C1191">
            <v>6111364.1000000006</v>
          </cell>
        </row>
        <row r="1193">
          <cell r="C1193">
            <v>10539593.199999999</v>
          </cell>
        </row>
        <row r="1194">
          <cell r="C1194">
            <v>10542970</v>
          </cell>
        </row>
        <row r="1195">
          <cell r="C1195">
            <v>3174362.6</v>
          </cell>
        </row>
        <row r="1197">
          <cell r="C1197">
            <v>5873198.0999999996</v>
          </cell>
        </row>
        <row r="1198">
          <cell r="C1198">
            <v>6655159</v>
          </cell>
        </row>
        <row r="1199">
          <cell r="C1199">
            <v>3918245</v>
          </cell>
        </row>
        <row r="1200">
          <cell r="C1200">
            <v>4963983.3999999994</v>
          </cell>
        </row>
        <row r="1202">
          <cell r="C1202">
            <v>6168500.2000000002</v>
          </cell>
        </row>
        <row r="1203">
          <cell r="C1203">
            <v>2941207.6</v>
          </cell>
        </row>
        <row r="1205">
          <cell r="C1205">
            <v>4976306.4000000004</v>
          </cell>
        </row>
        <row r="1206">
          <cell r="C1206">
            <v>4976306.4000000004</v>
          </cell>
        </row>
        <row r="1208">
          <cell r="C1208">
            <v>11577915.5</v>
          </cell>
        </row>
        <row r="1209">
          <cell r="C1209">
            <v>6728427.5</v>
          </cell>
        </row>
        <row r="1210">
          <cell r="C1210">
            <v>7757750</v>
          </cell>
        </row>
        <row r="1211">
          <cell r="C1211">
            <v>1888501.6</v>
          </cell>
        </row>
        <row r="1213">
          <cell r="C1213">
            <v>9582638.2599999998</v>
          </cell>
        </row>
        <row r="1214">
          <cell r="C1214">
            <v>9585053.1400000006</v>
          </cell>
        </row>
        <row r="1215">
          <cell r="C1215">
            <v>9675208.6600000001</v>
          </cell>
        </row>
        <row r="1216">
          <cell r="C1216">
            <v>9628822.8399999999</v>
          </cell>
        </row>
        <row r="1219">
          <cell r="C1219">
            <v>11450000</v>
          </cell>
        </row>
        <row r="1220">
          <cell r="C1220">
            <v>2800000</v>
          </cell>
        </row>
        <row r="1221">
          <cell r="C1221">
            <v>2800000</v>
          </cell>
        </row>
        <row r="1222">
          <cell r="C1222">
            <v>5500000</v>
          </cell>
        </row>
        <row r="1223">
          <cell r="C1223">
            <v>5500000</v>
          </cell>
        </row>
        <row r="1224">
          <cell r="C1224">
            <v>5500000</v>
          </cell>
        </row>
        <row r="1225">
          <cell r="C1225">
            <v>5500000</v>
          </cell>
        </row>
        <row r="1226">
          <cell r="C1226">
            <v>25831949.5</v>
          </cell>
        </row>
        <row r="1227">
          <cell r="C1227">
            <v>25639624.5</v>
          </cell>
        </row>
        <row r="1228">
          <cell r="C1228">
            <v>12288043.800000001</v>
          </cell>
        </row>
        <row r="1229">
          <cell r="C1229">
            <v>5526654.4200000009</v>
          </cell>
        </row>
        <row r="1230">
          <cell r="C1230">
            <v>23564951.559999999</v>
          </cell>
        </row>
        <row r="1231">
          <cell r="C1231">
            <v>4306361.7600000007</v>
          </cell>
        </row>
        <row r="1232">
          <cell r="C1232">
            <v>1037469.6</v>
          </cell>
        </row>
        <row r="1233">
          <cell r="C1233">
            <v>2710910</v>
          </cell>
        </row>
        <row r="1234">
          <cell r="C1234">
            <v>3489041.4</v>
          </cell>
        </row>
        <row r="1235">
          <cell r="C1235">
            <v>3515731.4</v>
          </cell>
        </row>
        <row r="1237">
          <cell r="C1237">
            <v>5241674.92</v>
          </cell>
        </row>
        <row r="1238">
          <cell r="C1238">
            <v>2353126.4000000004</v>
          </cell>
        </row>
        <row r="1239">
          <cell r="C1239">
            <v>4664680.78</v>
          </cell>
        </row>
        <row r="1240">
          <cell r="C1240">
            <v>5199142.2</v>
          </cell>
        </row>
        <row r="1241">
          <cell r="C1241">
            <v>4519800</v>
          </cell>
        </row>
        <row r="1243">
          <cell r="C1243">
            <v>2320002.4</v>
          </cell>
        </row>
        <row r="1244">
          <cell r="C1244">
            <v>2354639.2000000002</v>
          </cell>
        </row>
        <row r="1246">
          <cell r="C1246">
            <v>1121086.6000000001</v>
          </cell>
        </row>
        <row r="1247">
          <cell r="C1247">
            <v>5090459.1399999997</v>
          </cell>
        </row>
        <row r="1249">
          <cell r="C1249">
            <v>5593448.2000000002</v>
          </cell>
        </row>
        <row r="1252">
          <cell r="C1252">
            <v>4071161.5999999996</v>
          </cell>
        </row>
        <row r="1253">
          <cell r="C1253">
            <v>4149193.8999999994</v>
          </cell>
        </row>
        <row r="1255">
          <cell r="C1255">
            <v>6355814</v>
          </cell>
        </row>
        <row r="1256">
          <cell r="C1256">
            <v>6311835.2000000002</v>
          </cell>
        </row>
        <row r="1257">
          <cell r="C1257">
            <v>6310388</v>
          </cell>
        </row>
        <row r="1259">
          <cell r="C1259">
            <v>5253257</v>
          </cell>
        </row>
        <row r="1260">
          <cell r="C1260">
            <v>5253257</v>
          </cell>
        </row>
        <row r="1262">
          <cell r="C1262">
            <v>5086325</v>
          </cell>
        </row>
        <row r="1263">
          <cell r="C1263">
            <v>3822541.8</v>
          </cell>
        </row>
        <row r="1264">
          <cell r="C1264">
            <v>5332000</v>
          </cell>
        </row>
        <row r="1265">
          <cell r="C1265">
            <v>10301247.5</v>
          </cell>
        </row>
        <row r="1266">
          <cell r="C1266">
            <v>5401750</v>
          </cell>
        </row>
        <row r="1267">
          <cell r="C1267">
            <v>2818675</v>
          </cell>
        </row>
        <row r="1268">
          <cell r="C1268">
            <v>1898750</v>
          </cell>
        </row>
        <row r="1269">
          <cell r="C1269">
            <v>4402000</v>
          </cell>
        </row>
        <row r="1270">
          <cell r="C1270">
            <v>4439200</v>
          </cell>
        </row>
        <row r="1271">
          <cell r="C1271">
            <v>3026087.5</v>
          </cell>
        </row>
        <row r="1272">
          <cell r="C1272">
            <v>4324500</v>
          </cell>
        </row>
        <row r="1273">
          <cell r="C1273">
            <v>4207257.6000000006</v>
          </cell>
        </row>
        <row r="1274">
          <cell r="C1274">
            <v>7061018.3999999994</v>
          </cell>
        </row>
        <row r="1275">
          <cell r="C1275">
            <v>4708900</v>
          </cell>
        </row>
        <row r="1276">
          <cell r="C1276">
            <v>4696500</v>
          </cell>
        </row>
        <row r="1277">
          <cell r="C1277">
            <v>29092308</v>
          </cell>
        </row>
        <row r="1278">
          <cell r="C1278">
            <v>3082950</v>
          </cell>
        </row>
        <row r="1279">
          <cell r="C1279">
            <v>3828500</v>
          </cell>
        </row>
        <row r="1280">
          <cell r="C1280">
            <v>8913275</v>
          </cell>
        </row>
        <row r="1281">
          <cell r="C1281">
            <v>6003925</v>
          </cell>
        </row>
        <row r="1282">
          <cell r="C1282">
            <v>9300096</v>
          </cell>
        </row>
        <row r="1283">
          <cell r="C1283">
            <v>6840936</v>
          </cell>
        </row>
        <row r="1284">
          <cell r="C1284">
            <v>4560624</v>
          </cell>
        </row>
        <row r="1285">
          <cell r="C1285">
            <v>4560624</v>
          </cell>
        </row>
        <row r="1286">
          <cell r="C1286">
            <v>4560624</v>
          </cell>
        </row>
        <row r="1287">
          <cell r="C1287">
            <v>4453925</v>
          </cell>
        </row>
        <row r="1288">
          <cell r="C1288">
            <v>75760475</v>
          </cell>
        </row>
        <row r="1289">
          <cell r="C1289">
            <v>8621875</v>
          </cell>
        </row>
        <row r="1290">
          <cell r="C1290">
            <v>2424384</v>
          </cell>
        </row>
        <row r="1291">
          <cell r="C1291">
            <v>7440000</v>
          </cell>
        </row>
        <row r="1292">
          <cell r="C1292">
            <v>6511550</v>
          </cell>
        </row>
        <row r="1293">
          <cell r="C1293">
            <v>3117420</v>
          </cell>
        </row>
        <row r="1294">
          <cell r="C1294">
            <v>7153250</v>
          </cell>
        </row>
        <row r="1295">
          <cell r="C1295">
            <v>2198836.8000000003</v>
          </cell>
        </row>
        <row r="1296">
          <cell r="C1296">
            <v>2218708.8000000003</v>
          </cell>
        </row>
        <row r="1297">
          <cell r="C1297">
            <v>4305765.6000000006</v>
          </cell>
        </row>
        <row r="1298">
          <cell r="C1298">
            <v>9203125</v>
          </cell>
        </row>
        <row r="1299">
          <cell r="C1299">
            <v>3461925</v>
          </cell>
        </row>
        <row r="1300">
          <cell r="C1300">
            <v>4316695.2</v>
          </cell>
        </row>
        <row r="1301">
          <cell r="C1301">
            <v>2200327.1999999997</v>
          </cell>
        </row>
        <row r="1302">
          <cell r="C1302">
            <v>3412519.1999999997</v>
          </cell>
        </row>
        <row r="1303">
          <cell r="C1303">
            <v>4453925</v>
          </cell>
        </row>
        <row r="1304">
          <cell r="C1304">
            <v>3720000</v>
          </cell>
        </row>
        <row r="1305">
          <cell r="C1305">
            <v>3720000</v>
          </cell>
        </row>
        <row r="1306">
          <cell r="C1306">
            <v>3937000</v>
          </cell>
        </row>
        <row r="1307">
          <cell r="C1307">
            <v>18118955</v>
          </cell>
        </row>
        <row r="1308">
          <cell r="C1308">
            <v>11191000</v>
          </cell>
        </row>
        <row r="1309">
          <cell r="C1309">
            <v>2131250</v>
          </cell>
        </row>
        <row r="1310">
          <cell r="C1310">
            <v>4419825</v>
          </cell>
        </row>
        <row r="1311">
          <cell r="C1311">
            <v>4461675</v>
          </cell>
        </row>
        <row r="1312">
          <cell r="C1312">
            <v>7680250</v>
          </cell>
        </row>
        <row r="1313">
          <cell r="C1313">
            <v>6675152.5</v>
          </cell>
        </row>
        <row r="1314">
          <cell r="C1314">
            <v>1891000</v>
          </cell>
        </row>
        <row r="1315">
          <cell r="C1315">
            <v>3745872</v>
          </cell>
        </row>
        <row r="1316">
          <cell r="C1316">
            <v>4704696</v>
          </cell>
        </row>
        <row r="1317">
          <cell r="C1317">
            <v>3810456</v>
          </cell>
        </row>
        <row r="1318">
          <cell r="C1318">
            <v>2434320</v>
          </cell>
        </row>
        <row r="1319">
          <cell r="C1319">
            <v>4734504</v>
          </cell>
        </row>
        <row r="1320">
          <cell r="C1320">
            <v>4739472</v>
          </cell>
        </row>
        <row r="1321">
          <cell r="C1321">
            <v>4704696</v>
          </cell>
        </row>
        <row r="1322">
          <cell r="C1322">
            <v>3941114.4</v>
          </cell>
        </row>
        <row r="1323">
          <cell r="C1323">
            <v>8779975</v>
          </cell>
        </row>
        <row r="1324">
          <cell r="C1324">
            <v>3858435.5999999996</v>
          </cell>
        </row>
        <row r="1325">
          <cell r="C1325">
            <v>13331214.250000002</v>
          </cell>
        </row>
        <row r="1326">
          <cell r="C1326">
            <v>4660442.2</v>
          </cell>
        </row>
        <row r="1327">
          <cell r="C1327">
            <v>913265.2</v>
          </cell>
        </row>
        <row r="1328">
          <cell r="C1328">
            <v>4249627.2</v>
          </cell>
        </row>
        <row r="1329">
          <cell r="C1329">
            <v>7223000</v>
          </cell>
        </row>
        <row r="1330">
          <cell r="C1330">
            <v>4696500</v>
          </cell>
        </row>
        <row r="1331">
          <cell r="C1331">
            <v>8385500</v>
          </cell>
        </row>
        <row r="1332">
          <cell r="C1332">
            <v>6648725</v>
          </cell>
        </row>
        <row r="1333">
          <cell r="C1333">
            <v>6792875</v>
          </cell>
        </row>
        <row r="1334">
          <cell r="C1334">
            <v>8432000</v>
          </cell>
        </row>
        <row r="1335">
          <cell r="C1335">
            <v>3100032</v>
          </cell>
        </row>
        <row r="1336">
          <cell r="C1336">
            <v>3422952</v>
          </cell>
        </row>
        <row r="1337">
          <cell r="C1337">
            <v>15566066.949999999</v>
          </cell>
        </row>
        <row r="1338">
          <cell r="C1338">
            <v>15472954.25</v>
          </cell>
        </row>
        <row r="1339">
          <cell r="C1339">
            <v>18672499.130000003</v>
          </cell>
        </row>
        <row r="1340">
          <cell r="C1340">
            <v>41521171.5</v>
          </cell>
        </row>
        <row r="1341">
          <cell r="C1341">
            <v>2185920</v>
          </cell>
        </row>
        <row r="1342">
          <cell r="C1342">
            <v>4769280</v>
          </cell>
        </row>
        <row r="1343">
          <cell r="C1343">
            <v>4769280</v>
          </cell>
        </row>
        <row r="1344">
          <cell r="C1344">
            <v>5347500</v>
          </cell>
        </row>
        <row r="1345">
          <cell r="C1345">
            <v>5407668</v>
          </cell>
        </row>
        <row r="1346">
          <cell r="C1346">
            <v>4250620.8</v>
          </cell>
        </row>
        <row r="1347">
          <cell r="C1347">
            <v>22699796.75</v>
          </cell>
        </row>
        <row r="1348">
          <cell r="C1348">
            <v>3359625</v>
          </cell>
        </row>
        <row r="1349">
          <cell r="C1349">
            <v>4448500</v>
          </cell>
        </row>
        <row r="1350">
          <cell r="C1350">
            <v>3952500</v>
          </cell>
        </row>
        <row r="1351">
          <cell r="C1351">
            <v>3836250</v>
          </cell>
        </row>
        <row r="1352">
          <cell r="C1352">
            <v>3696192</v>
          </cell>
        </row>
        <row r="1353">
          <cell r="C1353">
            <v>6631675</v>
          </cell>
        </row>
        <row r="1354">
          <cell r="C1354">
            <v>66112813.200000003</v>
          </cell>
        </row>
        <row r="1355">
          <cell r="C1355">
            <v>6743275</v>
          </cell>
        </row>
        <row r="1356">
          <cell r="C1356">
            <v>4967750</v>
          </cell>
        </row>
        <row r="1357">
          <cell r="C1357">
            <v>2250600</v>
          </cell>
        </row>
        <row r="1358">
          <cell r="C1358">
            <v>4307752.8</v>
          </cell>
        </row>
        <row r="1359">
          <cell r="C1359">
            <v>5125850</v>
          </cell>
        </row>
        <row r="1360">
          <cell r="C1360">
            <v>4499020.8</v>
          </cell>
        </row>
        <row r="1361">
          <cell r="C1361">
            <v>4448347.2</v>
          </cell>
        </row>
        <row r="1362">
          <cell r="C1362">
            <v>26719774.979999997</v>
          </cell>
        </row>
        <row r="1363">
          <cell r="C1363">
            <v>4279932</v>
          </cell>
        </row>
        <row r="1364">
          <cell r="C1364">
            <v>4485607.2</v>
          </cell>
        </row>
        <row r="1365">
          <cell r="C1365">
            <v>3118413.6</v>
          </cell>
        </row>
        <row r="1366">
          <cell r="C1366">
            <v>7037000</v>
          </cell>
        </row>
        <row r="1368">
          <cell r="C1368">
            <v>4738539.8</v>
          </cell>
        </row>
        <row r="1369">
          <cell r="C1369">
            <v>4748505.8</v>
          </cell>
        </row>
        <row r="1370">
          <cell r="C1370">
            <v>4764285.3</v>
          </cell>
        </row>
        <row r="1371">
          <cell r="C1371">
            <v>4747343.0999999996</v>
          </cell>
        </row>
        <row r="1373">
          <cell r="C1373">
            <v>5527081.0999999996</v>
          </cell>
        </row>
        <row r="1375">
          <cell r="C1375">
            <v>1761844.9999999998</v>
          </cell>
        </row>
        <row r="1376">
          <cell r="C1376">
            <v>1779900</v>
          </cell>
        </row>
        <row r="1377">
          <cell r="C1377">
            <v>1758705.0000000002</v>
          </cell>
        </row>
        <row r="1378">
          <cell r="C1378">
            <v>1758705.0000000002</v>
          </cell>
        </row>
        <row r="1379">
          <cell r="C1379">
            <v>1749284.9999999998</v>
          </cell>
        </row>
        <row r="1381">
          <cell r="C1381">
            <v>3940900</v>
          </cell>
        </row>
        <row r="1382">
          <cell r="C1382">
            <v>1612577.5000000002</v>
          </cell>
        </row>
        <row r="1383">
          <cell r="C1383">
            <v>2027057.4999999998</v>
          </cell>
        </row>
        <row r="1384">
          <cell r="C1384">
            <v>5174082.5</v>
          </cell>
        </row>
        <row r="1385">
          <cell r="C1385">
            <v>5174082.5</v>
          </cell>
        </row>
        <row r="1387">
          <cell r="C1387">
            <v>2712500</v>
          </cell>
        </row>
        <row r="1388">
          <cell r="C1388">
            <v>2712500</v>
          </cell>
        </row>
        <row r="1390">
          <cell r="C1390">
            <v>3015252.85</v>
          </cell>
        </row>
        <row r="1391">
          <cell r="C1391">
            <v>3520646.44</v>
          </cell>
        </row>
        <row r="1392">
          <cell r="C1392">
            <v>8394926.4000000004</v>
          </cell>
        </row>
        <row r="1394">
          <cell r="C1394">
            <v>6848691.25</v>
          </cell>
        </row>
        <row r="1395">
          <cell r="C1395">
            <v>6819057.5</v>
          </cell>
        </row>
        <row r="1396">
          <cell r="C1396">
            <v>6867250</v>
          </cell>
        </row>
        <row r="1397">
          <cell r="C1397">
            <v>8043072.6000000006</v>
          </cell>
        </row>
        <row r="1398">
          <cell r="C1398">
            <v>8044642.6000000006</v>
          </cell>
        </row>
        <row r="1400">
          <cell r="C1400">
            <v>5375324</v>
          </cell>
        </row>
        <row r="1401">
          <cell r="C1401">
            <v>8006818.5</v>
          </cell>
        </row>
        <row r="1402">
          <cell r="C1402">
            <v>4868768</v>
          </cell>
        </row>
        <row r="1403">
          <cell r="C1403">
            <v>7949270</v>
          </cell>
        </row>
        <row r="1404">
          <cell r="C1404">
            <v>8147325.25</v>
          </cell>
        </row>
        <row r="1405">
          <cell r="C1405">
            <v>8082259.75</v>
          </cell>
        </row>
        <row r="1407">
          <cell r="C1407">
            <v>3698636.04</v>
          </cell>
        </row>
        <row r="1409">
          <cell r="C1409">
            <v>4313464.0999999996</v>
          </cell>
        </row>
        <row r="1410">
          <cell r="C1410">
            <v>4284895.0999999996</v>
          </cell>
        </row>
        <row r="1411">
          <cell r="C1411">
            <v>4314416.4000000004</v>
          </cell>
        </row>
        <row r="1412">
          <cell r="C1412">
            <v>4385838.9000000004</v>
          </cell>
        </row>
        <row r="1413">
          <cell r="C1413">
            <v>5840001</v>
          </cell>
        </row>
        <row r="1414">
          <cell r="C1414">
            <v>5935150.5999999996</v>
          </cell>
        </row>
        <row r="1415">
          <cell r="C1415">
            <v>2092700.5</v>
          </cell>
        </row>
        <row r="1416">
          <cell r="C1416">
            <v>1493718.5</v>
          </cell>
        </row>
        <row r="1417">
          <cell r="C1417">
            <v>4377268.1999999993</v>
          </cell>
        </row>
        <row r="1418">
          <cell r="C1418">
            <v>5767713.3899999997</v>
          </cell>
        </row>
        <row r="1420">
          <cell r="C1420">
            <v>3292598.5</v>
          </cell>
        </row>
        <row r="1422">
          <cell r="C1422">
            <v>2605088.5</v>
          </cell>
        </row>
        <row r="1423">
          <cell r="C1423">
            <v>2808757</v>
          </cell>
        </row>
        <row r="1425">
          <cell r="C1425">
            <v>6487241.6790000005</v>
          </cell>
        </row>
        <row r="1426">
          <cell r="C1426">
            <v>6487241.6790000005</v>
          </cell>
        </row>
        <row r="1428">
          <cell r="C1428">
            <v>592550</v>
          </cell>
        </row>
        <row r="1430">
          <cell r="C1430">
            <v>4805000</v>
          </cell>
        </row>
        <row r="1431">
          <cell r="C1431">
            <v>4805000</v>
          </cell>
        </row>
        <row r="1433">
          <cell r="C1433">
            <v>2608200</v>
          </cell>
        </row>
        <row r="1435">
          <cell r="C1435">
            <v>9304912.8000000007</v>
          </cell>
        </row>
        <row r="1437">
          <cell r="C1437">
            <v>38962122.5</v>
          </cell>
        </row>
        <row r="1438">
          <cell r="C1438">
            <v>7788600</v>
          </cell>
        </row>
        <row r="1439">
          <cell r="C1439">
            <v>28663325</v>
          </cell>
        </row>
        <row r="1440">
          <cell r="C1440">
            <v>16419142.5</v>
          </cell>
        </row>
        <row r="1441">
          <cell r="C1441">
            <v>12782662.5</v>
          </cell>
        </row>
        <row r="1442">
          <cell r="C1442">
            <v>1199800</v>
          </cell>
        </row>
        <row r="1443">
          <cell r="C1443">
            <v>6356550</v>
          </cell>
        </row>
        <row r="1444">
          <cell r="C1444">
            <v>6356550</v>
          </cell>
        </row>
        <row r="1445">
          <cell r="C1445">
            <v>3875000</v>
          </cell>
        </row>
        <row r="1446">
          <cell r="C1446">
            <v>3875000</v>
          </cell>
        </row>
        <row r="1447">
          <cell r="C1447">
            <v>12439295.199999999</v>
          </cell>
        </row>
        <row r="1448">
          <cell r="C1448">
            <v>15469936.600000001</v>
          </cell>
        </row>
        <row r="1449">
          <cell r="C1449">
            <v>7248250</v>
          </cell>
        </row>
        <row r="1450">
          <cell r="C1450">
            <v>16399072.5</v>
          </cell>
        </row>
        <row r="1451">
          <cell r="C1451">
            <v>7452000</v>
          </cell>
        </row>
        <row r="1452">
          <cell r="C1452">
            <v>8304221.1999999993</v>
          </cell>
        </row>
        <row r="1454">
          <cell r="C1454">
            <v>5022000</v>
          </cell>
        </row>
        <row r="1456">
          <cell r="C1456">
            <v>5941813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41">
          <cell r="H41">
            <v>428.8</v>
          </cell>
        </row>
        <row r="42">
          <cell r="H42">
            <v>344.12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61">
          <cell r="H61">
            <v>4206.59</v>
          </cell>
        </row>
        <row r="276">
          <cell r="H276">
            <v>1929.4</v>
          </cell>
        </row>
        <row r="439">
          <cell r="H439">
            <v>952.7</v>
          </cell>
        </row>
        <row r="528">
          <cell r="H528">
            <v>547.97</v>
          </cell>
        </row>
        <row r="550">
          <cell r="H550">
            <v>914.63</v>
          </cell>
        </row>
        <row r="637">
          <cell r="H637">
            <v>1796.3</v>
          </cell>
        </row>
        <row r="643">
          <cell r="H643">
            <v>1328.1</v>
          </cell>
        </row>
        <row r="711">
          <cell r="H711">
            <v>993.6</v>
          </cell>
        </row>
        <row r="729">
          <cell r="H729">
            <v>283.14999999999998</v>
          </cell>
        </row>
        <row r="731">
          <cell r="H731">
            <v>1750.6</v>
          </cell>
        </row>
        <row r="741">
          <cell r="H741">
            <v>272.27</v>
          </cell>
        </row>
        <row r="742">
          <cell r="H742">
            <v>272.27</v>
          </cell>
        </row>
        <row r="752">
          <cell r="H752">
            <v>1843.5</v>
          </cell>
        </row>
        <row r="779">
          <cell r="H779">
            <v>281.91000000000003</v>
          </cell>
        </row>
        <row r="802">
          <cell r="H802">
            <v>546.1</v>
          </cell>
        </row>
        <row r="816">
          <cell r="H816">
            <v>634.9</v>
          </cell>
        </row>
        <row r="838">
          <cell r="H838">
            <v>4841.7</v>
          </cell>
        </row>
        <row r="840">
          <cell r="H840">
            <v>3361.2</v>
          </cell>
        </row>
        <row r="962">
          <cell r="H962">
            <v>225.3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134">
          <cell r="H134">
            <v>562.1</v>
          </cell>
        </row>
        <row r="478">
          <cell r="H478">
            <v>1216.0999999999999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альная программа"/>
      <sheetName val="Лист1"/>
    </sheetNames>
    <sheetDataSet>
      <sheetData sheetId="0">
        <row r="3578">
          <cell r="C3578">
            <v>6786.35</v>
          </cell>
          <cell r="R3578">
            <v>1939</v>
          </cell>
        </row>
        <row r="4620">
          <cell r="C4620">
            <v>3694.97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Y1449"/>
  <sheetViews>
    <sheetView tabSelected="1" view="pageBreakPreview" topLeftCell="A1429" zoomScale="60" zoomScaleNormal="80" zoomScalePageLayoutView="70" workbookViewId="0">
      <selection activeCell="H7" sqref="H7:H9"/>
    </sheetView>
  </sheetViews>
  <sheetFormatPr defaultColWidth="8.85546875" defaultRowHeight="15.75" x14ac:dyDescent="0.25"/>
  <cols>
    <col min="1" max="1" width="7.5703125" style="27" customWidth="1"/>
    <col min="2" max="2" width="53.42578125" style="41" customWidth="1"/>
    <col min="3" max="3" width="10.28515625" style="1" customWidth="1"/>
    <col min="4" max="4" width="6.7109375" style="1" customWidth="1"/>
    <col min="5" max="5" width="16.140625" style="1" customWidth="1"/>
    <col min="6" max="7" width="6.7109375" style="3" customWidth="1"/>
    <col min="8" max="8" width="15.28515625" style="7" customWidth="1"/>
    <col min="9" max="9" width="13.7109375" style="7" customWidth="1"/>
    <col min="10" max="10" width="15.5703125" style="7" customWidth="1"/>
    <col min="11" max="11" width="19" style="6" customWidth="1"/>
    <col min="12" max="12" width="8.28515625" style="8" customWidth="1"/>
    <col min="13" max="13" width="11.28515625" style="8" customWidth="1"/>
    <col min="14" max="14" width="8.28515625" style="8" customWidth="1"/>
    <col min="15" max="15" width="20.7109375" style="6" customWidth="1"/>
    <col min="16" max="16" width="14.85546875" style="11" customWidth="1"/>
    <col min="17" max="17" width="12.28515625" style="11" customWidth="1"/>
    <col min="18" max="18" width="12.28515625" style="27" customWidth="1"/>
    <col min="19" max="19" width="17.28515625" style="14" customWidth="1"/>
    <col min="20" max="20" width="18.140625" style="14" customWidth="1"/>
    <col min="21" max="21" width="17.7109375" style="14" customWidth="1"/>
    <col min="22" max="22" width="17.28515625" style="2" bestFit="1" customWidth="1"/>
    <col min="23" max="23" width="15.42578125" style="2" bestFit="1" customWidth="1"/>
    <col min="24" max="16384" width="8.85546875" style="2"/>
  </cols>
  <sheetData>
    <row r="1" spans="1:22" ht="40.15" customHeight="1" x14ac:dyDescent="0.25">
      <c r="O1" s="247" t="s">
        <v>2620</v>
      </c>
      <c r="P1" s="247"/>
      <c r="Q1" s="247"/>
      <c r="R1" s="247"/>
    </row>
    <row r="2" spans="1:22" ht="94.5" customHeight="1" x14ac:dyDescent="0.25">
      <c r="O2" s="247"/>
      <c r="P2" s="247"/>
      <c r="Q2" s="247"/>
      <c r="R2" s="247"/>
    </row>
    <row r="3" spans="1:22" ht="33.75" customHeight="1" x14ac:dyDescent="0.25">
      <c r="A3" s="248" t="s">
        <v>1996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</row>
    <row r="4" spans="1:22" ht="8.4499999999999993" customHeight="1" x14ac:dyDescent="0.3">
      <c r="A4" s="13"/>
      <c r="B4" s="52"/>
      <c r="C4" s="52"/>
      <c r="D4" s="52"/>
      <c r="E4" s="52"/>
      <c r="F4" s="4"/>
      <c r="G4" s="4"/>
      <c r="H4" s="9"/>
      <c r="I4" s="9"/>
      <c r="J4" s="9"/>
      <c r="K4" s="9"/>
      <c r="L4" s="9"/>
      <c r="M4" s="9"/>
      <c r="N4" s="9"/>
      <c r="O4" s="9"/>
      <c r="P4" s="9"/>
      <c r="Q4" s="9"/>
      <c r="R4" s="83"/>
    </row>
    <row r="5" spans="1:22" ht="40.15" customHeight="1" x14ac:dyDescent="0.25">
      <c r="A5" s="248" t="s">
        <v>0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</row>
    <row r="6" spans="1:22" ht="9" customHeight="1" x14ac:dyDescent="0.3">
      <c r="A6" s="13"/>
      <c r="B6" s="166"/>
      <c r="C6" s="166"/>
      <c r="D6" s="166"/>
      <c r="E6" s="166"/>
      <c r="F6" s="5"/>
      <c r="G6" s="5"/>
      <c r="H6" s="10"/>
      <c r="I6" s="10"/>
      <c r="J6" s="10"/>
      <c r="K6" s="10"/>
      <c r="L6" s="10"/>
      <c r="M6" s="10"/>
      <c r="N6" s="10"/>
      <c r="O6" s="10"/>
      <c r="P6" s="10"/>
      <c r="Q6" s="10"/>
      <c r="R6" s="13"/>
    </row>
    <row r="7" spans="1:22" ht="33" customHeight="1" x14ac:dyDescent="0.25">
      <c r="A7" s="249" t="s">
        <v>10</v>
      </c>
      <c r="B7" s="250" t="s">
        <v>31</v>
      </c>
      <c r="C7" s="251" t="s">
        <v>11</v>
      </c>
      <c r="D7" s="251"/>
      <c r="E7" s="241" t="s">
        <v>12</v>
      </c>
      <c r="F7" s="256" t="s">
        <v>13</v>
      </c>
      <c r="G7" s="256" t="s">
        <v>14</v>
      </c>
      <c r="H7" s="255" t="s">
        <v>23</v>
      </c>
      <c r="I7" s="253" t="s">
        <v>25</v>
      </c>
      <c r="J7" s="253"/>
      <c r="K7" s="254" t="s">
        <v>15</v>
      </c>
      <c r="L7" s="254"/>
      <c r="M7" s="254"/>
      <c r="N7" s="254"/>
      <c r="O7" s="254"/>
      <c r="P7" s="242" t="s">
        <v>29</v>
      </c>
      <c r="Q7" s="242" t="s">
        <v>28</v>
      </c>
      <c r="R7" s="265" t="s">
        <v>16</v>
      </c>
    </row>
    <row r="8" spans="1:22" ht="15" customHeight="1" x14ac:dyDescent="0.25">
      <c r="A8" s="249"/>
      <c r="B8" s="250"/>
      <c r="C8" s="241" t="s">
        <v>17</v>
      </c>
      <c r="D8" s="241" t="s">
        <v>27</v>
      </c>
      <c r="E8" s="241"/>
      <c r="F8" s="256"/>
      <c r="G8" s="256"/>
      <c r="H8" s="255"/>
      <c r="I8" s="255" t="s">
        <v>8</v>
      </c>
      <c r="J8" s="255" t="s">
        <v>9</v>
      </c>
      <c r="K8" s="266" t="s">
        <v>24</v>
      </c>
      <c r="L8" s="254" t="s">
        <v>26</v>
      </c>
      <c r="M8" s="254"/>
      <c r="N8" s="254"/>
      <c r="O8" s="254"/>
      <c r="P8" s="242"/>
      <c r="Q8" s="242"/>
      <c r="R8" s="265"/>
    </row>
    <row r="9" spans="1:22" ht="201" customHeight="1" x14ac:dyDescent="0.25">
      <c r="A9" s="249"/>
      <c r="B9" s="250"/>
      <c r="C9" s="241"/>
      <c r="D9" s="241"/>
      <c r="E9" s="241"/>
      <c r="F9" s="256"/>
      <c r="G9" s="256"/>
      <c r="H9" s="255"/>
      <c r="I9" s="255"/>
      <c r="J9" s="255"/>
      <c r="K9" s="266"/>
      <c r="L9" s="28" t="s">
        <v>1</v>
      </c>
      <c r="M9" s="28" t="s">
        <v>2</v>
      </c>
      <c r="N9" s="28" t="s">
        <v>7</v>
      </c>
      <c r="O9" s="28" t="s">
        <v>18</v>
      </c>
      <c r="P9" s="242"/>
      <c r="Q9" s="242"/>
      <c r="R9" s="265"/>
    </row>
    <row r="10" spans="1:22" s="1" customFormat="1" ht="23.25" customHeight="1" x14ac:dyDescent="0.25">
      <c r="A10" s="249"/>
      <c r="B10" s="250"/>
      <c r="C10" s="241"/>
      <c r="D10" s="241"/>
      <c r="E10" s="241"/>
      <c r="F10" s="256"/>
      <c r="G10" s="256"/>
      <c r="H10" s="168" t="s">
        <v>32</v>
      </c>
      <c r="I10" s="168" t="s">
        <v>32</v>
      </c>
      <c r="J10" s="168" t="s">
        <v>32</v>
      </c>
      <c r="K10" s="29" t="s">
        <v>19</v>
      </c>
      <c r="L10" s="169" t="s">
        <v>19</v>
      </c>
      <c r="M10" s="169" t="s">
        <v>19</v>
      </c>
      <c r="N10" s="169" t="s">
        <v>19</v>
      </c>
      <c r="O10" s="29" t="s">
        <v>19</v>
      </c>
      <c r="P10" s="30" t="s">
        <v>33</v>
      </c>
      <c r="Q10" s="30" t="s">
        <v>33</v>
      </c>
      <c r="R10" s="265"/>
      <c r="S10" s="52"/>
      <c r="T10" s="52"/>
      <c r="U10" s="52"/>
    </row>
    <row r="11" spans="1:22" s="1" customFormat="1" ht="21" customHeight="1" x14ac:dyDescent="0.3">
      <c r="A11" s="69">
        <v>1</v>
      </c>
      <c r="B11" s="72">
        <v>2</v>
      </c>
      <c r="C11" s="72">
        <v>3</v>
      </c>
      <c r="D11" s="72">
        <v>4</v>
      </c>
      <c r="E11" s="72">
        <v>5</v>
      </c>
      <c r="F11" s="71">
        <v>6</v>
      </c>
      <c r="G11" s="71">
        <v>7</v>
      </c>
      <c r="H11" s="31">
        <v>8</v>
      </c>
      <c r="I11" s="31">
        <v>9</v>
      </c>
      <c r="J11" s="31">
        <v>10</v>
      </c>
      <c r="K11" s="32">
        <v>11</v>
      </c>
      <c r="L11" s="31">
        <v>12</v>
      </c>
      <c r="M11" s="31">
        <v>13</v>
      </c>
      <c r="N11" s="31">
        <v>14</v>
      </c>
      <c r="O11" s="32">
        <v>15</v>
      </c>
      <c r="P11" s="31">
        <v>16</v>
      </c>
      <c r="Q11" s="31">
        <v>17</v>
      </c>
      <c r="R11" s="69">
        <v>18</v>
      </c>
      <c r="S11" s="52"/>
      <c r="T11" s="52"/>
      <c r="U11" s="52"/>
    </row>
    <row r="12" spans="1:22" ht="40.15" customHeight="1" x14ac:dyDescent="0.25">
      <c r="A12" s="252" t="s">
        <v>30</v>
      </c>
      <c r="B12" s="252"/>
      <c r="C12" s="38" t="s">
        <v>21</v>
      </c>
      <c r="D12" s="38" t="s">
        <v>21</v>
      </c>
      <c r="E12" s="38" t="s">
        <v>21</v>
      </c>
      <c r="F12" s="33" t="s">
        <v>21</v>
      </c>
      <c r="G12" s="33" t="s">
        <v>21</v>
      </c>
      <c r="H12" s="39">
        <f>H14+H28+H94+H109+H113+H120+H127+H132+H146+H152+H186+H195+H208+H217+H221+H240+H243+H248+H258+H294+H301+H305+H316+H322+H328+H349+H353+H357+H360+H366+H370+H378+H388+H396+H406+H412+H415+H434+H443+H461+H465+H473+H482+H555+H560+H570+H586+H589+H592+H596+H602+H625+H630+H636+H641+H651+H723+H731+H735+H742+H747+H754+H759+H766+H770+H774+H1170+H1176+H1186+H1203+H1206+H1219+H1225+H1232+H1237+H1240+H1245+H1251+H1257+H1264+H1273+H1282+H1290+H1317+H1320+H1323+H1331+H1335+H1339+H1348+H1353+H1358+H1361+H1367+H1372+H1375+H1378+H1381+H1384+H1435+H1440+H1445</f>
        <v>1946718.2299999995</v>
      </c>
      <c r="I12" s="39">
        <f>I14+I28+I94+I109+I113+I120+I127+I132+I146+I152+I186+I195+I208+I217+I221+I240+I243+I248+I258+I294+I301+I305+I316+I322+I328+I349+I353+I357+I360+I366+I370+I378+I388+I396+I406+I412+I415+I434+I443+I461+I465+I473+I482+I555+I560+I570+I586+I589+I592+I596+I602+I625+I630+I636+I641+I651+I723+I731+I735+I742+I747+I754+I759+I766+I770+I774+I1170+I1176+I1186+I1203+I1206+I1219+I1225+I1232+I1237+I1240+I1245+I1251+I1257+I1264+I1273+I1282+I1290+I1317+I1320+I1323+I1331+I1335+I1339+I1348+I1353+I1358+I1361+I1367+I1372+I1375+I1378+I1381+I1384+I1435+I1440+I1445</f>
        <v>165140.66000000006</v>
      </c>
      <c r="J12" s="39">
        <f>J14+J28+J94+J109+J113+J120+J127+J132+J146+J152+J186+J195+J208+J217+J221+J240+J243+J248+J258+J294+J301+J305+J316+J322+J328+J349+J353+J357+J360+J366+J370+J378+J388+J396+J406+J412+J415+J434+J443+J461+J465+J473+J482+J555+J560+J570+J586+J589+J592+J596+J602+J625+J630+J636+J641+J651+J723+J731+J735+J742+J747+J754+J759+J766+J770+J774+J1170+J1176+J1186+J1203+J1206+J1219+J1225+J1232+J1237+J1240+J1245+J1251+J1257+J1264+J1273+J1282+J1290+J1317+J1320+J1323+J1331+J1335+J1339+J1348+J1353+J1358+J1361+J1367+J1372+J1375+J1378+J1381+J1384+J1435+J1440+J1445</f>
        <v>1511657.8800000004</v>
      </c>
      <c r="K12" s="39">
        <v>9205285451.6100006</v>
      </c>
      <c r="L12" s="39">
        <f>L14+L28+L94+L109+L113+L120+L127+L132+L146+L152+L186+L195+L208+L217+L221+L240+L243+L248+L258+L294+L301+L305+L316+L322+L328+L349+L353+L357+L360+L366+L370+L378+L388+L396+L406+L412+L415+L434+L443+L461+L465+L473+L482+L555+L560+L570+L586+L589+L592+L596+L602+L625+L630+L636+L641+L651+L723+L731+L735+L742+L747+L754+L759+L766+L770+L774+L1170+L1176+L1186+L1203+L1206+L1219+L1225+L1232+L1237+L1240+L1245+L1251+L1257+L1264+L1273+L1282+L1290+L1317+L1320+L1323+L1331+L1335+L1339+L1348+L1353+L1358+L1361+L1367+L1372+L1375+L1378+L1381+L1384+L1435+L1440+L1445</f>
        <v>0</v>
      </c>
      <c r="M12" s="39">
        <f>M14+M28+M94+M109+M113+M120+M127+M132+M146+M152+M186+M195+M208+M217+M221+M240+M243+M248+M258+M294+M301+M305+M316+M322+M328+M349+M353+M357+M360+M366+M370+M378+M388+M396+M406+M412+M415+M434+M443+M461+M465+M473+M482+M555+M560+M570+M586+M589+M592+M596+M602+M625+M630+M636+M641+M651+M723+M731+M735+M742+M747+M754+M759+M766+M770+M774+M1170+M1176+M1186+M1203+M1206+M1219+M1225+M1232+M1237+M1240+M1245+M1251+M1257+M1264+M1273+M1282+M1290+M1317+M1320+M1323+M1331+M1335+M1339+M1348+M1353+M1358+M1361+M1367+M1372+M1375+M1378+M1381+M1384+M1435+M1440+M1445</f>
        <v>0</v>
      </c>
      <c r="N12" s="39">
        <f>N14+N28+N94+N109+N113+N120+N127+N132+N146+N152+N186+N195+N208+N217+N221+N240+N243+N248+N258+N294+N301+N305+N316+N322+N328+N349+N353+N357+N360+N366+N370+N378+N388+N396+N406+N412+N415+N434+N443+N461+N465+N473+N482+N555+N560+N570+N586+N589+N592+N596+N602+N625+N630+N636+N641+N651+N723+N731+N735+N742+N747+N754+N759+N766+N770+N774+N1170+N1176+N1186+N1203+N1206+N1219+N1225+N1232+N1237+N1240+N1245+N1251+N1257+N1264+N1273+N1282+N1290+N1317+N1320+N1323+N1331+N1335+N1339+N1348+N1353+N1358+N1361+N1367+N1372+N1375+N1378+N1381+N1384+N1435+N1440+N1445</f>
        <v>0</v>
      </c>
      <c r="O12" s="39">
        <v>9205285451.6100006</v>
      </c>
      <c r="P12" s="34">
        <f>K12/H12</f>
        <v>4728.6172748328363</v>
      </c>
      <c r="Q12" s="40" t="s">
        <v>21</v>
      </c>
      <c r="R12" s="35" t="s">
        <v>21</v>
      </c>
    </row>
    <row r="13" spans="1:22" ht="34.9" customHeight="1" x14ac:dyDescent="0.25">
      <c r="A13" s="198" t="s">
        <v>86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8" t="e">
        <f>#REF!+R94+S127+#REF!+#REF!+#REF!+S220+S242+#REF!+#REF!+S327+#REF!+S352+#REF!+#REF!+S379+S399+#REF!+S414+S475+S541+S548+S590+#REF!+S721+#REF!+#REF!+#REF!+#REF!+#REF!+S1209+#REF!+S1270+#REF!+#REF!+#REF!+#REF!+#REF!+#REF!+#REF!+S1367</f>
        <v>#REF!</v>
      </c>
    </row>
    <row r="14" spans="1:22" ht="34.9" customHeight="1" x14ac:dyDescent="0.25">
      <c r="A14" s="199" t="s">
        <v>87</v>
      </c>
      <c r="B14" s="199"/>
      <c r="C14" s="38" t="s">
        <v>21</v>
      </c>
      <c r="D14" s="38" t="s">
        <v>21</v>
      </c>
      <c r="E14" s="38" t="s">
        <v>21</v>
      </c>
      <c r="F14" s="33" t="s">
        <v>21</v>
      </c>
      <c r="G14" s="33" t="s">
        <v>21</v>
      </c>
      <c r="H14" s="94">
        <f>SUM(H15:H26)</f>
        <v>7342.94</v>
      </c>
      <c r="I14" s="94">
        <f t="shared" ref="I14:O14" si="0">SUM(I15:I26)</f>
        <v>3105.6800000000003</v>
      </c>
      <c r="J14" s="94">
        <f t="shared" si="0"/>
        <v>2829.62</v>
      </c>
      <c r="K14" s="94">
        <f t="shared" si="0"/>
        <v>301136699.92000002</v>
      </c>
      <c r="L14" s="94">
        <f t="shared" si="0"/>
        <v>0</v>
      </c>
      <c r="M14" s="94">
        <f t="shared" si="0"/>
        <v>0</v>
      </c>
      <c r="N14" s="94">
        <f t="shared" si="0"/>
        <v>0</v>
      </c>
      <c r="O14" s="94">
        <f t="shared" si="0"/>
        <v>301136699.92000002</v>
      </c>
      <c r="P14" s="34">
        <f>K14/H14</f>
        <v>41010.371856504345</v>
      </c>
      <c r="Q14" s="95" t="s">
        <v>21</v>
      </c>
      <c r="R14" s="35" t="s">
        <v>21</v>
      </c>
      <c r="S14" s="18"/>
      <c r="T14" s="18"/>
    </row>
    <row r="15" spans="1:22" ht="25.15" customHeight="1" x14ac:dyDescent="0.25">
      <c r="A15" s="70" t="s">
        <v>2020</v>
      </c>
      <c r="B15" s="15" t="s">
        <v>744</v>
      </c>
      <c r="C15" s="167">
        <v>1982</v>
      </c>
      <c r="D15" s="167" t="s">
        <v>221</v>
      </c>
      <c r="E15" s="72" t="s">
        <v>20</v>
      </c>
      <c r="F15" s="71">
        <v>3</v>
      </c>
      <c r="G15" s="71">
        <v>1</v>
      </c>
      <c r="H15" s="44">
        <v>2142.6999999999998</v>
      </c>
      <c r="I15" s="44">
        <v>887.8</v>
      </c>
      <c r="J15" s="44">
        <v>600.79999999999995</v>
      </c>
      <c r="K15" s="44">
        <f t="shared" ref="K15:K26" si="1">SUM(L15:O15)</f>
        <v>7388939.8599999985</v>
      </c>
      <c r="L15" s="44">
        <v>0</v>
      </c>
      <c r="M15" s="44">
        <v>0</v>
      </c>
      <c r="N15" s="44">
        <v>0</v>
      </c>
      <c r="O15" s="44">
        <f>'[1]Прод. прилож'!$C$12</f>
        <v>7388939.8599999985</v>
      </c>
      <c r="P15" s="44">
        <v>2050</v>
      </c>
      <c r="Q15" s="50">
        <v>9673</v>
      </c>
      <c r="R15" s="69" t="s">
        <v>94</v>
      </c>
      <c r="S15" s="18"/>
      <c r="T15" s="18"/>
      <c r="U15" s="18"/>
      <c r="V15" s="42"/>
    </row>
    <row r="16" spans="1:22" ht="25.15" customHeight="1" x14ac:dyDescent="0.25">
      <c r="A16" s="70" t="s">
        <v>2021</v>
      </c>
      <c r="B16" s="15" t="s">
        <v>751</v>
      </c>
      <c r="C16" s="167">
        <v>1966</v>
      </c>
      <c r="D16" s="167">
        <v>2006</v>
      </c>
      <c r="E16" s="72" t="s">
        <v>20</v>
      </c>
      <c r="F16" s="71">
        <v>2</v>
      </c>
      <c r="G16" s="71">
        <v>3</v>
      </c>
      <c r="H16" s="44">
        <v>680.4</v>
      </c>
      <c r="I16" s="44">
        <v>297.31</v>
      </c>
      <c r="J16" s="44">
        <v>152.36000000000001</v>
      </c>
      <c r="K16" s="44">
        <f t="shared" si="1"/>
        <v>4148756.81</v>
      </c>
      <c r="L16" s="44">
        <v>0</v>
      </c>
      <c r="M16" s="44">
        <v>0</v>
      </c>
      <c r="N16" s="44">
        <v>0</v>
      </c>
      <c r="O16" s="44">
        <f>'[1]Прод. прилож'!$C$13</f>
        <v>4148756.81</v>
      </c>
      <c r="P16" s="44">
        <v>5948.05</v>
      </c>
      <c r="Q16" s="50">
        <v>9673</v>
      </c>
      <c r="R16" s="69" t="s">
        <v>94</v>
      </c>
      <c r="S16" s="18"/>
      <c r="T16" s="18"/>
      <c r="U16" s="18"/>
      <c r="V16" s="42"/>
    </row>
    <row r="17" spans="1:22" ht="25.15" customHeight="1" x14ac:dyDescent="0.25">
      <c r="A17" s="70" t="s">
        <v>2022</v>
      </c>
      <c r="B17" s="15" t="s">
        <v>752</v>
      </c>
      <c r="C17" s="167">
        <v>1988</v>
      </c>
      <c r="D17" s="167" t="s">
        <v>221</v>
      </c>
      <c r="E17" s="167" t="s">
        <v>93</v>
      </c>
      <c r="F17" s="71">
        <v>3</v>
      </c>
      <c r="G17" s="71">
        <v>2</v>
      </c>
      <c r="H17" s="44">
        <v>733.3</v>
      </c>
      <c r="I17" s="44">
        <v>431</v>
      </c>
      <c r="J17" s="44">
        <v>302.3</v>
      </c>
      <c r="K17" s="44">
        <f t="shared" si="1"/>
        <v>3117497.48</v>
      </c>
      <c r="L17" s="44">
        <v>0</v>
      </c>
      <c r="M17" s="44">
        <v>0</v>
      </c>
      <c r="N17" s="44">
        <v>0</v>
      </c>
      <c r="O17" s="44">
        <f>'[1]Прод. прилож'!$C$467</f>
        <v>3117497.48</v>
      </c>
      <c r="P17" s="44">
        <v>1403.25</v>
      </c>
      <c r="Q17" s="50">
        <v>9673</v>
      </c>
      <c r="R17" s="69" t="s">
        <v>95</v>
      </c>
      <c r="S17" s="18"/>
      <c r="T17" s="18"/>
      <c r="U17" s="18"/>
      <c r="V17" s="42"/>
    </row>
    <row r="18" spans="1:22" ht="25.15" customHeight="1" x14ac:dyDescent="0.25">
      <c r="A18" s="70" t="s">
        <v>2023</v>
      </c>
      <c r="B18" s="15" t="s">
        <v>745</v>
      </c>
      <c r="C18" s="167">
        <v>1967</v>
      </c>
      <c r="D18" s="167" t="s">
        <v>221</v>
      </c>
      <c r="E18" s="72" t="s">
        <v>20</v>
      </c>
      <c r="F18" s="71">
        <v>2</v>
      </c>
      <c r="G18" s="71">
        <v>2</v>
      </c>
      <c r="H18" s="44">
        <v>392.9</v>
      </c>
      <c r="I18" s="44">
        <v>259.32</v>
      </c>
      <c r="J18" s="44">
        <v>120.27</v>
      </c>
      <c r="K18" s="44">
        <f t="shared" si="1"/>
        <v>2462615.2000000002</v>
      </c>
      <c r="L18" s="44">
        <v>0</v>
      </c>
      <c r="M18" s="44">
        <v>0</v>
      </c>
      <c r="N18" s="44">
        <v>0</v>
      </c>
      <c r="O18" s="44">
        <f>'[1]Прод. прилож'!$C$468</f>
        <v>2462615.2000000002</v>
      </c>
      <c r="P18" s="44">
        <v>5467.1</v>
      </c>
      <c r="Q18" s="50">
        <v>9673</v>
      </c>
      <c r="R18" s="69" t="s">
        <v>95</v>
      </c>
      <c r="S18" s="18"/>
      <c r="T18" s="18"/>
      <c r="U18" s="18"/>
      <c r="V18" s="42"/>
    </row>
    <row r="19" spans="1:22" ht="25.15" customHeight="1" x14ac:dyDescent="0.25">
      <c r="A19" s="70" t="s">
        <v>2024</v>
      </c>
      <c r="B19" s="15" t="s">
        <v>746</v>
      </c>
      <c r="C19" s="167">
        <v>1970</v>
      </c>
      <c r="D19" s="167" t="s">
        <v>221</v>
      </c>
      <c r="E19" s="72" t="s">
        <v>20</v>
      </c>
      <c r="F19" s="71">
        <v>2</v>
      </c>
      <c r="G19" s="71">
        <v>1</v>
      </c>
      <c r="H19" s="44">
        <v>305.24</v>
      </c>
      <c r="I19" s="44">
        <v>186.05</v>
      </c>
      <c r="J19" s="44">
        <v>101.17</v>
      </c>
      <c r="K19" s="44">
        <f t="shared" si="1"/>
        <v>4903283.5</v>
      </c>
      <c r="L19" s="44">
        <v>0</v>
      </c>
      <c r="M19" s="44">
        <v>0</v>
      </c>
      <c r="N19" s="44">
        <v>0</v>
      </c>
      <c r="O19" s="44">
        <f>'[1]Прод. прилож'!$C$469</f>
        <v>4903283.5</v>
      </c>
      <c r="P19" s="44">
        <v>6203.1</v>
      </c>
      <c r="Q19" s="50">
        <v>9673</v>
      </c>
      <c r="R19" s="69" t="s">
        <v>95</v>
      </c>
      <c r="S19" s="18"/>
      <c r="T19" s="18"/>
      <c r="U19" s="18"/>
      <c r="V19" s="42"/>
    </row>
    <row r="20" spans="1:22" s="15" customFormat="1" ht="25.15" customHeight="1" x14ac:dyDescent="0.25">
      <c r="A20" s="70" t="s">
        <v>2025</v>
      </c>
      <c r="B20" s="15" t="s">
        <v>747</v>
      </c>
      <c r="C20" s="167">
        <v>2001</v>
      </c>
      <c r="D20" s="167" t="s">
        <v>221</v>
      </c>
      <c r="E20" s="72" t="s">
        <v>20</v>
      </c>
      <c r="F20" s="71">
        <v>3</v>
      </c>
      <c r="G20" s="71">
        <v>2</v>
      </c>
      <c r="H20" s="44">
        <v>599</v>
      </c>
      <c r="I20" s="44">
        <v>341.8</v>
      </c>
      <c r="J20" s="44">
        <v>257.2</v>
      </c>
      <c r="K20" s="44">
        <f t="shared" si="1"/>
        <v>5871630.0700000003</v>
      </c>
      <c r="L20" s="44">
        <v>0</v>
      </c>
      <c r="M20" s="44">
        <v>0</v>
      </c>
      <c r="N20" s="44">
        <v>0</v>
      </c>
      <c r="O20" s="44">
        <f>'[1]Прод. прилож'!$C$470</f>
        <v>5871630.0700000003</v>
      </c>
      <c r="P20" s="44">
        <v>6972.85</v>
      </c>
      <c r="Q20" s="50">
        <v>9673</v>
      </c>
      <c r="R20" s="69" t="s">
        <v>95</v>
      </c>
      <c r="S20" s="17"/>
      <c r="T20" s="17"/>
      <c r="U20" s="17"/>
      <c r="V20" s="19"/>
    </row>
    <row r="21" spans="1:22" ht="24.6" customHeight="1" x14ac:dyDescent="0.25">
      <c r="A21" s="70" t="s">
        <v>2026</v>
      </c>
      <c r="B21" s="15" t="s">
        <v>748</v>
      </c>
      <c r="C21" s="167">
        <v>1975</v>
      </c>
      <c r="D21" s="167" t="s">
        <v>221</v>
      </c>
      <c r="E21" s="72" t="s">
        <v>20</v>
      </c>
      <c r="F21" s="71">
        <v>3</v>
      </c>
      <c r="G21" s="71">
        <v>2</v>
      </c>
      <c r="H21" s="44">
        <v>520.1</v>
      </c>
      <c r="I21" s="44">
        <v>261.8</v>
      </c>
      <c r="J21" s="44">
        <v>236.42</v>
      </c>
      <c r="K21" s="44">
        <f t="shared" si="1"/>
        <v>4741316.7</v>
      </c>
      <c r="L21" s="44">
        <v>0</v>
      </c>
      <c r="M21" s="44">
        <v>0</v>
      </c>
      <c r="N21" s="44">
        <v>0</v>
      </c>
      <c r="O21" s="44">
        <f>'[1]Прод. прилож'!$C$1023</f>
        <v>4741316.7</v>
      </c>
      <c r="P21" s="44">
        <v>6594.12</v>
      </c>
      <c r="Q21" s="50">
        <v>9673</v>
      </c>
      <c r="R21" s="69" t="s">
        <v>96</v>
      </c>
      <c r="S21" s="18"/>
      <c r="T21" s="18"/>
      <c r="U21" s="18"/>
      <c r="V21" s="42"/>
    </row>
    <row r="22" spans="1:22" s="15" customFormat="1" ht="25.15" customHeight="1" x14ac:dyDescent="0.25">
      <c r="A22" s="70" t="s">
        <v>2027</v>
      </c>
      <c r="B22" s="15" t="s">
        <v>753</v>
      </c>
      <c r="C22" s="167">
        <v>1984</v>
      </c>
      <c r="D22" s="167" t="s">
        <v>221</v>
      </c>
      <c r="E22" s="72" t="s">
        <v>20</v>
      </c>
      <c r="F22" s="71">
        <v>2</v>
      </c>
      <c r="G22" s="71">
        <v>1</v>
      </c>
      <c r="H22" s="44">
        <v>647.20000000000005</v>
      </c>
      <c r="I22" s="44">
        <v>231.6</v>
      </c>
      <c r="J22" s="44">
        <v>343.8</v>
      </c>
      <c r="K22" s="44">
        <f t="shared" si="1"/>
        <v>3892825</v>
      </c>
      <c r="L22" s="44">
        <v>0</v>
      </c>
      <c r="M22" s="44">
        <v>0</v>
      </c>
      <c r="N22" s="44">
        <v>0</v>
      </c>
      <c r="O22" s="44">
        <f>'[1]Прод. прилож'!$C$1024</f>
        <v>3892825</v>
      </c>
      <c r="P22" s="44">
        <v>4268.62</v>
      </c>
      <c r="Q22" s="50">
        <v>9673</v>
      </c>
      <c r="R22" s="69" t="s">
        <v>96</v>
      </c>
      <c r="S22" s="17"/>
      <c r="T22" s="16"/>
      <c r="U22" s="16"/>
    </row>
    <row r="23" spans="1:22" s="111" customFormat="1" ht="22.9" customHeight="1" x14ac:dyDescent="0.25">
      <c r="A23" s="234" t="s">
        <v>2028</v>
      </c>
      <c r="B23" s="273" t="s">
        <v>1836</v>
      </c>
      <c r="C23" s="214">
        <v>1949</v>
      </c>
      <c r="D23" s="214" t="s">
        <v>221</v>
      </c>
      <c r="E23" s="204" t="s">
        <v>20</v>
      </c>
      <c r="F23" s="206">
        <v>2</v>
      </c>
      <c r="G23" s="206">
        <v>1</v>
      </c>
      <c r="H23" s="224">
        <v>556.70000000000005</v>
      </c>
      <c r="I23" s="224">
        <v>13</v>
      </c>
      <c r="J23" s="224">
        <v>296.60000000000002</v>
      </c>
      <c r="K23" s="44">
        <f t="shared" si="1"/>
        <v>849479.18</v>
      </c>
      <c r="L23" s="44">
        <v>0</v>
      </c>
      <c r="M23" s="44">
        <v>0</v>
      </c>
      <c r="N23" s="44">
        <v>0</v>
      </c>
      <c r="O23" s="44">
        <f>'[1]Прод. прилож'!$C$14</f>
        <v>849479.18</v>
      </c>
      <c r="P23" s="44">
        <f>K23/H23</f>
        <v>1525.9191305909826</v>
      </c>
      <c r="Q23" s="50">
        <v>9673</v>
      </c>
      <c r="R23" s="69" t="s">
        <v>94</v>
      </c>
      <c r="S23" s="124"/>
      <c r="T23" s="110"/>
      <c r="U23" s="110"/>
    </row>
    <row r="24" spans="1:22" s="111" customFormat="1" ht="22.9" customHeight="1" x14ac:dyDescent="0.25">
      <c r="A24" s="235"/>
      <c r="B24" s="274"/>
      <c r="C24" s="215"/>
      <c r="D24" s="215"/>
      <c r="E24" s="205"/>
      <c r="F24" s="207"/>
      <c r="G24" s="207"/>
      <c r="H24" s="225"/>
      <c r="I24" s="225"/>
      <c r="J24" s="225"/>
      <c r="K24" s="44">
        <f>SUM(L24:O24)</f>
        <v>4895280.5999999996</v>
      </c>
      <c r="L24" s="44">
        <v>0</v>
      </c>
      <c r="M24" s="44">
        <v>0</v>
      </c>
      <c r="N24" s="44">
        <v>0</v>
      </c>
      <c r="O24" s="44">
        <f>'[1]Прод. прилож'!$C$471</f>
        <v>4895280.5999999996</v>
      </c>
      <c r="P24" s="44">
        <v>6972.85</v>
      </c>
      <c r="Q24" s="50">
        <v>9673</v>
      </c>
      <c r="R24" s="69" t="s">
        <v>95</v>
      </c>
      <c r="S24" s="124"/>
      <c r="T24" s="110"/>
      <c r="U24" s="110"/>
    </row>
    <row r="25" spans="1:22" ht="25.15" customHeight="1" x14ac:dyDescent="0.25">
      <c r="A25" s="70" t="s">
        <v>2029</v>
      </c>
      <c r="B25" s="15" t="s">
        <v>749</v>
      </c>
      <c r="C25" s="167">
        <v>1970</v>
      </c>
      <c r="D25" s="167" t="s">
        <v>221</v>
      </c>
      <c r="E25" s="72" t="s">
        <v>20</v>
      </c>
      <c r="F25" s="71">
        <v>2</v>
      </c>
      <c r="G25" s="71">
        <v>1</v>
      </c>
      <c r="H25" s="44">
        <v>384.5</v>
      </c>
      <c r="I25" s="44">
        <v>196</v>
      </c>
      <c r="J25" s="44">
        <v>188.5</v>
      </c>
      <c r="K25" s="44">
        <f t="shared" si="1"/>
        <v>6116336.3000000007</v>
      </c>
      <c r="L25" s="44">
        <v>0</v>
      </c>
      <c r="M25" s="44">
        <v>0</v>
      </c>
      <c r="N25" s="44">
        <v>0</v>
      </c>
      <c r="O25" s="44">
        <f>'[1]Прод. прилож'!$C$1025</f>
        <v>6116336.3000000007</v>
      </c>
      <c r="P25" s="44">
        <v>4100</v>
      </c>
      <c r="Q25" s="50">
        <v>9673</v>
      </c>
      <c r="R25" s="69" t="s">
        <v>96</v>
      </c>
    </row>
    <row r="26" spans="1:22" s="15" customFormat="1" ht="25.15" customHeight="1" x14ac:dyDescent="0.25">
      <c r="A26" s="70" t="s">
        <v>2030</v>
      </c>
      <c r="B26" s="15" t="s">
        <v>1837</v>
      </c>
      <c r="C26" s="167">
        <v>1960</v>
      </c>
      <c r="D26" s="167" t="s">
        <v>221</v>
      </c>
      <c r="E26" s="72" t="s">
        <v>20</v>
      </c>
      <c r="F26" s="71">
        <v>2</v>
      </c>
      <c r="G26" s="71">
        <v>1</v>
      </c>
      <c r="H26" s="44">
        <v>380.9</v>
      </c>
      <c r="I26" s="44">
        <v>0</v>
      </c>
      <c r="J26" s="44">
        <v>230.2</v>
      </c>
      <c r="K26" s="44">
        <f t="shared" si="1"/>
        <v>252748739.22</v>
      </c>
      <c r="L26" s="44">
        <v>0</v>
      </c>
      <c r="M26" s="44">
        <v>0</v>
      </c>
      <c r="N26" s="44">
        <v>0</v>
      </c>
      <c r="O26" s="44">
        <f>'[1]Прод. прилож'!$C$472</f>
        <v>252748739.22</v>
      </c>
      <c r="P26" s="44">
        <f>K26/H26</f>
        <v>663556.67949593067</v>
      </c>
      <c r="Q26" s="50">
        <v>9673</v>
      </c>
      <c r="R26" s="69" t="s">
        <v>95</v>
      </c>
      <c r="S26" s="17"/>
      <c r="T26" s="16"/>
      <c r="U26" s="16"/>
    </row>
    <row r="27" spans="1:22" ht="34.9" customHeight="1" x14ac:dyDescent="0.25">
      <c r="A27" s="198" t="s">
        <v>3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</row>
    <row r="28" spans="1:22" ht="34.9" customHeight="1" x14ac:dyDescent="0.25">
      <c r="A28" s="199" t="s">
        <v>68</v>
      </c>
      <c r="B28" s="199"/>
      <c r="C28" s="158" t="s">
        <v>21</v>
      </c>
      <c r="D28" s="158" t="s">
        <v>21</v>
      </c>
      <c r="E28" s="158" t="s">
        <v>21</v>
      </c>
      <c r="F28" s="96" t="s">
        <v>21</v>
      </c>
      <c r="G28" s="96" t="s">
        <v>21</v>
      </c>
      <c r="H28" s="97">
        <f t="shared" ref="H28:O28" si="2">SUM(H29:H92)</f>
        <v>185822.12999999998</v>
      </c>
      <c r="I28" s="97">
        <f t="shared" si="2"/>
        <v>10077.070000000002</v>
      </c>
      <c r="J28" s="97">
        <f t="shared" si="2"/>
        <v>133201.12000000005</v>
      </c>
      <c r="K28" s="97">
        <f t="shared" si="2"/>
        <v>704952923.36000001</v>
      </c>
      <c r="L28" s="97">
        <f t="shared" si="2"/>
        <v>0</v>
      </c>
      <c r="M28" s="97">
        <f t="shared" si="2"/>
        <v>0</v>
      </c>
      <c r="N28" s="97">
        <f t="shared" si="2"/>
        <v>0</v>
      </c>
      <c r="O28" s="97">
        <f t="shared" si="2"/>
        <v>704952923.36000001</v>
      </c>
      <c r="P28" s="34">
        <f>K28/H28</f>
        <v>3793.697356498928</v>
      </c>
      <c r="Q28" s="98" t="s">
        <v>21</v>
      </c>
      <c r="R28" s="99" t="s">
        <v>21</v>
      </c>
    </row>
    <row r="29" spans="1:22" s="54" customFormat="1" ht="25.15" customHeight="1" x14ac:dyDescent="0.25">
      <c r="A29" s="70" t="s">
        <v>2031</v>
      </c>
      <c r="B29" s="54" t="s">
        <v>97</v>
      </c>
      <c r="C29" s="167">
        <v>1994</v>
      </c>
      <c r="D29" s="167" t="s">
        <v>221</v>
      </c>
      <c r="E29" s="167" t="s">
        <v>20</v>
      </c>
      <c r="F29" s="167">
        <v>5</v>
      </c>
      <c r="G29" s="167">
        <v>6</v>
      </c>
      <c r="H29" s="85">
        <v>6002.1</v>
      </c>
      <c r="I29" s="85">
        <v>143.1</v>
      </c>
      <c r="J29" s="85">
        <v>4377.1000000000004</v>
      </c>
      <c r="K29" s="85">
        <f t="shared" ref="K29:K62" si="3">SUM(L29:O29)</f>
        <v>7948800</v>
      </c>
      <c r="L29" s="85">
        <v>0</v>
      </c>
      <c r="M29" s="85">
        <v>0</v>
      </c>
      <c r="N29" s="85">
        <v>0</v>
      </c>
      <c r="O29" s="85">
        <f>'[1]Прод. прилож'!$C$16</f>
        <v>7948800</v>
      </c>
      <c r="P29" s="85">
        <f t="shared" ref="P29:P34" si="4">O29/H29</f>
        <v>1324.336482231219</v>
      </c>
      <c r="Q29" s="85">
        <v>9673</v>
      </c>
      <c r="R29" s="86" t="s">
        <v>94</v>
      </c>
    </row>
    <row r="30" spans="1:22" s="54" customFormat="1" ht="25.15" customHeight="1" x14ac:dyDescent="0.25">
      <c r="A30" s="70" t="s">
        <v>2032</v>
      </c>
      <c r="B30" s="54" t="s">
        <v>1842</v>
      </c>
      <c r="C30" s="167">
        <v>1989</v>
      </c>
      <c r="D30" s="167" t="s">
        <v>221</v>
      </c>
      <c r="E30" s="167" t="s">
        <v>20</v>
      </c>
      <c r="F30" s="167">
        <v>9</v>
      </c>
      <c r="G30" s="167">
        <v>1</v>
      </c>
      <c r="H30" s="85">
        <v>5776.5</v>
      </c>
      <c r="I30" s="85">
        <v>2109.9</v>
      </c>
      <c r="J30" s="85">
        <v>3046.64</v>
      </c>
      <c r="K30" s="85">
        <f t="shared" si="3"/>
        <v>2898566.12</v>
      </c>
      <c r="L30" s="85">
        <v>0</v>
      </c>
      <c r="M30" s="85">
        <v>0</v>
      </c>
      <c r="N30" s="85">
        <v>0</v>
      </c>
      <c r="O30" s="85">
        <f>'[1]Прод. прилож'!$C$17</f>
        <v>2898566.12</v>
      </c>
      <c r="P30" s="85">
        <f t="shared" si="4"/>
        <v>501.78587726131741</v>
      </c>
      <c r="Q30" s="85">
        <v>9673</v>
      </c>
      <c r="R30" s="86" t="s">
        <v>94</v>
      </c>
    </row>
    <row r="31" spans="1:22" s="54" customFormat="1" ht="25.15" customHeight="1" x14ac:dyDescent="0.25">
      <c r="A31" s="70" t="s">
        <v>2033</v>
      </c>
      <c r="B31" s="54" t="s">
        <v>1843</v>
      </c>
      <c r="C31" s="167">
        <v>1988</v>
      </c>
      <c r="D31" s="167" t="s">
        <v>221</v>
      </c>
      <c r="E31" s="167" t="s">
        <v>20</v>
      </c>
      <c r="F31" s="167">
        <v>9</v>
      </c>
      <c r="G31" s="167">
        <v>1</v>
      </c>
      <c r="H31" s="85">
        <v>4074.35</v>
      </c>
      <c r="I31" s="85">
        <v>0</v>
      </c>
      <c r="J31" s="85">
        <v>3375.01</v>
      </c>
      <c r="K31" s="85">
        <f t="shared" si="3"/>
        <v>2900668.93</v>
      </c>
      <c r="L31" s="85">
        <v>0</v>
      </c>
      <c r="M31" s="85">
        <v>0</v>
      </c>
      <c r="N31" s="85">
        <v>0</v>
      </c>
      <c r="O31" s="85">
        <f>'[1]Прод. прилож'!$C$18</f>
        <v>2900668.93</v>
      </c>
      <c r="P31" s="85">
        <f t="shared" si="4"/>
        <v>711.93415636850057</v>
      </c>
      <c r="Q31" s="85">
        <v>9673</v>
      </c>
      <c r="R31" s="86" t="s">
        <v>94</v>
      </c>
    </row>
    <row r="32" spans="1:22" s="54" customFormat="1" ht="25.15" customHeight="1" x14ac:dyDescent="0.25">
      <c r="A32" s="70" t="s">
        <v>2034</v>
      </c>
      <c r="B32" s="54" t="s">
        <v>1844</v>
      </c>
      <c r="C32" s="167">
        <v>1987</v>
      </c>
      <c r="D32" s="167" t="s">
        <v>221</v>
      </c>
      <c r="E32" s="167" t="s">
        <v>20</v>
      </c>
      <c r="F32" s="167">
        <v>9</v>
      </c>
      <c r="G32" s="167">
        <v>1</v>
      </c>
      <c r="H32" s="85">
        <v>4055.4</v>
      </c>
      <c r="I32" s="85">
        <v>0</v>
      </c>
      <c r="J32" s="85">
        <v>3283.8</v>
      </c>
      <c r="K32" s="85">
        <f t="shared" si="3"/>
        <v>2899709.4</v>
      </c>
      <c r="L32" s="85">
        <v>0</v>
      </c>
      <c r="M32" s="85">
        <v>0</v>
      </c>
      <c r="N32" s="85">
        <v>0</v>
      </c>
      <c r="O32" s="85">
        <f>'[1]Прод. прилож'!$C$19</f>
        <v>2899709.4</v>
      </c>
      <c r="P32" s="85">
        <f t="shared" si="4"/>
        <v>715.02426394437043</v>
      </c>
      <c r="Q32" s="85">
        <v>9673</v>
      </c>
      <c r="R32" s="86" t="s">
        <v>94</v>
      </c>
    </row>
    <row r="33" spans="1:207" s="54" customFormat="1" ht="25.15" customHeight="1" x14ac:dyDescent="0.25">
      <c r="A33" s="70" t="s">
        <v>2035</v>
      </c>
      <c r="B33" s="54" t="s">
        <v>98</v>
      </c>
      <c r="C33" s="167">
        <v>1964</v>
      </c>
      <c r="D33" s="167" t="s">
        <v>221</v>
      </c>
      <c r="E33" s="167" t="s">
        <v>20</v>
      </c>
      <c r="F33" s="167">
        <v>4</v>
      </c>
      <c r="G33" s="167">
        <v>3</v>
      </c>
      <c r="H33" s="85">
        <v>2266.96</v>
      </c>
      <c r="I33" s="85">
        <v>0</v>
      </c>
      <c r="J33" s="85">
        <v>2037.15</v>
      </c>
      <c r="K33" s="85">
        <f t="shared" si="3"/>
        <v>5440500</v>
      </c>
      <c r="L33" s="85">
        <v>0</v>
      </c>
      <c r="M33" s="85">
        <v>0</v>
      </c>
      <c r="N33" s="85">
        <v>0</v>
      </c>
      <c r="O33" s="85">
        <f>'[1]Прод. прилож'!$C$20</f>
        <v>5440500</v>
      </c>
      <c r="P33" s="85">
        <f t="shared" si="4"/>
        <v>2399.9100116455515</v>
      </c>
      <c r="Q33" s="85">
        <v>9673</v>
      </c>
      <c r="R33" s="86" t="s">
        <v>94</v>
      </c>
    </row>
    <row r="34" spans="1:207" s="54" customFormat="1" ht="25.15" customHeight="1" x14ac:dyDescent="0.25">
      <c r="A34" s="70" t="s">
        <v>2036</v>
      </c>
      <c r="B34" s="54" t="s">
        <v>99</v>
      </c>
      <c r="C34" s="167">
        <v>1963</v>
      </c>
      <c r="D34" s="167" t="s">
        <v>221</v>
      </c>
      <c r="E34" s="167" t="s">
        <v>20</v>
      </c>
      <c r="F34" s="167">
        <v>4</v>
      </c>
      <c r="G34" s="167">
        <v>3</v>
      </c>
      <c r="H34" s="85">
        <v>2554.4</v>
      </c>
      <c r="I34" s="85">
        <v>296.60000000000002</v>
      </c>
      <c r="J34" s="85">
        <v>1606.98</v>
      </c>
      <c r="K34" s="85">
        <f t="shared" si="3"/>
        <v>5580000</v>
      </c>
      <c r="L34" s="85">
        <v>0</v>
      </c>
      <c r="M34" s="85">
        <v>0</v>
      </c>
      <c r="N34" s="85">
        <v>0</v>
      </c>
      <c r="O34" s="85">
        <f>'[1]Прод. прилож'!$C$475</f>
        <v>5580000</v>
      </c>
      <c r="P34" s="85">
        <f t="shared" si="4"/>
        <v>2184.4660194174758</v>
      </c>
      <c r="Q34" s="85">
        <v>9673</v>
      </c>
      <c r="R34" s="86" t="s">
        <v>95</v>
      </c>
    </row>
    <row r="35" spans="1:207" s="54" customFormat="1" ht="25.15" customHeight="1" x14ac:dyDescent="0.25">
      <c r="A35" s="70" t="s">
        <v>2037</v>
      </c>
      <c r="B35" s="45" t="s">
        <v>1866</v>
      </c>
      <c r="C35" s="72">
        <v>1960</v>
      </c>
      <c r="D35" s="72" t="s">
        <v>221</v>
      </c>
      <c r="E35" s="72" t="s">
        <v>20</v>
      </c>
      <c r="F35" s="71">
        <v>3</v>
      </c>
      <c r="G35" s="71">
        <v>3</v>
      </c>
      <c r="H35" s="37">
        <v>2097.3000000000002</v>
      </c>
      <c r="I35" s="37">
        <v>988.06</v>
      </c>
      <c r="J35" s="37">
        <v>497.52</v>
      </c>
      <c r="K35" s="37">
        <f t="shared" si="3"/>
        <v>26932862.940000001</v>
      </c>
      <c r="L35" s="37">
        <v>0</v>
      </c>
      <c r="M35" s="37">
        <v>0</v>
      </c>
      <c r="N35" s="37">
        <v>0</v>
      </c>
      <c r="O35" s="44">
        <f>'[1]Прод. прилож'!$C$21</f>
        <v>26932862.940000001</v>
      </c>
      <c r="P35" s="50">
        <f>K35/H35</f>
        <v>12841.683564583034</v>
      </c>
      <c r="Q35" s="37">
        <v>9673</v>
      </c>
      <c r="R35" s="90" t="s">
        <v>94</v>
      </c>
      <c r="S35" s="112"/>
      <c r="T35" s="112"/>
      <c r="U35" s="112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13"/>
      <c r="CA35" s="113"/>
      <c r="CB35" s="113"/>
      <c r="CC35" s="113"/>
      <c r="CD35" s="113"/>
      <c r="CE35" s="113"/>
      <c r="CF35" s="113"/>
      <c r="CG35" s="113"/>
      <c r="CH35" s="113"/>
      <c r="CI35" s="113"/>
      <c r="CJ35" s="113"/>
      <c r="CK35" s="113"/>
      <c r="CL35" s="113"/>
      <c r="CM35" s="113"/>
      <c r="CN35" s="113"/>
      <c r="CO35" s="113"/>
      <c r="CP35" s="113"/>
      <c r="CQ35" s="113"/>
      <c r="CR35" s="113"/>
      <c r="CS35" s="113"/>
      <c r="CT35" s="113"/>
      <c r="CU35" s="113"/>
      <c r="CV35" s="113"/>
      <c r="CW35" s="113"/>
      <c r="CX35" s="113"/>
      <c r="CY35" s="113"/>
      <c r="CZ35" s="113"/>
      <c r="DA35" s="113"/>
      <c r="DB35" s="113"/>
      <c r="DC35" s="113"/>
      <c r="DD35" s="113"/>
      <c r="DE35" s="113"/>
      <c r="DF35" s="113"/>
      <c r="DG35" s="113"/>
      <c r="DH35" s="113"/>
      <c r="DI35" s="113"/>
      <c r="DJ35" s="113"/>
      <c r="DK35" s="113"/>
      <c r="DL35" s="113"/>
      <c r="DM35" s="113"/>
      <c r="DN35" s="113"/>
      <c r="DO35" s="113"/>
      <c r="DP35" s="113"/>
      <c r="DQ35" s="113"/>
      <c r="DR35" s="113"/>
      <c r="DS35" s="113"/>
      <c r="DT35" s="113"/>
      <c r="DU35" s="113"/>
      <c r="DV35" s="113"/>
      <c r="DW35" s="113"/>
      <c r="DX35" s="113"/>
      <c r="DY35" s="113"/>
      <c r="DZ35" s="113"/>
      <c r="EA35" s="113"/>
      <c r="EB35" s="113"/>
      <c r="EC35" s="113"/>
      <c r="ED35" s="113"/>
      <c r="EE35" s="113"/>
      <c r="EF35" s="113"/>
      <c r="EG35" s="113"/>
      <c r="EH35" s="113"/>
      <c r="EI35" s="113"/>
      <c r="EJ35" s="113"/>
      <c r="EK35" s="113"/>
      <c r="EL35" s="113"/>
      <c r="EM35" s="113"/>
      <c r="EN35" s="113"/>
      <c r="EO35" s="113"/>
      <c r="EP35" s="113"/>
      <c r="EQ35" s="113"/>
      <c r="ER35" s="113"/>
      <c r="ES35" s="113"/>
      <c r="ET35" s="113"/>
      <c r="EU35" s="113"/>
      <c r="EV35" s="113"/>
      <c r="EW35" s="113"/>
      <c r="EX35" s="113"/>
      <c r="EY35" s="113"/>
      <c r="EZ35" s="113"/>
      <c r="FA35" s="113"/>
      <c r="FB35" s="113"/>
      <c r="FC35" s="113"/>
      <c r="FD35" s="113"/>
      <c r="FE35" s="113"/>
      <c r="FF35" s="113"/>
      <c r="FG35" s="113"/>
      <c r="FH35" s="113"/>
      <c r="FI35" s="113"/>
      <c r="FJ35" s="113"/>
      <c r="FK35" s="113"/>
      <c r="FL35" s="113"/>
      <c r="FM35" s="113"/>
      <c r="FN35" s="113"/>
      <c r="FO35" s="113"/>
      <c r="FP35" s="113"/>
      <c r="FQ35" s="113"/>
      <c r="FR35" s="113"/>
      <c r="FS35" s="113"/>
      <c r="FT35" s="113"/>
      <c r="FU35" s="113"/>
      <c r="FV35" s="113"/>
      <c r="FW35" s="113"/>
      <c r="FX35" s="113"/>
      <c r="FY35" s="113"/>
      <c r="FZ35" s="113"/>
      <c r="GA35" s="113"/>
      <c r="GB35" s="113"/>
      <c r="GC35" s="113"/>
      <c r="GD35" s="113"/>
      <c r="GE35" s="113"/>
      <c r="GF35" s="113"/>
      <c r="GG35" s="113"/>
      <c r="GH35" s="113"/>
      <c r="GI35" s="113"/>
      <c r="GJ35" s="113"/>
      <c r="GK35" s="113"/>
      <c r="GL35" s="113"/>
      <c r="GM35" s="113"/>
      <c r="GN35" s="113"/>
      <c r="GO35" s="113"/>
      <c r="GP35" s="113"/>
      <c r="GQ35" s="113"/>
      <c r="GR35" s="113"/>
      <c r="GS35" s="113"/>
      <c r="GT35" s="113"/>
      <c r="GU35" s="113"/>
      <c r="GV35" s="113"/>
      <c r="GW35" s="113"/>
      <c r="GX35" s="113"/>
      <c r="GY35" s="113"/>
    </row>
    <row r="36" spans="1:207" s="54" customFormat="1" ht="25.15" customHeight="1" x14ac:dyDescent="0.25">
      <c r="A36" s="70" t="s">
        <v>2038</v>
      </c>
      <c r="B36" s="54" t="s">
        <v>100</v>
      </c>
      <c r="C36" s="167">
        <v>1964</v>
      </c>
      <c r="D36" s="167" t="s">
        <v>221</v>
      </c>
      <c r="E36" s="167" t="s">
        <v>20</v>
      </c>
      <c r="F36" s="167">
        <v>4</v>
      </c>
      <c r="G36" s="167">
        <v>3</v>
      </c>
      <c r="H36" s="85">
        <v>2820.83</v>
      </c>
      <c r="I36" s="85">
        <v>0</v>
      </c>
      <c r="J36" s="85">
        <v>2033.19</v>
      </c>
      <c r="K36" s="85">
        <f t="shared" si="3"/>
        <v>25551195.700000003</v>
      </c>
      <c r="L36" s="85">
        <v>0</v>
      </c>
      <c r="M36" s="85">
        <v>0</v>
      </c>
      <c r="N36" s="85">
        <v>0</v>
      </c>
      <c r="O36" s="85">
        <f>'[1]Прод. прилож'!$C$476</f>
        <v>25551195.700000003</v>
      </c>
      <c r="P36" s="85">
        <f t="shared" ref="P36:P42" si="5">O36/H36</f>
        <v>9058.0416756770192</v>
      </c>
      <c r="Q36" s="85">
        <v>9673</v>
      </c>
      <c r="R36" s="86" t="s">
        <v>95</v>
      </c>
    </row>
    <row r="37" spans="1:207" s="111" customFormat="1" ht="25.15" customHeight="1" x14ac:dyDescent="0.25">
      <c r="A37" s="234" t="s">
        <v>2039</v>
      </c>
      <c r="B37" s="263" t="s">
        <v>2575</v>
      </c>
      <c r="C37" s="214">
        <v>1983</v>
      </c>
      <c r="D37" s="214" t="s">
        <v>221</v>
      </c>
      <c r="E37" s="214" t="s">
        <v>20</v>
      </c>
      <c r="F37" s="214">
        <v>5</v>
      </c>
      <c r="G37" s="214">
        <v>2</v>
      </c>
      <c r="H37" s="243">
        <v>7744</v>
      </c>
      <c r="I37" s="243">
        <v>324.5</v>
      </c>
      <c r="J37" s="243">
        <v>3538.15</v>
      </c>
      <c r="K37" s="85">
        <f t="shared" si="3"/>
        <v>388656.82</v>
      </c>
      <c r="L37" s="85">
        <v>0</v>
      </c>
      <c r="M37" s="85">
        <v>0</v>
      </c>
      <c r="N37" s="85">
        <v>0</v>
      </c>
      <c r="O37" s="85">
        <f>'[1]Прод. прилож'!$C$22</f>
        <v>388656.82</v>
      </c>
      <c r="P37" s="85">
        <f t="shared" si="5"/>
        <v>50.188122417355373</v>
      </c>
      <c r="Q37" s="85">
        <v>9673</v>
      </c>
      <c r="R37" s="70" t="s">
        <v>94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2"/>
      <c r="CN37" s="122"/>
      <c r="CO37" s="122"/>
      <c r="CP37" s="122"/>
      <c r="CQ37" s="122"/>
      <c r="CR37" s="122"/>
      <c r="CS37" s="122"/>
      <c r="CT37" s="122"/>
      <c r="CU37" s="122"/>
      <c r="CV37" s="122"/>
      <c r="CW37" s="122"/>
      <c r="CX37" s="122"/>
      <c r="CY37" s="122"/>
      <c r="CZ37" s="122"/>
      <c r="DA37" s="122"/>
      <c r="DB37" s="122"/>
      <c r="DC37" s="122"/>
      <c r="DD37" s="122"/>
      <c r="DE37" s="122"/>
      <c r="DF37" s="122"/>
      <c r="DG37" s="122"/>
      <c r="DH37" s="122"/>
      <c r="DI37" s="122"/>
      <c r="DJ37" s="122"/>
      <c r="DK37" s="122"/>
      <c r="DL37" s="122"/>
      <c r="DM37" s="122"/>
      <c r="DN37" s="122"/>
      <c r="DO37" s="122"/>
      <c r="DP37" s="122"/>
      <c r="DQ37" s="122"/>
      <c r="DR37" s="122"/>
      <c r="DS37" s="122"/>
      <c r="DT37" s="122"/>
      <c r="DU37" s="122"/>
      <c r="DV37" s="122"/>
      <c r="DW37" s="122"/>
      <c r="DX37" s="122"/>
      <c r="DY37" s="122"/>
      <c r="DZ37" s="122"/>
      <c r="EA37" s="122"/>
      <c r="EB37" s="122"/>
      <c r="EC37" s="122"/>
      <c r="ED37" s="122"/>
      <c r="EE37" s="122"/>
      <c r="EF37" s="122"/>
      <c r="EG37" s="122"/>
      <c r="EH37" s="122"/>
      <c r="EI37" s="122"/>
      <c r="EJ37" s="122"/>
      <c r="EK37" s="122"/>
      <c r="EL37" s="122"/>
      <c r="EM37" s="122"/>
      <c r="EN37" s="122"/>
      <c r="EO37" s="122"/>
      <c r="EP37" s="122"/>
      <c r="EQ37" s="122"/>
      <c r="ER37" s="122"/>
      <c r="ES37" s="122"/>
      <c r="ET37" s="122"/>
      <c r="EU37" s="122"/>
      <c r="EV37" s="122"/>
      <c r="EW37" s="122"/>
      <c r="EX37" s="122"/>
      <c r="EY37" s="122"/>
      <c r="EZ37" s="122"/>
      <c r="FA37" s="122"/>
      <c r="FB37" s="122"/>
      <c r="FC37" s="122"/>
      <c r="FD37" s="122"/>
      <c r="FE37" s="122"/>
      <c r="FF37" s="122"/>
      <c r="FG37" s="122"/>
      <c r="FH37" s="122"/>
      <c r="FI37" s="122"/>
      <c r="FJ37" s="122"/>
      <c r="FK37" s="122"/>
      <c r="FL37" s="122"/>
      <c r="FM37" s="122"/>
      <c r="FN37" s="122"/>
      <c r="FO37" s="122"/>
      <c r="FP37" s="122"/>
      <c r="FQ37" s="122"/>
      <c r="FR37" s="122"/>
      <c r="FS37" s="122"/>
      <c r="FT37" s="122"/>
      <c r="FU37" s="122"/>
      <c r="FV37" s="122"/>
      <c r="FW37" s="122"/>
      <c r="FX37" s="122"/>
      <c r="FY37" s="122"/>
      <c r="FZ37" s="122"/>
      <c r="GA37" s="122"/>
      <c r="GB37" s="122"/>
      <c r="GC37" s="122"/>
      <c r="GD37" s="122"/>
      <c r="GE37" s="122"/>
      <c r="GF37" s="122"/>
      <c r="GG37" s="122"/>
      <c r="GH37" s="122"/>
      <c r="GI37" s="122"/>
      <c r="GJ37" s="122"/>
      <c r="GK37" s="122"/>
      <c r="GL37" s="122"/>
      <c r="GM37" s="122"/>
      <c r="GN37" s="122"/>
      <c r="GO37" s="122"/>
      <c r="GP37" s="122"/>
      <c r="GQ37" s="122"/>
      <c r="GR37" s="122"/>
      <c r="GS37" s="122"/>
      <c r="GT37" s="122"/>
      <c r="GU37" s="122"/>
      <c r="GV37" s="122"/>
      <c r="GW37" s="122"/>
      <c r="GX37" s="122"/>
      <c r="GY37" s="122"/>
    </row>
    <row r="38" spans="1:207" s="111" customFormat="1" ht="25.15" customHeight="1" x14ac:dyDescent="0.25">
      <c r="A38" s="235"/>
      <c r="B38" s="264"/>
      <c r="C38" s="215"/>
      <c r="D38" s="215"/>
      <c r="E38" s="215"/>
      <c r="F38" s="215"/>
      <c r="G38" s="215"/>
      <c r="H38" s="244"/>
      <c r="I38" s="244"/>
      <c r="J38" s="244"/>
      <c r="K38" s="85">
        <f t="shared" ref="K38" si="6">SUM(L38:O38)</f>
        <v>5580000</v>
      </c>
      <c r="L38" s="85">
        <v>0</v>
      </c>
      <c r="M38" s="85">
        <v>0</v>
      </c>
      <c r="N38" s="85">
        <v>0</v>
      </c>
      <c r="O38" s="85">
        <f>'[1]Прод. прилож'!$C$474</f>
        <v>5580000</v>
      </c>
      <c r="P38" s="85">
        <f>K38/H37</f>
        <v>720.55785123966939</v>
      </c>
      <c r="Q38" s="85">
        <v>9673</v>
      </c>
      <c r="R38" s="70" t="s">
        <v>95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22"/>
      <c r="BS38" s="122"/>
      <c r="BT38" s="122"/>
      <c r="BU38" s="122"/>
      <c r="BV38" s="122"/>
      <c r="BW38" s="122"/>
      <c r="BX38" s="122"/>
      <c r="BY38" s="122"/>
      <c r="BZ38" s="122"/>
      <c r="CA38" s="122"/>
      <c r="CB38" s="122"/>
      <c r="CC38" s="122"/>
      <c r="CD38" s="122"/>
      <c r="CE38" s="122"/>
      <c r="CF38" s="122"/>
      <c r="CG38" s="122"/>
      <c r="CH38" s="122"/>
      <c r="CI38" s="122"/>
      <c r="CJ38" s="122"/>
      <c r="CK38" s="122"/>
      <c r="CL38" s="122"/>
      <c r="CM38" s="122"/>
      <c r="CN38" s="122"/>
      <c r="CO38" s="122"/>
      <c r="CP38" s="122"/>
      <c r="CQ38" s="122"/>
      <c r="CR38" s="122"/>
      <c r="CS38" s="122"/>
      <c r="CT38" s="122"/>
      <c r="CU38" s="122"/>
      <c r="CV38" s="122"/>
      <c r="CW38" s="122"/>
      <c r="CX38" s="122"/>
      <c r="CY38" s="122"/>
      <c r="CZ38" s="122"/>
      <c r="DA38" s="122"/>
      <c r="DB38" s="122"/>
      <c r="DC38" s="122"/>
      <c r="DD38" s="122"/>
      <c r="DE38" s="122"/>
      <c r="DF38" s="122"/>
      <c r="DG38" s="122"/>
      <c r="DH38" s="122"/>
      <c r="DI38" s="122"/>
      <c r="DJ38" s="122"/>
      <c r="DK38" s="122"/>
      <c r="DL38" s="122"/>
      <c r="DM38" s="122"/>
      <c r="DN38" s="122"/>
      <c r="DO38" s="122"/>
      <c r="DP38" s="122"/>
      <c r="DQ38" s="122"/>
      <c r="DR38" s="122"/>
      <c r="DS38" s="122"/>
      <c r="DT38" s="122"/>
      <c r="DU38" s="122"/>
      <c r="DV38" s="122"/>
      <c r="DW38" s="122"/>
      <c r="DX38" s="122"/>
      <c r="DY38" s="122"/>
      <c r="DZ38" s="122"/>
      <c r="EA38" s="122"/>
      <c r="EB38" s="122"/>
      <c r="EC38" s="122"/>
      <c r="ED38" s="122"/>
      <c r="EE38" s="122"/>
      <c r="EF38" s="122"/>
      <c r="EG38" s="122"/>
      <c r="EH38" s="122"/>
      <c r="EI38" s="122"/>
      <c r="EJ38" s="122"/>
      <c r="EK38" s="122"/>
      <c r="EL38" s="122"/>
      <c r="EM38" s="122"/>
      <c r="EN38" s="122"/>
      <c r="EO38" s="122"/>
      <c r="EP38" s="122"/>
      <c r="EQ38" s="122"/>
      <c r="ER38" s="122"/>
      <c r="ES38" s="122"/>
      <c r="ET38" s="122"/>
      <c r="EU38" s="122"/>
      <c r="EV38" s="122"/>
      <c r="EW38" s="122"/>
      <c r="EX38" s="122"/>
      <c r="EY38" s="122"/>
      <c r="EZ38" s="122"/>
      <c r="FA38" s="122"/>
      <c r="FB38" s="122"/>
      <c r="FC38" s="122"/>
      <c r="FD38" s="122"/>
      <c r="FE38" s="122"/>
      <c r="FF38" s="122"/>
      <c r="FG38" s="122"/>
      <c r="FH38" s="122"/>
      <c r="FI38" s="122"/>
      <c r="FJ38" s="122"/>
      <c r="FK38" s="122"/>
      <c r="FL38" s="122"/>
      <c r="FM38" s="122"/>
      <c r="FN38" s="122"/>
      <c r="FO38" s="122"/>
      <c r="FP38" s="122"/>
      <c r="FQ38" s="122"/>
      <c r="FR38" s="122"/>
      <c r="FS38" s="122"/>
      <c r="FT38" s="122"/>
      <c r="FU38" s="122"/>
      <c r="FV38" s="122"/>
      <c r="FW38" s="122"/>
      <c r="FX38" s="122"/>
      <c r="FY38" s="122"/>
      <c r="FZ38" s="122"/>
      <c r="GA38" s="122"/>
      <c r="GB38" s="122"/>
      <c r="GC38" s="122"/>
      <c r="GD38" s="122"/>
      <c r="GE38" s="122"/>
      <c r="GF38" s="122"/>
      <c r="GG38" s="122"/>
      <c r="GH38" s="122"/>
      <c r="GI38" s="122"/>
      <c r="GJ38" s="122"/>
      <c r="GK38" s="122"/>
      <c r="GL38" s="122"/>
      <c r="GM38" s="122"/>
      <c r="GN38" s="122"/>
      <c r="GO38" s="122"/>
      <c r="GP38" s="122"/>
      <c r="GQ38" s="122"/>
      <c r="GR38" s="122"/>
      <c r="GS38" s="122"/>
      <c r="GT38" s="122"/>
      <c r="GU38" s="122"/>
      <c r="GV38" s="122"/>
      <c r="GW38" s="122"/>
      <c r="GX38" s="122"/>
      <c r="GY38" s="122"/>
    </row>
    <row r="39" spans="1:207" s="54" customFormat="1" ht="25.15" customHeight="1" x14ac:dyDescent="0.25">
      <c r="A39" s="70" t="s">
        <v>2040</v>
      </c>
      <c r="B39" s="54" t="s">
        <v>101</v>
      </c>
      <c r="C39" s="167">
        <v>1965</v>
      </c>
      <c r="D39" s="167" t="s">
        <v>221</v>
      </c>
      <c r="E39" s="167" t="s">
        <v>20</v>
      </c>
      <c r="F39" s="167">
        <v>4</v>
      </c>
      <c r="G39" s="167">
        <v>2</v>
      </c>
      <c r="H39" s="85">
        <v>1820</v>
      </c>
      <c r="I39" s="85">
        <v>0</v>
      </c>
      <c r="J39" s="85">
        <v>1275.6500000000001</v>
      </c>
      <c r="K39" s="85">
        <f t="shared" si="3"/>
        <v>17480061.440000001</v>
      </c>
      <c r="L39" s="85">
        <v>0</v>
      </c>
      <c r="M39" s="85">
        <v>0</v>
      </c>
      <c r="N39" s="85">
        <v>0</v>
      </c>
      <c r="O39" s="85">
        <f>'[1]Прод. прилож'!$C$23</f>
        <v>17480061.440000001</v>
      </c>
      <c r="P39" s="85">
        <f t="shared" si="5"/>
        <v>9604.4293626373637</v>
      </c>
      <c r="Q39" s="85">
        <v>9673</v>
      </c>
      <c r="R39" s="86" t="s">
        <v>94</v>
      </c>
    </row>
    <row r="40" spans="1:207" s="54" customFormat="1" ht="25.15" customHeight="1" x14ac:dyDescent="0.25">
      <c r="A40" s="70" t="s">
        <v>2041</v>
      </c>
      <c r="B40" s="54" t="s">
        <v>102</v>
      </c>
      <c r="C40" s="167">
        <v>1966</v>
      </c>
      <c r="D40" s="167" t="s">
        <v>221</v>
      </c>
      <c r="E40" s="167" t="s">
        <v>20</v>
      </c>
      <c r="F40" s="167">
        <v>4</v>
      </c>
      <c r="G40" s="167">
        <v>3</v>
      </c>
      <c r="H40" s="85">
        <v>3000</v>
      </c>
      <c r="I40" s="85">
        <v>183</v>
      </c>
      <c r="J40" s="85">
        <v>1823.84</v>
      </c>
      <c r="K40" s="85">
        <f t="shared" si="3"/>
        <v>28689946.690000001</v>
      </c>
      <c r="L40" s="85">
        <v>0</v>
      </c>
      <c r="M40" s="85">
        <v>0</v>
      </c>
      <c r="N40" s="85">
        <v>0</v>
      </c>
      <c r="O40" s="85">
        <f>'[1]Прод. прилож'!$C$24</f>
        <v>28689946.690000001</v>
      </c>
      <c r="P40" s="85">
        <f t="shared" si="5"/>
        <v>9563.3155633333336</v>
      </c>
      <c r="Q40" s="85">
        <v>9673</v>
      </c>
      <c r="R40" s="86" t="s">
        <v>94</v>
      </c>
    </row>
    <row r="41" spans="1:207" s="54" customFormat="1" ht="34.9" customHeight="1" x14ac:dyDescent="0.25">
      <c r="A41" s="70" t="s">
        <v>2042</v>
      </c>
      <c r="B41" s="54" t="s">
        <v>1977</v>
      </c>
      <c r="C41" s="167">
        <v>1990</v>
      </c>
      <c r="D41" s="167">
        <v>2018</v>
      </c>
      <c r="E41" s="167" t="s">
        <v>22</v>
      </c>
      <c r="F41" s="167">
        <v>9</v>
      </c>
      <c r="G41" s="167">
        <v>1</v>
      </c>
      <c r="H41" s="85">
        <v>2409.96</v>
      </c>
      <c r="I41" s="85">
        <v>0</v>
      </c>
      <c r="J41" s="85">
        <v>2000.63</v>
      </c>
      <c r="K41" s="85">
        <f t="shared" ref="K41" si="7">SUM(L41:O41)</f>
        <v>2900000</v>
      </c>
      <c r="L41" s="85">
        <v>0</v>
      </c>
      <c r="M41" s="85">
        <v>0</v>
      </c>
      <c r="N41" s="85">
        <v>0</v>
      </c>
      <c r="O41" s="85">
        <f>'[1]Прод. прилож'!$C$25</f>
        <v>2900000</v>
      </c>
      <c r="P41" s="85">
        <f t="shared" ref="P41" si="8">O41/H41</f>
        <v>1203.3394745140997</v>
      </c>
      <c r="Q41" s="85">
        <v>9673</v>
      </c>
      <c r="R41" s="86" t="s">
        <v>94</v>
      </c>
    </row>
    <row r="42" spans="1:207" s="54" customFormat="1" ht="25.15" customHeight="1" x14ac:dyDescent="0.25">
      <c r="A42" s="70" t="s">
        <v>2043</v>
      </c>
      <c r="B42" s="54" t="s">
        <v>103</v>
      </c>
      <c r="C42" s="167">
        <v>1962</v>
      </c>
      <c r="D42" s="167" t="s">
        <v>221</v>
      </c>
      <c r="E42" s="167" t="s">
        <v>20</v>
      </c>
      <c r="F42" s="167">
        <v>4</v>
      </c>
      <c r="G42" s="167">
        <v>2</v>
      </c>
      <c r="H42" s="85">
        <v>2003</v>
      </c>
      <c r="I42" s="85">
        <v>0</v>
      </c>
      <c r="J42" s="85">
        <v>1288.6500000000001</v>
      </c>
      <c r="K42" s="85">
        <f t="shared" si="3"/>
        <v>17147874.719999999</v>
      </c>
      <c r="L42" s="85">
        <v>0</v>
      </c>
      <c r="M42" s="85">
        <v>0</v>
      </c>
      <c r="N42" s="85">
        <v>0</v>
      </c>
      <c r="O42" s="85">
        <f>'[1]Прод. прилож'!$C$26</f>
        <v>17147874.719999999</v>
      </c>
      <c r="P42" s="85">
        <f t="shared" si="5"/>
        <v>8561.0957164253614</v>
      </c>
      <c r="Q42" s="85">
        <v>9673</v>
      </c>
      <c r="R42" s="86" t="s">
        <v>94</v>
      </c>
    </row>
    <row r="43" spans="1:207" s="54" customFormat="1" ht="25.15" customHeight="1" x14ac:dyDescent="0.25">
      <c r="A43" s="70" t="s">
        <v>2251</v>
      </c>
      <c r="B43" s="181" t="s">
        <v>1976</v>
      </c>
      <c r="C43" s="147">
        <v>1975</v>
      </c>
      <c r="D43" s="147" t="s">
        <v>221</v>
      </c>
      <c r="E43" s="147" t="s">
        <v>22</v>
      </c>
      <c r="F43" s="147">
        <v>5</v>
      </c>
      <c r="G43" s="147">
        <v>4</v>
      </c>
      <c r="H43" s="170">
        <v>3974.9</v>
      </c>
      <c r="I43" s="170">
        <v>0</v>
      </c>
      <c r="J43" s="170">
        <v>3066.36</v>
      </c>
      <c r="K43" s="85">
        <f t="shared" ref="K43" si="9">SUM(L43:O43)</f>
        <v>4948128</v>
      </c>
      <c r="L43" s="85">
        <v>0</v>
      </c>
      <c r="M43" s="85">
        <v>0</v>
      </c>
      <c r="N43" s="85">
        <v>0</v>
      </c>
      <c r="O43" s="85">
        <f>'[1]Прод. прилож'!$C$27</f>
        <v>4948128</v>
      </c>
      <c r="P43" s="85">
        <f t="shared" ref="P43" si="10">O43/H43</f>
        <v>1244.8433922865984</v>
      </c>
      <c r="Q43" s="85">
        <v>9673</v>
      </c>
      <c r="R43" s="86" t="s">
        <v>94</v>
      </c>
    </row>
    <row r="44" spans="1:207" s="111" customFormat="1" ht="25.15" customHeight="1" x14ac:dyDescent="0.25">
      <c r="A44" s="70" t="s">
        <v>2252</v>
      </c>
      <c r="B44" s="156" t="s">
        <v>104</v>
      </c>
      <c r="C44" s="147">
        <v>1964</v>
      </c>
      <c r="D44" s="147" t="s">
        <v>221</v>
      </c>
      <c r="E44" s="147" t="s">
        <v>20</v>
      </c>
      <c r="F44" s="147">
        <v>4</v>
      </c>
      <c r="G44" s="147">
        <v>3</v>
      </c>
      <c r="H44" s="170">
        <v>2802.05</v>
      </c>
      <c r="I44" s="170">
        <v>825.8</v>
      </c>
      <c r="J44" s="170">
        <v>1515.92</v>
      </c>
      <c r="K44" s="85">
        <f t="shared" si="3"/>
        <v>17110430.379999999</v>
      </c>
      <c r="L44" s="85">
        <v>0</v>
      </c>
      <c r="M44" s="85">
        <v>0</v>
      </c>
      <c r="N44" s="85">
        <v>0</v>
      </c>
      <c r="O44" s="85">
        <f>'[1]Прод. прилож'!$C$477</f>
        <v>17110430.379999999</v>
      </c>
      <c r="P44" s="85">
        <f t="shared" ref="P44:P50" si="11">O44/H44</f>
        <v>6106.3972377366563</v>
      </c>
      <c r="Q44" s="85">
        <v>9673</v>
      </c>
      <c r="R44" s="70" t="s">
        <v>95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2"/>
      <c r="DU44" s="122"/>
      <c r="DV44" s="122"/>
      <c r="DW44" s="122"/>
      <c r="DX44" s="122"/>
      <c r="DY44" s="122"/>
      <c r="DZ44" s="122"/>
      <c r="EA44" s="122"/>
      <c r="EB44" s="122"/>
      <c r="EC44" s="122"/>
      <c r="ED44" s="122"/>
      <c r="EE44" s="122"/>
      <c r="EF44" s="122"/>
      <c r="EG44" s="122"/>
      <c r="EH44" s="122"/>
      <c r="EI44" s="122"/>
      <c r="EJ44" s="122"/>
      <c r="EK44" s="122"/>
      <c r="EL44" s="122"/>
      <c r="EM44" s="122"/>
      <c r="EN44" s="122"/>
      <c r="EO44" s="122"/>
      <c r="EP44" s="122"/>
      <c r="EQ44" s="122"/>
      <c r="ER44" s="122"/>
      <c r="ES44" s="122"/>
      <c r="ET44" s="122"/>
      <c r="EU44" s="122"/>
      <c r="EV44" s="122"/>
      <c r="EW44" s="122"/>
      <c r="EX44" s="122"/>
      <c r="EY44" s="122"/>
      <c r="EZ44" s="122"/>
      <c r="FA44" s="122"/>
      <c r="FB44" s="122"/>
      <c r="FC44" s="122"/>
      <c r="FD44" s="122"/>
      <c r="FE44" s="122"/>
      <c r="FF44" s="122"/>
      <c r="FG44" s="122"/>
      <c r="FH44" s="122"/>
      <c r="FI44" s="122"/>
      <c r="FJ44" s="122"/>
      <c r="FK44" s="122"/>
      <c r="FL44" s="122"/>
      <c r="FM44" s="122"/>
      <c r="FN44" s="122"/>
      <c r="FO44" s="122"/>
      <c r="FP44" s="122"/>
      <c r="FQ44" s="122"/>
      <c r="FR44" s="122"/>
      <c r="FS44" s="122"/>
      <c r="FT44" s="122"/>
      <c r="FU44" s="122"/>
      <c r="FV44" s="122"/>
      <c r="FW44" s="122"/>
      <c r="FX44" s="122"/>
      <c r="FY44" s="122"/>
      <c r="FZ44" s="122"/>
      <c r="GA44" s="122"/>
      <c r="GB44" s="122"/>
      <c r="GC44" s="122"/>
      <c r="GD44" s="122"/>
      <c r="GE44" s="122"/>
      <c r="GF44" s="122"/>
      <c r="GG44" s="122"/>
      <c r="GH44" s="122"/>
      <c r="GI44" s="122"/>
      <c r="GJ44" s="122"/>
      <c r="GK44" s="122"/>
      <c r="GL44" s="122"/>
      <c r="GM44" s="122"/>
      <c r="GN44" s="122"/>
      <c r="GO44" s="122"/>
      <c r="GP44" s="122"/>
      <c r="GQ44" s="122"/>
      <c r="GR44" s="122"/>
      <c r="GS44" s="122"/>
      <c r="GT44" s="122"/>
      <c r="GU44" s="122"/>
      <c r="GV44" s="122"/>
      <c r="GW44" s="122"/>
      <c r="GX44" s="122"/>
      <c r="GY44" s="122"/>
    </row>
    <row r="45" spans="1:207" s="54" customFormat="1" ht="25.15" customHeight="1" x14ac:dyDescent="0.25">
      <c r="A45" s="70" t="s">
        <v>2253</v>
      </c>
      <c r="B45" s="45" t="s">
        <v>105</v>
      </c>
      <c r="C45" s="167">
        <v>1963</v>
      </c>
      <c r="D45" s="167" t="s">
        <v>221</v>
      </c>
      <c r="E45" s="167" t="s">
        <v>20</v>
      </c>
      <c r="F45" s="167">
        <v>4</v>
      </c>
      <c r="G45" s="167">
        <v>2</v>
      </c>
      <c r="H45" s="85">
        <v>1433.47</v>
      </c>
      <c r="I45" s="85">
        <v>0</v>
      </c>
      <c r="J45" s="85">
        <v>1130.04</v>
      </c>
      <c r="K45" s="85">
        <f t="shared" si="3"/>
        <v>16141329.199999999</v>
      </c>
      <c r="L45" s="85">
        <v>0</v>
      </c>
      <c r="M45" s="85">
        <v>0</v>
      </c>
      <c r="N45" s="85">
        <v>0</v>
      </c>
      <c r="O45" s="85">
        <f>'[1]Прод. прилож'!$C$478</f>
        <v>16141329.199999999</v>
      </c>
      <c r="P45" s="85">
        <f t="shared" si="11"/>
        <v>11260.318806811443</v>
      </c>
      <c r="Q45" s="85">
        <v>9673</v>
      </c>
      <c r="R45" s="86" t="s">
        <v>95</v>
      </c>
    </row>
    <row r="46" spans="1:207" s="54" customFormat="1" ht="25.15" customHeight="1" x14ac:dyDescent="0.25">
      <c r="A46" s="70" t="s">
        <v>2254</v>
      </c>
      <c r="B46" s="45" t="s">
        <v>106</v>
      </c>
      <c r="C46" s="167">
        <v>1963</v>
      </c>
      <c r="D46" s="167" t="s">
        <v>221</v>
      </c>
      <c r="E46" s="167" t="s">
        <v>20</v>
      </c>
      <c r="F46" s="167">
        <v>5</v>
      </c>
      <c r="G46" s="167">
        <v>2</v>
      </c>
      <c r="H46" s="85">
        <v>2530.6999999999998</v>
      </c>
      <c r="I46" s="85">
        <v>556</v>
      </c>
      <c r="J46" s="85">
        <v>1494.1</v>
      </c>
      <c r="K46" s="85">
        <f t="shared" si="3"/>
        <v>2980800</v>
      </c>
      <c r="L46" s="85">
        <v>0</v>
      </c>
      <c r="M46" s="85">
        <v>0</v>
      </c>
      <c r="N46" s="85">
        <v>0</v>
      </c>
      <c r="O46" s="85">
        <f>'[1]Прод. прилож'!$C$479</f>
        <v>2980800</v>
      </c>
      <c r="P46" s="85">
        <f t="shared" si="11"/>
        <v>1177.8559291895524</v>
      </c>
      <c r="Q46" s="85">
        <v>9673</v>
      </c>
      <c r="R46" s="86" t="s">
        <v>95</v>
      </c>
    </row>
    <row r="47" spans="1:207" s="54" customFormat="1" ht="25.15" customHeight="1" x14ac:dyDescent="0.25">
      <c r="A47" s="70" t="s">
        <v>2255</v>
      </c>
      <c r="B47" s="45" t="s">
        <v>107</v>
      </c>
      <c r="C47" s="167">
        <v>1962</v>
      </c>
      <c r="D47" s="167" t="s">
        <v>221</v>
      </c>
      <c r="E47" s="167" t="s">
        <v>20</v>
      </c>
      <c r="F47" s="167">
        <v>4</v>
      </c>
      <c r="G47" s="167">
        <v>3</v>
      </c>
      <c r="H47" s="85">
        <v>2799.14</v>
      </c>
      <c r="I47" s="85">
        <v>433.2</v>
      </c>
      <c r="J47" s="85">
        <v>1509.5</v>
      </c>
      <c r="K47" s="85">
        <f t="shared" si="3"/>
        <v>22361735</v>
      </c>
      <c r="L47" s="85">
        <v>0</v>
      </c>
      <c r="M47" s="85">
        <v>0</v>
      </c>
      <c r="N47" s="85">
        <v>0</v>
      </c>
      <c r="O47" s="85">
        <f>'[1]Прод. прилож'!$C$1027</f>
        <v>22361735</v>
      </c>
      <c r="P47" s="85">
        <f t="shared" si="11"/>
        <v>7988.787627628486</v>
      </c>
      <c r="Q47" s="85">
        <v>9673</v>
      </c>
      <c r="R47" s="86" t="s">
        <v>96</v>
      </c>
    </row>
    <row r="48" spans="1:207" s="54" customFormat="1" ht="25.15" customHeight="1" x14ac:dyDescent="0.25">
      <c r="A48" s="70" t="s">
        <v>2256</v>
      </c>
      <c r="B48" s="45" t="s">
        <v>108</v>
      </c>
      <c r="C48" s="167">
        <v>1973</v>
      </c>
      <c r="D48" s="167" t="s">
        <v>221</v>
      </c>
      <c r="E48" s="167" t="s">
        <v>20</v>
      </c>
      <c r="F48" s="167">
        <v>5</v>
      </c>
      <c r="G48" s="167">
        <v>6</v>
      </c>
      <c r="H48" s="85">
        <v>5925.77</v>
      </c>
      <c r="I48" s="85">
        <v>0</v>
      </c>
      <c r="J48" s="85">
        <v>4385.8</v>
      </c>
      <c r="K48" s="85">
        <f t="shared" si="3"/>
        <v>12012500</v>
      </c>
      <c r="L48" s="85">
        <v>0</v>
      </c>
      <c r="M48" s="85">
        <v>0</v>
      </c>
      <c r="N48" s="85">
        <v>0</v>
      </c>
      <c r="O48" s="85">
        <f>'[1]Прод. прилож'!$C$28</f>
        <v>12012500</v>
      </c>
      <c r="P48" s="85">
        <f t="shared" si="11"/>
        <v>2027.1627147189308</v>
      </c>
      <c r="Q48" s="85">
        <v>9673</v>
      </c>
      <c r="R48" s="86" t="s">
        <v>94</v>
      </c>
    </row>
    <row r="49" spans="1:207" s="54" customFormat="1" ht="25.15" customHeight="1" x14ac:dyDescent="0.25">
      <c r="A49" s="70" t="s">
        <v>2257</v>
      </c>
      <c r="B49" s="45" t="s">
        <v>34</v>
      </c>
      <c r="C49" s="167">
        <v>1965</v>
      </c>
      <c r="D49" s="167" t="s">
        <v>221</v>
      </c>
      <c r="E49" s="167" t="s">
        <v>20</v>
      </c>
      <c r="F49" s="167">
        <v>4</v>
      </c>
      <c r="G49" s="167">
        <v>3</v>
      </c>
      <c r="H49" s="85">
        <v>2776.68</v>
      </c>
      <c r="I49" s="85">
        <v>298.18</v>
      </c>
      <c r="J49" s="85">
        <v>1787.78</v>
      </c>
      <c r="K49" s="85">
        <f t="shared" si="3"/>
        <v>9872332.7199999988</v>
      </c>
      <c r="L49" s="85">
        <v>0</v>
      </c>
      <c r="M49" s="85">
        <v>0</v>
      </c>
      <c r="N49" s="85">
        <v>0</v>
      </c>
      <c r="O49" s="85">
        <f>'[1]Прод. прилож'!$C$1028</f>
        <v>9872332.7199999988</v>
      </c>
      <c r="P49" s="85">
        <f t="shared" si="11"/>
        <v>3555.4448910209312</v>
      </c>
      <c r="Q49" s="85">
        <v>9673</v>
      </c>
      <c r="R49" s="86" t="s">
        <v>96</v>
      </c>
    </row>
    <row r="50" spans="1:207" s="54" customFormat="1" ht="25.15" customHeight="1" x14ac:dyDescent="0.25">
      <c r="A50" s="70" t="s">
        <v>2258</v>
      </c>
      <c r="B50" s="45" t="s">
        <v>109</v>
      </c>
      <c r="C50" s="167">
        <v>1965</v>
      </c>
      <c r="D50" s="167" t="s">
        <v>221</v>
      </c>
      <c r="E50" s="167" t="s">
        <v>20</v>
      </c>
      <c r="F50" s="167">
        <v>4</v>
      </c>
      <c r="G50" s="167">
        <v>2</v>
      </c>
      <c r="H50" s="85">
        <v>1727.89</v>
      </c>
      <c r="I50" s="85">
        <v>236</v>
      </c>
      <c r="J50" s="85">
        <v>1048.69</v>
      </c>
      <c r="K50" s="85">
        <f t="shared" si="3"/>
        <v>14665332.259999998</v>
      </c>
      <c r="L50" s="85">
        <v>0</v>
      </c>
      <c r="M50" s="85">
        <v>0</v>
      </c>
      <c r="N50" s="85">
        <v>0</v>
      </c>
      <c r="O50" s="85">
        <f>'[1]Прод. прилож'!$C$1029</f>
        <v>14665332.259999998</v>
      </c>
      <c r="P50" s="85">
        <f t="shared" si="11"/>
        <v>8487.4223822118292</v>
      </c>
      <c r="Q50" s="85">
        <v>9673</v>
      </c>
      <c r="R50" s="86" t="s">
        <v>96</v>
      </c>
    </row>
    <row r="51" spans="1:207" s="54" customFormat="1" ht="25.15" customHeight="1" x14ac:dyDescent="0.25">
      <c r="A51" s="70" t="s">
        <v>2259</v>
      </c>
      <c r="B51" s="45" t="s">
        <v>1740</v>
      </c>
      <c r="C51" s="72">
        <v>1975</v>
      </c>
      <c r="D51" s="72" t="s">
        <v>221</v>
      </c>
      <c r="E51" s="72" t="s">
        <v>20</v>
      </c>
      <c r="F51" s="71">
        <v>5</v>
      </c>
      <c r="G51" s="71">
        <v>2</v>
      </c>
      <c r="H51" s="37">
        <v>5372</v>
      </c>
      <c r="I51" s="37">
        <v>241.8</v>
      </c>
      <c r="J51" s="37">
        <v>2310.62</v>
      </c>
      <c r="K51" s="44">
        <f t="shared" si="3"/>
        <v>1935925.05</v>
      </c>
      <c r="L51" s="37">
        <v>0</v>
      </c>
      <c r="M51" s="37">
        <v>0</v>
      </c>
      <c r="N51" s="37">
        <v>0</v>
      </c>
      <c r="O51" s="44">
        <f>'[1]Прод. прилож'!$C$480</f>
        <v>1935925.05</v>
      </c>
      <c r="P51" s="50">
        <f>K51/H51</f>
        <v>360.37324087862993</v>
      </c>
      <c r="Q51" s="50">
        <v>9673</v>
      </c>
      <c r="R51" s="90" t="s">
        <v>95</v>
      </c>
      <c r="S51" s="112"/>
      <c r="T51" s="112"/>
      <c r="U51" s="112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/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  <c r="EH51" s="113"/>
      <c r="EI51" s="113"/>
      <c r="EJ51" s="113"/>
      <c r="EK51" s="113"/>
      <c r="EL51" s="113"/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/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/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/>
      <c r="GR51" s="113"/>
      <c r="GS51" s="113"/>
      <c r="GT51" s="113"/>
      <c r="GU51" s="113"/>
      <c r="GV51" s="113"/>
      <c r="GW51" s="113"/>
      <c r="GX51" s="113"/>
      <c r="GY51" s="113"/>
    </row>
    <row r="52" spans="1:207" s="122" customFormat="1" ht="25.15" customHeight="1" x14ac:dyDescent="0.25">
      <c r="A52" s="70" t="s">
        <v>2260</v>
      </c>
      <c r="B52" s="156" t="s">
        <v>1978</v>
      </c>
      <c r="C52" s="149">
        <v>1976</v>
      </c>
      <c r="D52" s="149" t="s">
        <v>221</v>
      </c>
      <c r="E52" s="149" t="s">
        <v>20</v>
      </c>
      <c r="F52" s="163">
        <v>5</v>
      </c>
      <c r="G52" s="163">
        <v>2</v>
      </c>
      <c r="H52" s="174">
        <v>2376.9299999999998</v>
      </c>
      <c r="I52" s="174">
        <v>73.2</v>
      </c>
      <c r="J52" s="174">
        <v>1776.05</v>
      </c>
      <c r="K52" s="85">
        <f t="shared" ref="K52" si="12">SUM(L52:O52)</f>
        <v>2428755.84</v>
      </c>
      <c r="L52" s="85">
        <v>0</v>
      </c>
      <c r="M52" s="85">
        <v>0</v>
      </c>
      <c r="N52" s="85">
        <v>0</v>
      </c>
      <c r="O52" s="85">
        <f>'[1]Прод. прилож'!$C$1030</f>
        <v>2428755.84</v>
      </c>
      <c r="P52" s="85">
        <f>O52/H52</f>
        <v>1021.8036879504234</v>
      </c>
      <c r="Q52" s="85">
        <v>9673</v>
      </c>
      <c r="R52" s="86" t="s">
        <v>96</v>
      </c>
      <c r="S52" s="110"/>
      <c r="T52" s="110"/>
      <c r="U52" s="110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  <c r="CX52" s="111"/>
      <c r="CY52" s="111"/>
      <c r="CZ52" s="111"/>
      <c r="DA52" s="111"/>
      <c r="DB52" s="111"/>
      <c r="DC52" s="111"/>
      <c r="DD52" s="111"/>
      <c r="DE52" s="111"/>
      <c r="DF52" s="111"/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/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1"/>
      <c r="EI52" s="111"/>
      <c r="EJ52" s="111"/>
      <c r="EK52" s="111"/>
      <c r="EL52" s="111"/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/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/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/>
      <c r="GR52" s="111"/>
      <c r="GS52" s="111"/>
      <c r="GT52" s="111"/>
      <c r="GU52" s="111"/>
      <c r="GV52" s="111"/>
      <c r="GW52" s="111"/>
      <c r="GX52" s="111"/>
      <c r="GY52" s="111"/>
    </row>
    <row r="53" spans="1:207" s="111" customFormat="1" ht="25.15" customHeight="1" x14ac:dyDescent="0.25">
      <c r="A53" s="234" t="s">
        <v>2261</v>
      </c>
      <c r="B53" s="212" t="s">
        <v>110</v>
      </c>
      <c r="C53" s="267">
        <v>1945</v>
      </c>
      <c r="D53" s="214" t="s">
        <v>221</v>
      </c>
      <c r="E53" s="214" t="s">
        <v>20</v>
      </c>
      <c r="F53" s="214">
        <v>2</v>
      </c>
      <c r="G53" s="214">
        <v>1</v>
      </c>
      <c r="H53" s="243">
        <v>518</v>
      </c>
      <c r="I53" s="243">
        <v>129.01</v>
      </c>
      <c r="J53" s="243">
        <v>200.71</v>
      </c>
      <c r="K53" s="85">
        <f t="shared" si="3"/>
        <v>850000</v>
      </c>
      <c r="L53" s="85">
        <v>0</v>
      </c>
      <c r="M53" s="85">
        <v>0</v>
      </c>
      <c r="N53" s="85">
        <v>0</v>
      </c>
      <c r="O53" s="85">
        <f>'[1]Прод. прилож'!$C$29</f>
        <v>850000</v>
      </c>
      <c r="P53" s="85">
        <f>O53/H53</f>
        <v>1640.9266409266409</v>
      </c>
      <c r="Q53" s="85">
        <v>9673</v>
      </c>
      <c r="R53" s="70" t="s">
        <v>94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22"/>
      <c r="CU53" s="122"/>
      <c r="CV53" s="122"/>
      <c r="CW53" s="122"/>
      <c r="CX53" s="122"/>
      <c r="CY53" s="122"/>
      <c r="CZ53" s="122"/>
      <c r="DA53" s="122"/>
      <c r="DB53" s="122"/>
      <c r="DC53" s="122"/>
      <c r="DD53" s="122"/>
      <c r="DE53" s="122"/>
      <c r="DF53" s="122"/>
      <c r="DG53" s="122"/>
      <c r="DH53" s="122"/>
      <c r="DI53" s="122"/>
      <c r="DJ53" s="122"/>
      <c r="DK53" s="122"/>
      <c r="DL53" s="122"/>
      <c r="DM53" s="122"/>
      <c r="DN53" s="122"/>
      <c r="DO53" s="122"/>
      <c r="DP53" s="122"/>
      <c r="DQ53" s="122"/>
      <c r="DR53" s="122"/>
      <c r="DS53" s="122"/>
      <c r="DT53" s="122"/>
      <c r="DU53" s="122"/>
      <c r="DV53" s="122"/>
      <c r="DW53" s="122"/>
      <c r="DX53" s="122"/>
      <c r="DY53" s="122"/>
      <c r="DZ53" s="122"/>
      <c r="EA53" s="122"/>
      <c r="EB53" s="122"/>
      <c r="EC53" s="122"/>
      <c r="ED53" s="122"/>
      <c r="EE53" s="122"/>
      <c r="EF53" s="122"/>
      <c r="EG53" s="122"/>
      <c r="EH53" s="122"/>
      <c r="EI53" s="122"/>
      <c r="EJ53" s="122"/>
      <c r="EK53" s="122"/>
      <c r="EL53" s="122"/>
      <c r="EM53" s="122"/>
      <c r="EN53" s="122"/>
      <c r="EO53" s="122"/>
      <c r="EP53" s="122"/>
      <c r="EQ53" s="122"/>
      <c r="ER53" s="122"/>
      <c r="ES53" s="122"/>
      <c r="ET53" s="122"/>
      <c r="EU53" s="122"/>
      <c r="EV53" s="122"/>
      <c r="EW53" s="122"/>
      <c r="EX53" s="122"/>
      <c r="EY53" s="122"/>
      <c r="EZ53" s="122"/>
      <c r="FA53" s="122"/>
      <c r="FB53" s="122"/>
      <c r="FC53" s="122"/>
      <c r="FD53" s="122"/>
      <c r="FE53" s="122"/>
      <c r="FF53" s="122"/>
      <c r="FG53" s="122"/>
      <c r="FH53" s="122"/>
      <c r="FI53" s="122"/>
      <c r="FJ53" s="122"/>
      <c r="FK53" s="122"/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J53" s="122"/>
      <c r="GK53" s="122"/>
      <c r="GL53" s="122"/>
      <c r="GM53" s="122"/>
      <c r="GN53" s="122"/>
      <c r="GO53" s="122"/>
      <c r="GP53" s="122"/>
      <c r="GQ53" s="122"/>
      <c r="GR53" s="122"/>
      <c r="GS53" s="122"/>
      <c r="GT53" s="122"/>
      <c r="GU53" s="122"/>
      <c r="GV53" s="122"/>
      <c r="GW53" s="122"/>
      <c r="GX53" s="122"/>
      <c r="GY53" s="122"/>
    </row>
    <row r="54" spans="1:207" s="111" customFormat="1" ht="25.15" customHeight="1" x14ac:dyDescent="0.25">
      <c r="A54" s="235"/>
      <c r="B54" s="213"/>
      <c r="C54" s="268"/>
      <c r="D54" s="215"/>
      <c r="E54" s="215"/>
      <c r="F54" s="215"/>
      <c r="G54" s="215"/>
      <c r="H54" s="244"/>
      <c r="I54" s="244"/>
      <c r="J54" s="244"/>
      <c r="K54" s="85">
        <f t="shared" si="3"/>
        <v>14095801.700000001</v>
      </c>
      <c r="L54" s="85">
        <v>0</v>
      </c>
      <c r="M54" s="85">
        <v>0</v>
      </c>
      <c r="N54" s="85">
        <v>0</v>
      </c>
      <c r="O54" s="85">
        <f>'[1]Прод. прилож'!$C$481</f>
        <v>14095801.700000001</v>
      </c>
      <c r="P54" s="85">
        <f>K54/H53</f>
        <v>27211.972393822394</v>
      </c>
      <c r="Q54" s="85">
        <v>9673</v>
      </c>
      <c r="R54" s="70" t="s">
        <v>95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22"/>
      <c r="CU54" s="122"/>
      <c r="CV54" s="122"/>
      <c r="CW54" s="122"/>
      <c r="CX54" s="122"/>
      <c r="CY54" s="122"/>
      <c r="CZ54" s="122"/>
      <c r="DA54" s="122"/>
      <c r="DB54" s="122"/>
      <c r="DC54" s="122"/>
      <c r="DD54" s="122"/>
      <c r="DE54" s="122"/>
      <c r="DF54" s="122"/>
      <c r="DG54" s="122"/>
      <c r="DH54" s="122"/>
      <c r="DI54" s="122"/>
      <c r="DJ54" s="122"/>
      <c r="DK54" s="122"/>
      <c r="DL54" s="122"/>
      <c r="DM54" s="122"/>
      <c r="DN54" s="122"/>
      <c r="DO54" s="122"/>
      <c r="DP54" s="122"/>
      <c r="DQ54" s="122"/>
      <c r="DR54" s="122"/>
      <c r="DS54" s="122"/>
      <c r="DT54" s="122"/>
      <c r="DU54" s="122"/>
      <c r="DV54" s="122"/>
      <c r="DW54" s="122"/>
      <c r="DX54" s="122"/>
      <c r="DY54" s="122"/>
      <c r="DZ54" s="122"/>
      <c r="EA54" s="122"/>
      <c r="EB54" s="122"/>
      <c r="EC54" s="122"/>
      <c r="ED54" s="122"/>
      <c r="EE54" s="122"/>
      <c r="EF54" s="122"/>
      <c r="EG54" s="122"/>
      <c r="EH54" s="122"/>
      <c r="EI54" s="122"/>
      <c r="EJ54" s="122"/>
      <c r="EK54" s="122"/>
      <c r="EL54" s="122"/>
      <c r="EM54" s="122"/>
      <c r="EN54" s="122"/>
      <c r="EO54" s="122"/>
      <c r="EP54" s="122"/>
      <c r="EQ54" s="122"/>
      <c r="ER54" s="122"/>
      <c r="ES54" s="122"/>
      <c r="ET54" s="122"/>
      <c r="EU54" s="122"/>
      <c r="EV54" s="122"/>
      <c r="EW54" s="122"/>
      <c r="EX54" s="122"/>
      <c r="EY54" s="122"/>
      <c r="EZ54" s="122"/>
      <c r="FA54" s="122"/>
      <c r="FB54" s="122"/>
      <c r="FC54" s="122"/>
      <c r="FD54" s="122"/>
      <c r="FE54" s="122"/>
      <c r="FF54" s="122"/>
      <c r="FG54" s="122"/>
      <c r="FH54" s="122"/>
      <c r="FI54" s="122"/>
      <c r="FJ54" s="122"/>
      <c r="FK54" s="122"/>
      <c r="FL54" s="122"/>
      <c r="FM54" s="122"/>
      <c r="FN54" s="122"/>
      <c r="FO54" s="122"/>
      <c r="FP54" s="122"/>
      <c r="FQ54" s="122"/>
      <c r="FR54" s="122"/>
      <c r="FS54" s="122"/>
      <c r="FT54" s="122"/>
      <c r="FU54" s="122"/>
      <c r="FV54" s="122"/>
      <c r="FW54" s="122"/>
      <c r="FX54" s="122"/>
      <c r="FY54" s="122"/>
      <c r="FZ54" s="122"/>
      <c r="GA54" s="122"/>
      <c r="GB54" s="122"/>
      <c r="GC54" s="122"/>
      <c r="GD54" s="122"/>
      <c r="GE54" s="122"/>
      <c r="GF54" s="122"/>
      <c r="GG54" s="122"/>
      <c r="GH54" s="122"/>
      <c r="GI54" s="122"/>
      <c r="GJ54" s="122"/>
      <c r="GK54" s="122"/>
      <c r="GL54" s="122"/>
      <c r="GM54" s="122"/>
      <c r="GN54" s="122"/>
      <c r="GO54" s="122"/>
      <c r="GP54" s="122"/>
      <c r="GQ54" s="122"/>
      <c r="GR54" s="122"/>
      <c r="GS54" s="122"/>
      <c r="GT54" s="122"/>
      <c r="GU54" s="122"/>
      <c r="GV54" s="122"/>
      <c r="GW54" s="122"/>
      <c r="GX54" s="122"/>
      <c r="GY54" s="122"/>
    </row>
    <row r="55" spans="1:207" s="111" customFormat="1" ht="25.15" customHeight="1" x14ac:dyDescent="0.25">
      <c r="A55" s="154" t="s">
        <v>2262</v>
      </c>
      <c r="B55" s="156" t="s">
        <v>111</v>
      </c>
      <c r="C55" s="147">
        <v>1964</v>
      </c>
      <c r="D55" s="147" t="s">
        <v>221</v>
      </c>
      <c r="E55" s="147" t="s">
        <v>20</v>
      </c>
      <c r="F55" s="147">
        <v>4</v>
      </c>
      <c r="G55" s="147">
        <v>2</v>
      </c>
      <c r="H55" s="170">
        <v>1645.37</v>
      </c>
      <c r="I55" s="170">
        <v>155.5</v>
      </c>
      <c r="J55" s="170">
        <v>1126.54</v>
      </c>
      <c r="K55" s="85">
        <f t="shared" si="3"/>
        <v>4729980</v>
      </c>
      <c r="L55" s="85">
        <v>0</v>
      </c>
      <c r="M55" s="85">
        <v>0</v>
      </c>
      <c r="N55" s="85">
        <v>0</v>
      </c>
      <c r="O55" s="85">
        <f>'[1]Прод. прилож'!$C$482</f>
        <v>4729980</v>
      </c>
      <c r="P55" s="85">
        <f>O55/H55</f>
        <v>2874.7211873317251</v>
      </c>
      <c r="Q55" s="85">
        <v>9673</v>
      </c>
      <c r="R55" s="70" t="s">
        <v>95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122"/>
      <c r="DQ55" s="122"/>
      <c r="DR55" s="122"/>
      <c r="DS55" s="122"/>
      <c r="DT55" s="122"/>
      <c r="DU55" s="122"/>
      <c r="DV55" s="122"/>
      <c r="DW55" s="122"/>
      <c r="DX55" s="122"/>
      <c r="DY55" s="122"/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</row>
    <row r="56" spans="1:207" s="111" customFormat="1" ht="25.15" customHeight="1" x14ac:dyDescent="0.25">
      <c r="A56" s="154" t="s">
        <v>2263</v>
      </c>
      <c r="B56" s="156" t="s">
        <v>112</v>
      </c>
      <c r="C56" s="147">
        <v>1962</v>
      </c>
      <c r="D56" s="147" t="s">
        <v>221</v>
      </c>
      <c r="E56" s="147" t="s">
        <v>20</v>
      </c>
      <c r="F56" s="147">
        <v>2</v>
      </c>
      <c r="G56" s="147">
        <v>2</v>
      </c>
      <c r="H56" s="170">
        <v>1350</v>
      </c>
      <c r="I56" s="170">
        <v>96.8</v>
      </c>
      <c r="J56" s="170">
        <v>460.47</v>
      </c>
      <c r="K56" s="85">
        <f t="shared" si="3"/>
        <v>12969203.66</v>
      </c>
      <c r="L56" s="85">
        <v>0</v>
      </c>
      <c r="M56" s="85">
        <v>0</v>
      </c>
      <c r="N56" s="85">
        <v>0</v>
      </c>
      <c r="O56" s="85">
        <f>'[1]Прод. прилож'!$C$30</f>
        <v>12969203.66</v>
      </c>
      <c r="P56" s="85">
        <f>O56/H56</f>
        <v>9606.817525925926</v>
      </c>
      <c r="Q56" s="85">
        <v>9673</v>
      </c>
      <c r="R56" s="70" t="s">
        <v>94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122"/>
      <c r="DQ56" s="122"/>
      <c r="DR56" s="122"/>
      <c r="DS56" s="122"/>
      <c r="DT56" s="122"/>
      <c r="DU56" s="122"/>
      <c r="DV56" s="122"/>
      <c r="DW56" s="122"/>
      <c r="DX56" s="122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</row>
    <row r="57" spans="1:207" s="54" customFormat="1" ht="25.15" customHeight="1" x14ac:dyDescent="0.25">
      <c r="A57" s="154" t="s">
        <v>2264</v>
      </c>
      <c r="B57" s="45" t="s">
        <v>754</v>
      </c>
      <c r="C57" s="167">
        <v>1967</v>
      </c>
      <c r="D57" s="167" t="s">
        <v>221</v>
      </c>
      <c r="E57" s="167" t="s">
        <v>20</v>
      </c>
      <c r="F57" s="167">
        <v>4</v>
      </c>
      <c r="G57" s="167">
        <v>4</v>
      </c>
      <c r="H57" s="85">
        <v>4190.7700000000004</v>
      </c>
      <c r="I57" s="85">
        <v>0</v>
      </c>
      <c r="J57" s="85">
        <v>4190.7700000000004</v>
      </c>
      <c r="K57" s="85">
        <f t="shared" si="3"/>
        <v>5815100.2800000003</v>
      </c>
      <c r="L57" s="85">
        <v>0</v>
      </c>
      <c r="M57" s="85">
        <v>0</v>
      </c>
      <c r="N57" s="85">
        <v>0</v>
      </c>
      <c r="O57" s="85">
        <f>'[1]Прод. прилож'!$C$1031</f>
        <v>5815100.2800000003</v>
      </c>
      <c r="P57" s="85">
        <f>O57/H57</f>
        <v>1387.5970955218252</v>
      </c>
      <c r="Q57" s="85">
        <v>9673</v>
      </c>
      <c r="R57" s="86" t="s">
        <v>96</v>
      </c>
    </row>
    <row r="58" spans="1:207" s="54" customFormat="1" ht="25.15" customHeight="1" x14ac:dyDescent="0.25">
      <c r="A58" s="154" t="s">
        <v>2265</v>
      </c>
      <c r="B58" s="45" t="s">
        <v>1700</v>
      </c>
      <c r="C58" s="167">
        <v>1973</v>
      </c>
      <c r="D58" s="167">
        <v>2008</v>
      </c>
      <c r="E58" s="167" t="s">
        <v>20</v>
      </c>
      <c r="F58" s="167">
        <v>5</v>
      </c>
      <c r="G58" s="167">
        <v>6</v>
      </c>
      <c r="H58" s="85">
        <v>6123.59</v>
      </c>
      <c r="I58" s="85">
        <v>41.36</v>
      </c>
      <c r="J58" s="85">
        <v>4498.6000000000004</v>
      </c>
      <c r="K58" s="85">
        <f t="shared" si="3"/>
        <v>20263174.120000001</v>
      </c>
      <c r="L58" s="85">
        <v>0</v>
      </c>
      <c r="M58" s="85">
        <v>0</v>
      </c>
      <c r="N58" s="85">
        <v>0</v>
      </c>
      <c r="O58" s="85">
        <f>'[1]Прод. прилож'!$C$1032</f>
        <v>20263174.120000001</v>
      </c>
      <c r="P58" s="85">
        <f>O58/H58</f>
        <v>3309.0350790957591</v>
      </c>
      <c r="Q58" s="85">
        <v>9673</v>
      </c>
      <c r="R58" s="86" t="s">
        <v>96</v>
      </c>
    </row>
    <row r="59" spans="1:207" s="54" customFormat="1" ht="25.15" customHeight="1" x14ac:dyDescent="0.25">
      <c r="A59" s="154" t="s">
        <v>2266</v>
      </c>
      <c r="B59" s="105" t="s">
        <v>1838</v>
      </c>
      <c r="C59" s="72">
        <v>1950</v>
      </c>
      <c r="D59" s="72" t="s">
        <v>221</v>
      </c>
      <c r="E59" s="72" t="s">
        <v>20</v>
      </c>
      <c r="F59" s="71">
        <v>2</v>
      </c>
      <c r="G59" s="71">
        <v>1</v>
      </c>
      <c r="H59" s="37">
        <v>428.8</v>
      </c>
      <c r="I59" s="37">
        <v>329.4</v>
      </c>
      <c r="J59" s="37">
        <v>113.4</v>
      </c>
      <c r="K59" s="37">
        <f t="shared" si="3"/>
        <v>3022500</v>
      </c>
      <c r="L59" s="37">
        <v>0</v>
      </c>
      <c r="M59" s="37">
        <v>0</v>
      </c>
      <c r="N59" s="37">
        <v>0</v>
      </c>
      <c r="O59" s="44">
        <f>'[1]Прод. прилож'!$C$483</f>
        <v>3022500</v>
      </c>
      <c r="P59" s="50">
        <f>K59/[2]Прилож!H41</f>
        <v>7048.7406716417909</v>
      </c>
      <c r="Q59" s="37">
        <v>9673</v>
      </c>
      <c r="R59" s="90" t="s">
        <v>95</v>
      </c>
      <c r="S59" s="112"/>
      <c r="T59" s="112"/>
      <c r="U59" s="112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113"/>
      <c r="CC59" s="113"/>
      <c r="CD59" s="113"/>
      <c r="CE59" s="113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  <c r="CP59" s="113"/>
      <c r="CQ59" s="113"/>
      <c r="CR59" s="113"/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3"/>
      <c r="DE59" s="113"/>
      <c r="DF59" s="113"/>
      <c r="DG59" s="113"/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3"/>
      <c r="EF59" s="113"/>
      <c r="EG59" s="113"/>
      <c r="EH59" s="113"/>
      <c r="EI59" s="113"/>
      <c r="EJ59" s="113"/>
      <c r="EK59" s="113"/>
      <c r="EL59" s="113"/>
      <c r="EM59" s="113"/>
      <c r="EN59" s="113"/>
      <c r="EO59" s="113"/>
      <c r="EP59" s="113"/>
      <c r="EQ59" s="113"/>
      <c r="ER59" s="113"/>
      <c r="ES59" s="113"/>
      <c r="ET59" s="113"/>
      <c r="EU59" s="113"/>
      <c r="EV59" s="113"/>
      <c r="EW59" s="113"/>
      <c r="EX59" s="113"/>
      <c r="EY59" s="113"/>
      <c r="EZ59" s="113"/>
      <c r="FA59" s="113"/>
      <c r="FB59" s="113"/>
      <c r="FC59" s="113"/>
      <c r="FD59" s="113"/>
      <c r="FE59" s="113"/>
      <c r="FF59" s="113"/>
      <c r="FG59" s="113"/>
      <c r="FH59" s="113"/>
      <c r="FI59" s="113"/>
      <c r="FJ59" s="113"/>
      <c r="FK59" s="113"/>
      <c r="FL59" s="113"/>
      <c r="FM59" s="113"/>
      <c r="FN59" s="113"/>
      <c r="FO59" s="113"/>
      <c r="FP59" s="113"/>
      <c r="FQ59" s="113"/>
      <c r="FR59" s="113"/>
      <c r="FS59" s="113"/>
      <c r="FT59" s="113"/>
      <c r="FU59" s="113"/>
      <c r="FV59" s="113"/>
      <c r="FW59" s="113"/>
      <c r="FX59" s="113"/>
      <c r="FY59" s="113"/>
      <c r="FZ59" s="113"/>
      <c r="GA59" s="113"/>
      <c r="GB59" s="113"/>
      <c r="GC59" s="113"/>
      <c r="GD59" s="113"/>
      <c r="GE59" s="113"/>
      <c r="GF59" s="113"/>
      <c r="GG59" s="113"/>
      <c r="GH59" s="113"/>
      <c r="GI59" s="113"/>
      <c r="GJ59" s="113"/>
      <c r="GK59" s="113"/>
      <c r="GL59" s="113"/>
      <c r="GM59" s="113"/>
      <c r="GN59" s="113"/>
      <c r="GO59" s="113"/>
      <c r="GP59" s="113"/>
      <c r="GQ59" s="113"/>
      <c r="GR59" s="113"/>
      <c r="GS59" s="113"/>
      <c r="GT59" s="113"/>
      <c r="GU59" s="113"/>
      <c r="GV59" s="113"/>
      <c r="GW59" s="113"/>
      <c r="GX59" s="113"/>
      <c r="GY59" s="113"/>
    </row>
    <row r="60" spans="1:207" s="54" customFormat="1" ht="25.15" customHeight="1" x14ac:dyDescent="0.25">
      <c r="A60" s="154" t="s">
        <v>2267</v>
      </c>
      <c r="B60" s="45" t="s">
        <v>1742</v>
      </c>
      <c r="C60" s="167">
        <v>1967</v>
      </c>
      <c r="D60" s="167">
        <v>2008</v>
      </c>
      <c r="E60" s="167" t="s">
        <v>20</v>
      </c>
      <c r="F60" s="167">
        <v>4</v>
      </c>
      <c r="G60" s="167">
        <v>3</v>
      </c>
      <c r="H60" s="85">
        <v>2761.32</v>
      </c>
      <c r="I60" s="85">
        <v>65.5</v>
      </c>
      <c r="J60" s="85">
        <v>1306.3599999999999</v>
      </c>
      <c r="K60" s="85">
        <f t="shared" si="3"/>
        <v>13338732.4</v>
      </c>
      <c r="L60" s="85">
        <v>0</v>
      </c>
      <c r="M60" s="85">
        <v>0</v>
      </c>
      <c r="N60" s="85">
        <v>0</v>
      </c>
      <c r="O60" s="85">
        <f>'[1]Прод. прилож'!$C$1033</f>
        <v>13338732.4</v>
      </c>
      <c r="P60" s="85">
        <f>O60/H60</f>
        <v>4830.5637883331156</v>
      </c>
      <c r="Q60" s="85">
        <v>9673</v>
      </c>
      <c r="R60" s="86" t="s">
        <v>96</v>
      </c>
    </row>
    <row r="61" spans="1:207" s="54" customFormat="1" ht="25.15" customHeight="1" x14ac:dyDescent="0.25">
      <c r="A61" s="154" t="s">
        <v>2268</v>
      </c>
      <c r="B61" s="45" t="s">
        <v>92</v>
      </c>
      <c r="C61" s="167">
        <v>1964</v>
      </c>
      <c r="D61" s="167" t="s">
        <v>221</v>
      </c>
      <c r="E61" s="167" t="s">
        <v>20</v>
      </c>
      <c r="F61" s="167">
        <v>4</v>
      </c>
      <c r="G61" s="167">
        <v>2</v>
      </c>
      <c r="H61" s="85">
        <v>2416</v>
      </c>
      <c r="I61" s="85">
        <v>139.1</v>
      </c>
      <c r="J61" s="85">
        <v>1231.8</v>
      </c>
      <c r="K61" s="85">
        <f t="shared" si="3"/>
        <v>20549096.399999999</v>
      </c>
      <c r="L61" s="85">
        <v>0</v>
      </c>
      <c r="M61" s="85">
        <v>0</v>
      </c>
      <c r="N61" s="85">
        <v>0</v>
      </c>
      <c r="O61" s="85">
        <f>'[1]Прод. прилож'!$C$31</f>
        <v>20549096.399999999</v>
      </c>
      <c r="P61" s="85">
        <f>O61/H61</f>
        <v>8505.420695364237</v>
      </c>
      <c r="Q61" s="85">
        <v>9673</v>
      </c>
      <c r="R61" s="86" t="s">
        <v>94</v>
      </c>
    </row>
    <row r="62" spans="1:207" s="54" customFormat="1" ht="25.15" customHeight="1" x14ac:dyDescent="0.25">
      <c r="A62" s="154" t="s">
        <v>2269</v>
      </c>
      <c r="B62" s="45" t="s">
        <v>1839</v>
      </c>
      <c r="C62" s="72">
        <v>1947</v>
      </c>
      <c r="D62" s="72" t="s">
        <v>221</v>
      </c>
      <c r="E62" s="72" t="s">
        <v>20</v>
      </c>
      <c r="F62" s="71">
        <v>2</v>
      </c>
      <c r="G62" s="71">
        <v>1</v>
      </c>
      <c r="H62" s="37">
        <v>344.12</v>
      </c>
      <c r="I62" s="37">
        <v>73.16</v>
      </c>
      <c r="J62" s="37">
        <v>236.5</v>
      </c>
      <c r="K62" s="44">
        <f t="shared" si="3"/>
        <v>8258334.9500000002</v>
      </c>
      <c r="L62" s="37">
        <v>0</v>
      </c>
      <c r="M62" s="37">
        <v>0</v>
      </c>
      <c r="N62" s="37">
        <v>0</v>
      </c>
      <c r="O62" s="44">
        <f>'[1]Прод. прилож'!$C$484</f>
        <v>8258334.9500000002</v>
      </c>
      <c r="P62" s="50">
        <f>K62/[2]Прилож!H42</f>
        <v>23998.416104847147</v>
      </c>
      <c r="Q62" s="50">
        <v>9673</v>
      </c>
      <c r="R62" s="90" t="s">
        <v>95</v>
      </c>
      <c r="S62" s="112"/>
      <c r="T62" s="112"/>
      <c r="U62" s="112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  <c r="BX62" s="113"/>
      <c r="BY62" s="113"/>
      <c r="BZ62" s="113"/>
      <c r="CA62" s="113"/>
      <c r="CB62" s="113"/>
      <c r="CC62" s="113"/>
      <c r="CD62" s="113"/>
      <c r="CE62" s="113"/>
      <c r="CF62" s="113"/>
      <c r="CG62" s="113"/>
      <c r="CH62" s="113"/>
      <c r="CI62" s="113"/>
      <c r="CJ62" s="113"/>
      <c r="CK62" s="113"/>
      <c r="CL62" s="113"/>
      <c r="CM62" s="113"/>
      <c r="CN62" s="113"/>
      <c r="CO62" s="113"/>
      <c r="CP62" s="113"/>
      <c r="CQ62" s="113"/>
      <c r="CR62" s="113"/>
      <c r="CS62" s="113"/>
      <c r="CT62" s="113"/>
      <c r="CU62" s="113"/>
      <c r="CV62" s="113"/>
      <c r="CW62" s="113"/>
      <c r="CX62" s="113"/>
      <c r="CY62" s="113"/>
      <c r="CZ62" s="113"/>
      <c r="DA62" s="113"/>
      <c r="DB62" s="113"/>
      <c r="DC62" s="113"/>
      <c r="DD62" s="113"/>
      <c r="DE62" s="113"/>
      <c r="DF62" s="113"/>
      <c r="DG62" s="113"/>
      <c r="DH62" s="113"/>
      <c r="DI62" s="113"/>
      <c r="DJ62" s="113"/>
      <c r="DK62" s="113"/>
      <c r="DL62" s="113"/>
      <c r="DM62" s="113"/>
      <c r="DN62" s="113"/>
      <c r="DO62" s="113"/>
      <c r="DP62" s="113"/>
      <c r="DQ62" s="113"/>
      <c r="DR62" s="113"/>
      <c r="DS62" s="113"/>
      <c r="DT62" s="113"/>
      <c r="DU62" s="113"/>
      <c r="DV62" s="113"/>
      <c r="DW62" s="113"/>
      <c r="DX62" s="113"/>
      <c r="DY62" s="113"/>
      <c r="DZ62" s="113"/>
      <c r="EA62" s="113"/>
      <c r="EB62" s="113"/>
      <c r="EC62" s="113"/>
      <c r="ED62" s="113"/>
      <c r="EE62" s="113"/>
      <c r="EF62" s="113"/>
      <c r="EG62" s="113"/>
      <c r="EH62" s="113"/>
      <c r="EI62" s="113"/>
      <c r="EJ62" s="113"/>
      <c r="EK62" s="113"/>
      <c r="EL62" s="113"/>
      <c r="EM62" s="113"/>
      <c r="EN62" s="113"/>
      <c r="EO62" s="113"/>
      <c r="EP62" s="113"/>
      <c r="EQ62" s="113"/>
      <c r="ER62" s="113"/>
      <c r="ES62" s="113"/>
      <c r="ET62" s="113"/>
      <c r="EU62" s="113"/>
      <c r="EV62" s="113"/>
      <c r="EW62" s="113"/>
      <c r="EX62" s="113"/>
      <c r="EY62" s="113"/>
      <c r="EZ62" s="113"/>
      <c r="FA62" s="113"/>
      <c r="FB62" s="113"/>
      <c r="FC62" s="113"/>
      <c r="FD62" s="113"/>
      <c r="FE62" s="113"/>
      <c r="FF62" s="113"/>
      <c r="FG62" s="113"/>
      <c r="FH62" s="113"/>
      <c r="FI62" s="113"/>
      <c r="FJ62" s="113"/>
      <c r="FK62" s="113"/>
      <c r="FL62" s="113"/>
      <c r="FM62" s="113"/>
      <c r="FN62" s="113"/>
      <c r="FO62" s="113"/>
      <c r="FP62" s="113"/>
      <c r="FQ62" s="113"/>
      <c r="FR62" s="113"/>
      <c r="FS62" s="113"/>
      <c r="FT62" s="113"/>
      <c r="FU62" s="113"/>
      <c r="FV62" s="113"/>
      <c r="FW62" s="113"/>
      <c r="FX62" s="113"/>
      <c r="FY62" s="113"/>
      <c r="FZ62" s="113"/>
      <c r="GA62" s="113"/>
      <c r="GB62" s="113"/>
      <c r="GC62" s="113"/>
      <c r="GD62" s="113"/>
      <c r="GE62" s="113"/>
      <c r="GF62" s="113"/>
      <c r="GG62" s="113"/>
      <c r="GH62" s="113"/>
      <c r="GI62" s="113"/>
      <c r="GJ62" s="113"/>
      <c r="GK62" s="113"/>
      <c r="GL62" s="113"/>
      <c r="GM62" s="113"/>
      <c r="GN62" s="113"/>
      <c r="GO62" s="113"/>
      <c r="GP62" s="113"/>
      <c r="GQ62" s="113"/>
      <c r="GR62" s="113"/>
      <c r="GS62" s="113"/>
      <c r="GT62" s="113"/>
      <c r="GU62" s="113"/>
      <c r="GV62" s="113"/>
      <c r="GW62" s="113"/>
      <c r="GX62" s="113"/>
      <c r="GY62" s="113"/>
    </row>
    <row r="63" spans="1:207" s="54" customFormat="1" ht="25.15" customHeight="1" x14ac:dyDescent="0.25">
      <c r="A63" s="154" t="s">
        <v>2270</v>
      </c>
      <c r="B63" s="45" t="s">
        <v>113</v>
      </c>
      <c r="C63" s="93">
        <v>1966</v>
      </c>
      <c r="D63" s="167" t="s">
        <v>221</v>
      </c>
      <c r="E63" s="167" t="s">
        <v>20</v>
      </c>
      <c r="F63" s="167">
        <v>4</v>
      </c>
      <c r="G63" s="167">
        <v>3</v>
      </c>
      <c r="H63" s="85">
        <v>2283.54</v>
      </c>
      <c r="I63" s="85">
        <v>0</v>
      </c>
      <c r="J63" s="85">
        <v>2206.7399999999998</v>
      </c>
      <c r="K63" s="85">
        <f t="shared" ref="K63:K91" si="13">SUM(L63:O63)</f>
        <v>7556250</v>
      </c>
      <c r="L63" s="85">
        <v>0</v>
      </c>
      <c r="M63" s="85">
        <v>0</v>
      </c>
      <c r="N63" s="85">
        <v>0</v>
      </c>
      <c r="O63" s="85">
        <f>'[1]Прод. прилож'!$C$32</f>
        <v>7556250</v>
      </c>
      <c r="P63" s="85">
        <f t="shared" ref="P63:P75" si="14">O63/H63</f>
        <v>3309.0070679734099</v>
      </c>
      <c r="Q63" s="85">
        <v>9673</v>
      </c>
      <c r="R63" s="86" t="s">
        <v>94</v>
      </c>
    </row>
    <row r="64" spans="1:207" s="54" customFormat="1" ht="25.15" customHeight="1" x14ac:dyDescent="0.25">
      <c r="A64" s="154" t="s">
        <v>2271</v>
      </c>
      <c r="B64" s="45" t="s">
        <v>114</v>
      </c>
      <c r="C64" s="167">
        <v>1962</v>
      </c>
      <c r="D64" s="167" t="s">
        <v>221</v>
      </c>
      <c r="E64" s="167" t="s">
        <v>20</v>
      </c>
      <c r="F64" s="167">
        <v>2</v>
      </c>
      <c r="G64" s="167">
        <v>3</v>
      </c>
      <c r="H64" s="85">
        <v>537.80999999999995</v>
      </c>
      <c r="I64" s="85">
        <v>0</v>
      </c>
      <c r="J64" s="85">
        <v>473.66</v>
      </c>
      <c r="K64" s="85">
        <f t="shared" si="13"/>
        <v>7877260.7999999998</v>
      </c>
      <c r="L64" s="85">
        <v>0</v>
      </c>
      <c r="M64" s="85">
        <v>0</v>
      </c>
      <c r="N64" s="85">
        <v>0</v>
      </c>
      <c r="O64" s="85">
        <f>'[1]Прод. прилож'!$C$485</f>
        <v>7877260.7999999998</v>
      </c>
      <c r="P64" s="85">
        <f t="shared" si="14"/>
        <v>14646.921403469629</v>
      </c>
      <c r="Q64" s="85">
        <v>9673</v>
      </c>
      <c r="R64" s="86" t="s">
        <v>95</v>
      </c>
    </row>
    <row r="65" spans="1:207" s="54" customFormat="1" ht="25.15" customHeight="1" x14ac:dyDescent="0.25">
      <c r="A65" s="154" t="s">
        <v>2272</v>
      </c>
      <c r="B65" s="45" t="s">
        <v>115</v>
      </c>
      <c r="C65" s="167">
        <v>1967</v>
      </c>
      <c r="D65" s="167" t="s">
        <v>221</v>
      </c>
      <c r="E65" s="167" t="s">
        <v>20</v>
      </c>
      <c r="F65" s="167">
        <v>2</v>
      </c>
      <c r="G65" s="167">
        <v>3</v>
      </c>
      <c r="H65" s="85">
        <v>540.20000000000005</v>
      </c>
      <c r="I65" s="85">
        <v>0</v>
      </c>
      <c r="J65" s="85">
        <v>476.69</v>
      </c>
      <c r="K65" s="85">
        <f t="shared" si="13"/>
        <v>8254457</v>
      </c>
      <c r="L65" s="85">
        <v>0</v>
      </c>
      <c r="M65" s="85">
        <v>0</v>
      </c>
      <c r="N65" s="85">
        <v>0</v>
      </c>
      <c r="O65" s="85">
        <f>'[1]Прод. прилож'!$C$1034</f>
        <v>8254457</v>
      </c>
      <c r="P65" s="85">
        <f t="shared" si="14"/>
        <v>15280.372084413179</v>
      </c>
      <c r="Q65" s="85">
        <v>9673</v>
      </c>
      <c r="R65" s="86" t="s">
        <v>96</v>
      </c>
    </row>
    <row r="66" spans="1:207" s="54" customFormat="1" ht="25.15" customHeight="1" x14ac:dyDescent="0.25">
      <c r="A66" s="154" t="s">
        <v>2273</v>
      </c>
      <c r="B66" s="45" t="s">
        <v>116</v>
      </c>
      <c r="C66" s="167">
        <v>1967</v>
      </c>
      <c r="D66" s="167" t="s">
        <v>221</v>
      </c>
      <c r="E66" s="167" t="s">
        <v>20</v>
      </c>
      <c r="F66" s="167">
        <v>2</v>
      </c>
      <c r="G66" s="167">
        <v>2</v>
      </c>
      <c r="H66" s="85">
        <v>580.70000000000005</v>
      </c>
      <c r="I66" s="85">
        <v>0</v>
      </c>
      <c r="J66" s="85">
        <v>451.02</v>
      </c>
      <c r="K66" s="85">
        <f t="shared" si="13"/>
        <v>8016903.2599999998</v>
      </c>
      <c r="L66" s="85">
        <v>0</v>
      </c>
      <c r="M66" s="85">
        <v>0</v>
      </c>
      <c r="N66" s="85">
        <v>0</v>
      </c>
      <c r="O66" s="85">
        <f>'[1]Прод. прилож'!$C$33</f>
        <v>8016903.2599999998</v>
      </c>
      <c r="P66" s="85">
        <f t="shared" si="14"/>
        <v>13805.585086964007</v>
      </c>
      <c r="Q66" s="85">
        <v>9673</v>
      </c>
      <c r="R66" s="86" t="s">
        <v>94</v>
      </c>
    </row>
    <row r="67" spans="1:207" s="54" customFormat="1" ht="25.15" customHeight="1" x14ac:dyDescent="0.25">
      <c r="A67" s="154" t="s">
        <v>2274</v>
      </c>
      <c r="B67" s="45" t="s">
        <v>117</v>
      </c>
      <c r="C67" s="167">
        <v>1964</v>
      </c>
      <c r="D67" s="167" t="s">
        <v>221</v>
      </c>
      <c r="E67" s="167" t="s">
        <v>20</v>
      </c>
      <c r="F67" s="167">
        <v>2</v>
      </c>
      <c r="G67" s="167">
        <v>3</v>
      </c>
      <c r="H67" s="85">
        <v>871</v>
      </c>
      <c r="I67" s="85">
        <v>0</v>
      </c>
      <c r="J67" s="85">
        <v>482.82</v>
      </c>
      <c r="K67" s="85">
        <f t="shared" si="13"/>
        <v>12056151.52</v>
      </c>
      <c r="L67" s="85">
        <v>0</v>
      </c>
      <c r="M67" s="85">
        <v>0</v>
      </c>
      <c r="N67" s="85">
        <v>0</v>
      </c>
      <c r="O67" s="85">
        <f>'[1]Прод. прилож'!$C$34</f>
        <v>12056151.52</v>
      </c>
      <c r="P67" s="85">
        <f t="shared" si="14"/>
        <v>13841.735384615384</v>
      </c>
      <c r="Q67" s="85">
        <v>9673</v>
      </c>
      <c r="R67" s="86" t="s">
        <v>94</v>
      </c>
    </row>
    <row r="68" spans="1:207" s="54" customFormat="1" ht="25.15" customHeight="1" x14ac:dyDescent="0.25">
      <c r="A68" s="154" t="s">
        <v>2275</v>
      </c>
      <c r="B68" s="45" t="s">
        <v>118</v>
      </c>
      <c r="C68" s="167">
        <v>1967</v>
      </c>
      <c r="D68" s="167" t="s">
        <v>221</v>
      </c>
      <c r="E68" s="167" t="s">
        <v>20</v>
      </c>
      <c r="F68" s="167">
        <v>2</v>
      </c>
      <c r="G68" s="167">
        <v>3</v>
      </c>
      <c r="H68" s="85">
        <v>552.89</v>
      </c>
      <c r="I68" s="85">
        <v>0</v>
      </c>
      <c r="J68" s="85">
        <v>488.8</v>
      </c>
      <c r="K68" s="85">
        <f t="shared" si="13"/>
        <v>8368075.6500000004</v>
      </c>
      <c r="L68" s="85">
        <v>0</v>
      </c>
      <c r="M68" s="85">
        <v>0</v>
      </c>
      <c r="N68" s="85">
        <v>0</v>
      </c>
      <c r="O68" s="85">
        <f>'[1]Прод. прилож'!$C$1035</f>
        <v>8368075.6500000004</v>
      </c>
      <c r="P68" s="85">
        <f t="shared" si="14"/>
        <v>15135.154641972184</v>
      </c>
      <c r="Q68" s="85">
        <v>9673</v>
      </c>
      <c r="R68" s="86" t="s">
        <v>96</v>
      </c>
    </row>
    <row r="69" spans="1:207" s="54" customFormat="1" ht="25.15" customHeight="1" x14ac:dyDescent="0.25">
      <c r="A69" s="70" t="s">
        <v>2276</v>
      </c>
      <c r="B69" s="45" t="s">
        <v>119</v>
      </c>
      <c r="C69" s="167">
        <v>1963</v>
      </c>
      <c r="D69" s="167" t="s">
        <v>221</v>
      </c>
      <c r="E69" s="167" t="s">
        <v>20</v>
      </c>
      <c r="F69" s="167">
        <v>2</v>
      </c>
      <c r="G69" s="167">
        <v>3</v>
      </c>
      <c r="H69" s="85">
        <v>550.19000000000005</v>
      </c>
      <c r="I69" s="85">
        <v>0</v>
      </c>
      <c r="J69" s="85">
        <v>486.68</v>
      </c>
      <c r="K69" s="85">
        <f t="shared" si="13"/>
        <v>26266950.75</v>
      </c>
      <c r="L69" s="85">
        <v>0</v>
      </c>
      <c r="M69" s="85">
        <v>0</v>
      </c>
      <c r="N69" s="85">
        <v>0</v>
      </c>
      <c r="O69" s="85">
        <f>'[1]Прод. прилож'!$C$486</f>
        <v>26266950.75</v>
      </c>
      <c r="P69" s="85">
        <f t="shared" si="14"/>
        <v>47741.599720096689</v>
      </c>
      <c r="Q69" s="85">
        <v>9673</v>
      </c>
      <c r="R69" s="70" t="s">
        <v>95</v>
      </c>
    </row>
    <row r="70" spans="1:207" s="54" customFormat="1" ht="25.15" customHeight="1" x14ac:dyDescent="0.25">
      <c r="A70" s="70" t="s">
        <v>2277</v>
      </c>
      <c r="B70" s="45" t="s">
        <v>121</v>
      </c>
      <c r="C70" s="167">
        <v>1981</v>
      </c>
      <c r="D70" s="167" t="s">
        <v>221</v>
      </c>
      <c r="E70" s="167" t="s">
        <v>22</v>
      </c>
      <c r="F70" s="167">
        <v>5</v>
      </c>
      <c r="G70" s="167">
        <v>3</v>
      </c>
      <c r="H70" s="85">
        <v>3276.43</v>
      </c>
      <c r="I70" s="85">
        <v>0</v>
      </c>
      <c r="J70" s="85">
        <v>2533.5500000000002</v>
      </c>
      <c r="K70" s="85">
        <f t="shared" si="13"/>
        <v>8942400</v>
      </c>
      <c r="L70" s="85">
        <v>0</v>
      </c>
      <c r="M70" s="85">
        <v>0</v>
      </c>
      <c r="N70" s="85">
        <v>0</v>
      </c>
      <c r="O70" s="85">
        <f>'[1]Прод. прилож'!$C$487</f>
        <v>8942400</v>
      </c>
      <c r="P70" s="85">
        <f t="shared" si="14"/>
        <v>2729.3120866308759</v>
      </c>
      <c r="Q70" s="85">
        <v>9673</v>
      </c>
      <c r="R70" s="70" t="s">
        <v>95</v>
      </c>
    </row>
    <row r="71" spans="1:207" s="54" customFormat="1" ht="25.9" customHeight="1" x14ac:dyDescent="0.25">
      <c r="A71" s="154" t="s">
        <v>2278</v>
      </c>
      <c r="B71" s="45" t="s">
        <v>120</v>
      </c>
      <c r="C71" s="167">
        <v>1966</v>
      </c>
      <c r="D71" s="167" t="s">
        <v>221</v>
      </c>
      <c r="E71" s="167" t="s">
        <v>20</v>
      </c>
      <c r="F71" s="167">
        <v>9</v>
      </c>
      <c r="G71" s="167">
        <v>6</v>
      </c>
      <c r="H71" s="85">
        <v>13010.21</v>
      </c>
      <c r="I71" s="85">
        <v>0</v>
      </c>
      <c r="J71" s="85">
        <v>10694.95</v>
      </c>
      <c r="K71" s="85">
        <f t="shared" si="13"/>
        <v>8594640</v>
      </c>
      <c r="L71" s="85">
        <v>0</v>
      </c>
      <c r="M71" s="85">
        <v>0</v>
      </c>
      <c r="N71" s="85">
        <v>0</v>
      </c>
      <c r="O71" s="85">
        <f>'[1]Прод. прилож'!$C$35</f>
        <v>8594640</v>
      </c>
      <c r="P71" s="85">
        <f t="shared" si="14"/>
        <v>660.60732301784526</v>
      </c>
      <c r="Q71" s="85">
        <v>9673</v>
      </c>
      <c r="R71" s="70" t="s">
        <v>94</v>
      </c>
    </row>
    <row r="72" spans="1:207" s="54" customFormat="1" ht="25.9" customHeight="1" x14ac:dyDescent="0.25">
      <c r="A72" s="154" t="s">
        <v>2279</v>
      </c>
      <c r="B72" s="45" t="s">
        <v>122</v>
      </c>
      <c r="C72" s="167">
        <v>1957</v>
      </c>
      <c r="D72" s="167" t="s">
        <v>221</v>
      </c>
      <c r="E72" s="167" t="s">
        <v>20</v>
      </c>
      <c r="F72" s="167">
        <v>3</v>
      </c>
      <c r="G72" s="167">
        <v>3</v>
      </c>
      <c r="H72" s="85">
        <v>2859.56</v>
      </c>
      <c r="I72" s="85">
        <v>714.1</v>
      </c>
      <c r="J72" s="85">
        <v>1304.99</v>
      </c>
      <c r="K72" s="85">
        <f t="shared" si="13"/>
        <v>5870183.7599999998</v>
      </c>
      <c r="L72" s="85">
        <v>0</v>
      </c>
      <c r="M72" s="85">
        <v>0</v>
      </c>
      <c r="N72" s="85">
        <v>0</v>
      </c>
      <c r="O72" s="85">
        <f>'[1]Прод. прилож'!$C$1036</f>
        <v>5870183.7599999998</v>
      </c>
      <c r="P72" s="85">
        <f t="shared" si="14"/>
        <v>2052.8276238302396</v>
      </c>
      <c r="Q72" s="85">
        <v>9673</v>
      </c>
      <c r="R72" s="70" t="s">
        <v>96</v>
      </c>
    </row>
    <row r="73" spans="1:207" s="54" customFormat="1" ht="25.9" customHeight="1" x14ac:dyDescent="0.25">
      <c r="A73" s="70" t="s">
        <v>2280</v>
      </c>
      <c r="B73" s="45" t="s">
        <v>123</v>
      </c>
      <c r="C73" s="93">
        <v>1959</v>
      </c>
      <c r="D73" s="167" t="s">
        <v>221</v>
      </c>
      <c r="E73" s="167" t="s">
        <v>20</v>
      </c>
      <c r="F73" s="167">
        <v>3</v>
      </c>
      <c r="G73" s="167">
        <v>3</v>
      </c>
      <c r="H73" s="85">
        <v>2005.94</v>
      </c>
      <c r="I73" s="85">
        <v>260.77999999999997</v>
      </c>
      <c r="J73" s="85">
        <v>1315.97</v>
      </c>
      <c r="K73" s="85">
        <f t="shared" si="13"/>
        <v>12403021.76</v>
      </c>
      <c r="L73" s="85">
        <v>0</v>
      </c>
      <c r="M73" s="85">
        <v>0</v>
      </c>
      <c r="N73" s="85">
        <v>0</v>
      </c>
      <c r="O73" s="85">
        <f>'[1]Прод. прилож'!$C$1037</f>
        <v>12403021.76</v>
      </c>
      <c r="P73" s="85">
        <f t="shared" si="14"/>
        <v>6183.1469336071859</v>
      </c>
      <c r="Q73" s="85">
        <v>9673</v>
      </c>
      <c r="R73" s="86" t="s">
        <v>96</v>
      </c>
    </row>
    <row r="74" spans="1:207" s="54" customFormat="1" ht="25.9" customHeight="1" x14ac:dyDescent="0.25">
      <c r="A74" s="154" t="s">
        <v>2281</v>
      </c>
      <c r="B74" s="45" t="s">
        <v>35</v>
      </c>
      <c r="C74" s="167">
        <v>1966</v>
      </c>
      <c r="D74" s="167" t="s">
        <v>221</v>
      </c>
      <c r="E74" s="167" t="s">
        <v>20</v>
      </c>
      <c r="F74" s="167">
        <v>5</v>
      </c>
      <c r="G74" s="167">
        <v>3</v>
      </c>
      <c r="H74" s="85">
        <v>3073.86</v>
      </c>
      <c r="I74" s="85">
        <v>506.6</v>
      </c>
      <c r="J74" s="85">
        <v>2023.02</v>
      </c>
      <c r="K74" s="85">
        <f t="shared" si="13"/>
        <v>18479298.039999999</v>
      </c>
      <c r="L74" s="85">
        <v>0</v>
      </c>
      <c r="M74" s="85">
        <v>0</v>
      </c>
      <c r="N74" s="85">
        <v>0</v>
      </c>
      <c r="O74" s="85">
        <f>'[1]Прод. прилож'!$C$1038</f>
        <v>18479298.039999999</v>
      </c>
      <c r="P74" s="85">
        <f t="shared" si="14"/>
        <v>6011.7565666621113</v>
      </c>
      <c r="Q74" s="85">
        <v>9673</v>
      </c>
      <c r="R74" s="86" t="s">
        <v>96</v>
      </c>
    </row>
    <row r="75" spans="1:207" s="54" customFormat="1" ht="25.9" customHeight="1" x14ac:dyDescent="0.25">
      <c r="A75" s="154" t="s">
        <v>2282</v>
      </c>
      <c r="B75" s="45" t="s">
        <v>124</v>
      </c>
      <c r="C75" s="167">
        <v>1966</v>
      </c>
      <c r="D75" s="167" t="s">
        <v>221</v>
      </c>
      <c r="E75" s="167" t="s">
        <v>20</v>
      </c>
      <c r="F75" s="167">
        <v>4</v>
      </c>
      <c r="G75" s="167">
        <v>3</v>
      </c>
      <c r="H75" s="85">
        <v>2032.08</v>
      </c>
      <c r="I75" s="85">
        <v>0</v>
      </c>
      <c r="J75" s="85">
        <v>1438.52</v>
      </c>
      <c r="K75" s="85">
        <f t="shared" si="13"/>
        <v>19121648.609999999</v>
      </c>
      <c r="L75" s="85">
        <v>0</v>
      </c>
      <c r="M75" s="85">
        <v>0</v>
      </c>
      <c r="N75" s="85">
        <v>0</v>
      </c>
      <c r="O75" s="85">
        <f>'[1]Прод. прилож'!$C$1039</f>
        <v>19121648.609999999</v>
      </c>
      <c r="P75" s="85">
        <f t="shared" si="14"/>
        <v>9409.8896746191094</v>
      </c>
      <c r="Q75" s="85">
        <v>9673</v>
      </c>
      <c r="R75" s="86" t="s">
        <v>96</v>
      </c>
    </row>
    <row r="76" spans="1:207" s="54" customFormat="1" ht="25.9" customHeight="1" x14ac:dyDescent="0.25">
      <c r="A76" s="154" t="s">
        <v>2283</v>
      </c>
      <c r="B76" s="45" t="s">
        <v>1840</v>
      </c>
      <c r="C76" s="72">
        <v>1960</v>
      </c>
      <c r="D76" s="72" t="s">
        <v>221</v>
      </c>
      <c r="E76" s="72" t="s">
        <v>20</v>
      </c>
      <c r="F76" s="71">
        <v>4</v>
      </c>
      <c r="G76" s="71">
        <v>7</v>
      </c>
      <c r="H76" s="37">
        <v>4606.18</v>
      </c>
      <c r="I76" s="37">
        <v>327.18</v>
      </c>
      <c r="J76" s="37">
        <v>3190.75</v>
      </c>
      <c r="K76" s="44">
        <f t="shared" si="13"/>
        <v>44317722.719999999</v>
      </c>
      <c r="L76" s="37">
        <v>0</v>
      </c>
      <c r="M76" s="37">
        <v>0</v>
      </c>
      <c r="N76" s="37">
        <v>0</v>
      </c>
      <c r="O76" s="44">
        <f>'[1]Прод. прилож'!$C$36</f>
        <v>44317722.719999999</v>
      </c>
      <c r="P76" s="50">
        <f>K76/H76</f>
        <v>9621.3614578674733</v>
      </c>
      <c r="Q76" s="50">
        <v>9673</v>
      </c>
      <c r="R76" s="90" t="s">
        <v>94</v>
      </c>
      <c r="S76" s="112"/>
      <c r="T76" s="112"/>
      <c r="U76" s="112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3"/>
      <c r="BR76" s="113"/>
      <c r="BS76" s="113"/>
      <c r="BT76" s="113"/>
      <c r="BU76" s="113"/>
      <c r="BV76" s="113"/>
      <c r="BW76" s="113"/>
      <c r="BX76" s="113"/>
      <c r="BY76" s="113"/>
      <c r="BZ76" s="113"/>
      <c r="CA76" s="113"/>
      <c r="CB76" s="113"/>
      <c r="CC76" s="113"/>
      <c r="CD76" s="113"/>
      <c r="CE76" s="113"/>
      <c r="CF76" s="113"/>
      <c r="CG76" s="113"/>
      <c r="CH76" s="113"/>
      <c r="CI76" s="113"/>
      <c r="CJ76" s="113"/>
      <c r="CK76" s="113"/>
      <c r="CL76" s="113"/>
      <c r="CM76" s="113"/>
      <c r="CN76" s="113"/>
      <c r="CO76" s="113"/>
      <c r="CP76" s="113"/>
      <c r="CQ76" s="113"/>
      <c r="CR76" s="113"/>
      <c r="CS76" s="113"/>
      <c r="CT76" s="113"/>
      <c r="CU76" s="113"/>
      <c r="CV76" s="113"/>
      <c r="CW76" s="113"/>
      <c r="CX76" s="113"/>
      <c r="CY76" s="113"/>
      <c r="CZ76" s="113"/>
      <c r="DA76" s="113"/>
      <c r="DB76" s="113"/>
      <c r="DC76" s="113"/>
      <c r="DD76" s="113"/>
      <c r="DE76" s="113"/>
      <c r="DF76" s="113"/>
      <c r="DG76" s="113"/>
      <c r="DH76" s="113"/>
      <c r="DI76" s="113"/>
      <c r="DJ76" s="113"/>
      <c r="DK76" s="113"/>
      <c r="DL76" s="113"/>
      <c r="DM76" s="113"/>
      <c r="DN76" s="113"/>
      <c r="DO76" s="113"/>
      <c r="DP76" s="113"/>
      <c r="DQ76" s="113"/>
      <c r="DR76" s="113"/>
      <c r="DS76" s="113"/>
      <c r="DT76" s="113"/>
      <c r="DU76" s="113"/>
      <c r="DV76" s="113"/>
      <c r="DW76" s="113"/>
      <c r="DX76" s="113"/>
      <c r="DY76" s="113"/>
      <c r="DZ76" s="113"/>
      <c r="EA76" s="113"/>
      <c r="EB76" s="113"/>
      <c r="EC76" s="113"/>
      <c r="ED76" s="113"/>
      <c r="EE76" s="113"/>
      <c r="EF76" s="113"/>
      <c r="EG76" s="113"/>
      <c r="EH76" s="113"/>
      <c r="EI76" s="113"/>
      <c r="EJ76" s="113"/>
      <c r="EK76" s="113"/>
      <c r="EL76" s="113"/>
      <c r="EM76" s="113"/>
      <c r="EN76" s="113"/>
      <c r="EO76" s="113"/>
      <c r="EP76" s="113"/>
      <c r="EQ76" s="113"/>
      <c r="ER76" s="113"/>
      <c r="ES76" s="113"/>
      <c r="ET76" s="113"/>
      <c r="EU76" s="113"/>
      <c r="EV76" s="113"/>
      <c r="EW76" s="113"/>
      <c r="EX76" s="113"/>
      <c r="EY76" s="113"/>
      <c r="EZ76" s="113"/>
      <c r="FA76" s="113"/>
      <c r="FB76" s="113"/>
      <c r="FC76" s="113"/>
      <c r="FD76" s="113"/>
      <c r="FE76" s="113"/>
      <c r="FF76" s="113"/>
      <c r="FG76" s="113"/>
      <c r="FH76" s="113"/>
      <c r="FI76" s="113"/>
      <c r="FJ76" s="113"/>
      <c r="FK76" s="113"/>
      <c r="FL76" s="113"/>
      <c r="FM76" s="113"/>
      <c r="FN76" s="113"/>
      <c r="FO76" s="113"/>
      <c r="FP76" s="113"/>
      <c r="FQ76" s="113"/>
      <c r="FR76" s="113"/>
      <c r="FS76" s="113"/>
      <c r="FT76" s="113"/>
      <c r="FU76" s="113"/>
      <c r="FV76" s="113"/>
      <c r="FW76" s="113"/>
      <c r="FX76" s="113"/>
      <c r="FY76" s="113"/>
      <c r="FZ76" s="113"/>
      <c r="GA76" s="113"/>
      <c r="GB76" s="113"/>
      <c r="GC76" s="113"/>
      <c r="GD76" s="113"/>
      <c r="GE76" s="113"/>
      <c r="GF76" s="113"/>
      <c r="GG76" s="113"/>
      <c r="GH76" s="113"/>
      <c r="GI76" s="113"/>
      <c r="GJ76" s="113"/>
      <c r="GK76" s="113"/>
      <c r="GL76" s="113"/>
      <c r="GM76" s="113"/>
      <c r="GN76" s="113"/>
      <c r="GO76" s="113"/>
      <c r="GP76" s="113"/>
      <c r="GQ76" s="113"/>
      <c r="GR76" s="113"/>
      <c r="GS76" s="113"/>
      <c r="GT76" s="113"/>
      <c r="GU76" s="113"/>
      <c r="GV76" s="113"/>
      <c r="GW76" s="113"/>
      <c r="GX76" s="113"/>
      <c r="GY76" s="113"/>
    </row>
    <row r="77" spans="1:207" s="111" customFormat="1" ht="25.9" customHeight="1" x14ac:dyDescent="0.25">
      <c r="A77" s="154" t="s">
        <v>2284</v>
      </c>
      <c r="B77" s="45" t="s">
        <v>1867</v>
      </c>
      <c r="C77" s="72">
        <v>1976</v>
      </c>
      <c r="D77" s="72">
        <v>2010</v>
      </c>
      <c r="E77" s="72" t="s">
        <v>20</v>
      </c>
      <c r="F77" s="71">
        <v>5</v>
      </c>
      <c r="G77" s="71">
        <v>1</v>
      </c>
      <c r="H77" s="37">
        <v>4206.59</v>
      </c>
      <c r="I77" s="37">
        <v>122.3</v>
      </c>
      <c r="J77" s="37">
        <v>2276</v>
      </c>
      <c r="K77" s="44">
        <f t="shared" si="13"/>
        <v>16925641.82</v>
      </c>
      <c r="L77" s="37">
        <v>0</v>
      </c>
      <c r="M77" s="37">
        <v>0</v>
      </c>
      <c r="N77" s="37">
        <v>0</v>
      </c>
      <c r="O77" s="44">
        <f>'[1]Прод. прилож'!$C$37</f>
        <v>16925641.82</v>
      </c>
      <c r="P77" s="50">
        <f>K77/[3]Прилож!H61</f>
        <v>4023.6014966992266</v>
      </c>
      <c r="Q77" s="50">
        <v>9673</v>
      </c>
      <c r="R77" s="69" t="s">
        <v>94</v>
      </c>
      <c r="S77" s="110"/>
      <c r="T77" s="110"/>
      <c r="U77" s="110"/>
    </row>
    <row r="78" spans="1:207" s="111" customFormat="1" ht="25.9" customHeight="1" x14ac:dyDescent="0.25">
      <c r="A78" s="154" t="s">
        <v>2285</v>
      </c>
      <c r="B78" s="45" t="s">
        <v>1979</v>
      </c>
      <c r="C78" s="72">
        <v>1984</v>
      </c>
      <c r="D78" s="72" t="s">
        <v>221</v>
      </c>
      <c r="E78" s="72" t="s">
        <v>20</v>
      </c>
      <c r="F78" s="71">
        <v>9</v>
      </c>
      <c r="G78" s="71">
        <v>1</v>
      </c>
      <c r="H78" s="37">
        <v>4012.76</v>
      </c>
      <c r="I78" s="37">
        <v>0</v>
      </c>
      <c r="J78" s="37">
        <v>3308.24</v>
      </c>
      <c r="K78" s="85">
        <f t="shared" ref="K78" si="15">SUM(L78:O78)</f>
        <v>2623104</v>
      </c>
      <c r="L78" s="85">
        <v>0</v>
      </c>
      <c r="M78" s="85">
        <v>0</v>
      </c>
      <c r="N78" s="85">
        <v>0</v>
      </c>
      <c r="O78" s="85">
        <f>'[1]Прод. прилож'!$C$1040</f>
        <v>2623104</v>
      </c>
      <c r="P78" s="85">
        <f>O78/H78</f>
        <v>653.69072658220273</v>
      </c>
      <c r="Q78" s="85">
        <v>9673</v>
      </c>
      <c r="R78" s="86" t="s">
        <v>96</v>
      </c>
      <c r="S78" s="110"/>
      <c r="T78" s="110"/>
      <c r="U78" s="110"/>
    </row>
    <row r="79" spans="1:207" s="54" customFormat="1" ht="25.9" customHeight="1" x14ac:dyDescent="0.25">
      <c r="A79" s="154" t="s">
        <v>2286</v>
      </c>
      <c r="B79" s="45" t="s">
        <v>755</v>
      </c>
      <c r="C79" s="167">
        <v>1989</v>
      </c>
      <c r="D79" s="167" t="s">
        <v>221</v>
      </c>
      <c r="E79" s="167" t="s">
        <v>22</v>
      </c>
      <c r="F79" s="167">
        <v>9</v>
      </c>
      <c r="G79" s="167">
        <v>8</v>
      </c>
      <c r="H79" s="85">
        <v>16122.6</v>
      </c>
      <c r="I79" s="85">
        <v>0</v>
      </c>
      <c r="J79" s="85">
        <v>16122.6</v>
      </c>
      <c r="K79" s="85">
        <f t="shared" si="13"/>
        <v>27251329.219999999</v>
      </c>
      <c r="L79" s="85">
        <v>0</v>
      </c>
      <c r="M79" s="85">
        <v>0</v>
      </c>
      <c r="N79" s="85">
        <v>0</v>
      </c>
      <c r="O79" s="85">
        <f>'[1]Прод. прилож'!$C$488</f>
        <v>27251329.219999999</v>
      </c>
      <c r="P79" s="85">
        <f>O79/H79</f>
        <v>1690.2564859265874</v>
      </c>
      <c r="Q79" s="85">
        <v>9673</v>
      </c>
      <c r="R79" s="86" t="s">
        <v>95</v>
      </c>
    </row>
    <row r="80" spans="1:207" s="54" customFormat="1" ht="25.9" customHeight="1" x14ac:dyDescent="0.25">
      <c r="A80" s="154" t="s">
        <v>2287</v>
      </c>
      <c r="B80" s="45" t="s">
        <v>125</v>
      </c>
      <c r="C80" s="167">
        <v>1965</v>
      </c>
      <c r="D80" s="167" t="s">
        <v>221</v>
      </c>
      <c r="E80" s="167" t="s">
        <v>20</v>
      </c>
      <c r="F80" s="167">
        <v>4</v>
      </c>
      <c r="G80" s="167">
        <v>3</v>
      </c>
      <c r="H80" s="85">
        <v>2764.89</v>
      </c>
      <c r="I80" s="85">
        <v>0</v>
      </c>
      <c r="J80" s="85">
        <v>2091.63</v>
      </c>
      <c r="K80" s="85">
        <f t="shared" si="13"/>
        <v>12059738.440000001</v>
      </c>
      <c r="L80" s="85">
        <v>0</v>
      </c>
      <c r="M80" s="85">
        <v>0</v>
      </c>
      <c r="N80" s="85">
        <v>0</v>
      </c>
      <c r="O80" s="85">
        <f>'[1]Прод. прилож'!$C$489</f>
        <v>12059738.440000001</v>
      </c>
      <c r="P80" s="85">
        <f>O80/H80</f>
        <v>4361.7425792707854</v>
      </c>
      <c r="Q80" s="85">
        <v>9673</v>
      </c>
      <c r="R80" s="86" t="s">
        <v>95</v>
      </c>
    </row>
    <row r="81" spans="1:21" s="54" customFormat="1" ht="25.9" customHeight="1" x14ac:dyDescent="0.25">
      <c r="A81" s="154" t="s">
        <v>2288</v>
      </c>
      <c r="B81" s="45" t="s">
        <v>126</v>
      </c>
      <c r="C81" s="167">
        <v>1962</v>
      </c>
      <c r="D81" s="167" t="s">
        <v>221</v>
      </c>
      <c r="E81" s="167" t="s">
        <v>20</v>
      </c>
      <c r="F81" s="167">
        <v>2</v>
      </c>
      <c r="G81" s="167">
        <v>2</v>
      </c>
      <c r="H81" s="85">
        <v>411.09</v>
      </c>
      <c r="I81" s="85">
        <v>0</v>
      </c>
      <c r="J81" s="85">
        <v>371</v>
      </c>
      <c r="K81" s="85">
        <f t="shared" si="13"/>
        <v>6347333.7599999998</v>
      </c>
      <c r="L81" s="85">
        <v>0</v>
      </c>
      <c r="M81" s="85">
        <v>0</v>
      </c>
      <c r="N81" s="85">
        <v>0</v>
      </c>
      <c r="O81" s="85">
        <f>'[1]Прод. прилож'!$C$1041</f>
        <v>6347333.7599999998</v>
      </c>
      <c r="P81" s="85">
        <f>O81/H81</f>
        <v>15440.253375173321</v>
      </c>
      <c r="Q81" s="85">
        <v>9673</v>
      </c>
      <c r="R81" s="86" t="s">
        <v>96</v>
      </c>
    </row>
    <row r="82" spans="1:21" s="54" customFormat="1" ht="25.9" customHeight="1" x14ac:dyDescent="0.25">
      <c r="A82" s="154" t="s">
        <v>2289</v>
      </c>
      <c r="B82" s="45" t="s">
        <v>127</v>
      </c>
      <c r="C82" s="167">
        <v>1964</v>
      </c>
      <c r="D82" s="167" t="s">
        <v>221</v>
      </c>
      <c r="E82" s="167" t="s">
        <v>20</v>
      </c>
      <c r="F82" s="167">
        <v>4</v>
      </c>
      <c r="G82" s="167">
        <v>2</v>
      </c>
      <c r="H82" s="85">
        <v>1626.06</v>
      </c>
      <c r="I82" s="85">
        <v>0</v>
      </c>
      <c r="J82" s="85">
        <v>1266.6600000000001</v>
      </c>
      <c r="K82" s="85">
        <f t="shared" si="13"/>
        <v>2800000</v>
      </c>
      <c r="L82" s="85">
        <v>0</v>
      </c>
      <c r="M82" s="85">
        <v>0</v>
      </c>
      <c r="N82" s="85">
        <v>0</v>
      </c>
      <c r="O82" s="85">
        <f>'[1]Прод. прилож'!$C$490</f>
        <v>2800000</v>
      </c>
      <c r="P82" s="85">
        <f>O82/H82</f>
        <v>1721.953679446023</v>
      </c>
      <c r="Q82" s="85">
        <v>9673</v>
      </c>
      <c r="R82" s="86" t="s">
        <v>95</v>
      </c>
    </row>
    <row r="83" spans="1:21" s="54" customFormat="1" ht="25.9" customHeight="1" x14ac:dyDescent="0.25">
      <c r="A83" s="234" t="s">
        <v>2290</v>
      </c>
      <c r="B83" s="212" t="s">
        <v>128</v>
      </c>
      <c r="C83" s="214">
        <v>1955</v>
      </c>
      <c r="D83" s="214" t="s">
        <v>221</v>
      </c>
      <c r="E83" s="214" t="s">
        <v>20</v>
      </c>
      <c r="F83" s="214">
        <v>2</v>
      </c>
      <c r="G83" s="214">
        <v>2</v>
      </c>
      <c r="H83" s="243">
        <v>849.84</v>
      </c>
      <c r="I83" s="243">
        <v>0</v>
      </c>
      <c r="J83" s="243">
        <v>792.38</v>
      </c>
      <c r="K83" s="85">
        <f t="shared" si="13"/>
        <v>3075820</v>
      </c>
      <c r="L83" s="85">
        <v>0</v>
      </c>
      <c r="M83" s="85">
        <v>0</v>
      </c>
      <c r="N83" s="85">
        <v>0</v>
      </c>
      <c r="O83" s="85">
        <f>'[1]Прод. прилож'!$C$38</f>
        <v>3075820</v>
      </c>
      <c r="P83" s="85">
        <f>O83/H82</f>
        <v>1891.5784165405951</v>
      </c>
      <c r="Q83" s="85">
        <v>9673</v>
      </c>
      <c r="R83" s="86" t="s">
        <v>94</v>
      </c>
    </row>
    <row r="84" spans="1:21" s="54" customFormat="1" ht="25.9" customHeight="1" x14ac:dyDescent="0.25">
      <c r="A84" s="235"/>
      <c r="B84" s="213"/>
      <c r="C84" s="215"/>
      <c r="D84" s="215"/>
      <c r="E84" s="215"/>
      <c r="F84" s="215"/>
      <c r="G84" s="215"/>
      <c r="H84" s="244"/>
      <c r="I84" s="244"/>
      <c r="J84" s="244"/>
      <c r="K84" s="85">
        <f t="shared" si="13"/>
        <v>1511584.24</v>
      </c>
      <c r="L84" s="85">
        <v>0</v>
      </c>
      <c r="M84" s="85">
        <v>0</v>
      </c>
      <c r="N84" s="85">
        <v>0</v>
      </c>
      <c r="O84" s="85">
        <f>'[1]Прод. прилож'!$C$1042</f>
        <v>1511584.24</v>
      </c>
      <c r="P84" s="85">
        <f>O84/H83</f>
        <v>1778.6692083215664</v>
      </c>
      <c r="Q84" s="85">
        <v>9673</v>
      </c>
      <c r="R84" s="86" t="s">
        <v>96</v>
      </c>
    </row>
    <row r="85" spans="1:21" s="54" customFormat="1" ht="25.9" customHeight="1" x14ac:dyDescent="0.25">
      <c r="A85" s="70" t="s">
        <v>2291</v>
      </c>
      <c r="B85" s="45" t="s">
        <v>129</v>
      </c>
      <c r="C85" s="167">
        <v>1959</v>
      </c>
      <c r="D85" s="167" t="s">
        <v>221</v>
      </c>
      <c r="E85" s="167" t="s">
        <v>20</v>
      </c>
      <c r="F85" s="167">
        <v>2</v>
      </c>
      <c r="G85" s="167">
        <v>3</v>
      </c>
      <c r="H85" s="85">
        <v>937.4</v>
      </c>
      <c r="I85" s="85">
        <v>59.4</v>
      </c>
      <c r="J85" s="85">
        <v>804.9</v>
      </c>
      <c r="K85" s="85">
        <f t="shared" si="13"/>
        <v>1657021.4000000001</v>
      </c>
      <c r="L85" s="85">
        <v>0</v>
      </c>
      <c r="M85" s="85">
        <v>0</v>
      </c>
      <c r="N85" s="85">
        <v>0</v>
      </c>
      <c r="O85" s="85">
        <f>'[1]Прод. прилож'!$C$1043</f>
        <v>1657021.4000000001</v>
      </c>
      <c r="P85" s="85">
        <f t="shared" ref="P85:P91" si="16">O85/H85</f>
        <v>1767.6780456582037</v>
      </c>
      <c r="Q85" s="85">
        <v>9673</v>
      </c>
      <c r="R85" s="86" t="s">
        <v>96</v>
      </c>
    </row>
    <row r="86" spans="1:21" s="54" customFormat="1" ht="25.9" customHeight="1" x14ac:dyDescent="0.25">
      <c r="A86" s="70" t="s">
        <v>2292</v>
      </c>
      <c r="B86" s="45" t="s">
        <v>130</v>
      </c>
      <c r="C86" s="167">
        <v>1959</v>
      </c>
      <c r="D86" s="167" t="s">
        <v>221</v>
      </c>
      <c r="E86" s="167" t="s">
        <v>20</v>
      </c>
      <c r="F86" s="167">
        <v>2</v>
      </c>
      <c r="G86" s="167">
        <v>3</v>
      </c>
      <c r="H86" s="85">
        <v>934.1</v>
      </c>
      <c r="I86" s="85">
        <v>59.54</v>
      </c>
      <c r="J86" s="85">
        <v>801.65</v>
      </c>
      <c r="K86" s="85">
        <f t="shared" si="13"/>
        <v>1651572.26</v>
      </c>
      <c r="L86" s="85">
        <v>0</v>
      </c>
      <c r="M86" s="85">
        <v>0</v>
      </c>
      <c r="N86" s="85">
        <v>0</v>
      </c>
      <c r="O86" s="85">
        <f>'[1]Прод. прилож'!$C$1044</f>
        <v>1651572.26</v>
      </c>
      <c r="P86" s="85">
        <f t="shared" si="16"/>
        <v>1768.0893480355421</v>
      </c>
      <c r="Q86" s="85">
        <v>9673</v>
      </c>
      <c r="R86" s="86" t="s">
        <v>96</v>
      </c>
    </row>
    <row r="87" spans="1:21" s="54" customFormat="1" ht="25.9" customHeight="1" x14ac:dyDescent="0.25">
      <c r="A87" s="70" t="s">
        <v>2293</v>
      </c>
      <c r="B87" s="45" t="s">
        <v>131</v>
      </c>
      <c r="C87" s="167">
        <v>1956</v>
      </c>
      <c r="D87" s="167" t="s">
        <v>221</v>
      </c>
      <c r="E87" s="167" t="s">
        <v>20</v>
      </c>
      <c r="F87" s="167">
        <v>2</v>
      </c>
      <c r="G87" s="167">
        <v>3</v>
      </c>
      <c r="H87" s="85">
        <v>1229.06</v>
      </c>
      <c r="I87" s="85">
        <v>248</v>
      </c>
      <c r="J87" s="85">
        <v>885.68</v>
      </c>
      <c r="K87" s="85">
        <f t="shared" si="13"/>
        <v>2141468.66</v>
      </c>
      <c r="L87" s="85">
        <v>0</v>
      </c>
      <c r="M87" s="85">
        <v>0</v>
      </c>
      <c r="N87" s="85">
        <v>0</v>
      </c>
      <c r="O87" s="85">
        <f>'[1]Прод. прилож'!$C$1045</f>
        <v>2141468.66</v>
      </c>
      <c r="P87" s="85">
        <f t="shared" si="16"/>
        <v>1742.3629928563294</v>
      </c>
      <c r="Q87" s="85">
        <v>9673</v>
      </c>
      <c r="R87" s="86" t="s">
        <v>96</v>
      </c>
    </row>
    <row r="88" spans="1:21" s="54" customFormat="1" ht="25.9" customHeight="1" x14ac:dyDescent="0.25">
      <c r="A88" s="70" t="s">
        <v>2294</v>
      </c>
      <c r="B88" s="45" t="s">
        <v>1718</v>
      </c>
      <c r="C88" s="167">
        <v>1981</v>
      </c>
      <c r="D88" s="167" t="s">
        <v>221</v>
      </c>
      <c r="E88" s="167" t="s">
        <v>22</v>
      </c>
      <c r="F88" s="167">
        <v>9</v>
      </c>
      <c r="G88" s="167">
        <v>1</v>
      </c>
      <c r="H88" s="85">
        <v>4332.78</v>
      </c>
      <c r="I88" s="85">
        <v>0</v>
      </c>
      <c r="J88" s="85">
        <v>3977.94</v>
      </c>
      <c r="K88" s="85">
        <f t="shared" si="13"/>
        <v>22744700</v>
      </c>
      <c r="L88" s="85">
        <v>0</v>
      </c>
      <c r="M88" s="85">
        <v>0</v>
      </c>
      <c r="N88" s="85">
        <v>0</v>
      </c>
      <c r="O88" s="85">
        <f>'[1]Прод. прилож'!$C$491</f>
        <v>22744700</v>
      </c>
      <c r="P88" s="85">
        <f t="shared" si="16"/>
        <v>5249.4472371087386</v>
      </c>
      <c r="Q88" s="85">
        <v>9673</v>
      </c>
      <c r="R88" s="86" t="s">
        <v>95</v>
      </c>
    </row>
    <row r="89" spans="1:21" s="54" customFormat="1" ht="25.9" customHeight="1" x14ac:dyDescent="0.25">
      <c r="A89" s="70" t="s">
        <v>2295</v>
      </c>
      <c r="B89" s="45" t="s">
        <v>132</v>
      </c>
      <c r="C89" s="167">
        <v>1982</v>
      </c>
      <c r="D89" s="167" t="s">
        <v>221</v>
      </c>
      <c r="E89" s="167" t="s">
        <v>22</v>
      </c>
      <c r="F89" s="167">
        <v>5</v>
      </c>
      <c r="G89" s="167">
        <v>4</v>
      </c>
      <c r="H89" s="85">
        <v>3734.7</v>
      </c>
      <c r="I89" s="85">
        <v>40</v>
      </c>
      <c r="J89" s="85">
        <v>3337</v>
      </c>
      <c r="K89" s="85">
        <f t="shared" si="13"/>
        <v>5245980.1500000004</v>
      </c>
      <c r="L89" s="85">
        <v>0</v>
      </c>
      <c r="M89" s="85">
        <v>0</v>
      </c>
      <c r="N89" s="85">
        <v>0</v>
      </c>
      <c r="O89" s="85">
        <f>'[1]Прод. прилож'!$C$492</f>
        <v>5245980.1500000004</v>
      </c>
      <c r="P89" s="85">
        <f t="shared" si="16"/>
        <v>1404.6590489195921</v>
      </c>
      <c r="Q89" s="85">
        <v>9673</v>
      </c>
      <c r="R89" s="86" t="s">
        <v>95</v>
      </c>
    </row>
    <row r="90" spans="1:21" s="54" customFormat="1" ht="25.9" customHeight="1" x14ac:dyDescent="0.25">
      <c r="A90" s="70" t="s">
        <v>2296</v>
      </c>
      <c r="B90" s="45" t="s">
        <v>133</v>
      </c>
      <c r="C90" s="167">
        <v>1962</v>
      </c>
      <c r="D90" s="167" t="s">
        <v>221</v>
      </c>
      <c r="E90" s="167" t="s">
        <v>20</v>
      </c>
      <c r="F90" s="167">
        <v>2</v>
      </c>
      <c r="G90" s="167">
        <v>2</v>
      </c>
      <c r="H90" s="85">
        <v>359.4</v>
      </c>
      <c r="I90" s="85">
        <v>0</v>
      </c>
      <c r="J90" s="85">
        <v>359.4</v>
      </c>
      <c r="K90" s="85">
        <f t="shared" si="13"/>
        <v>4178882.88</v>
      </c>
      <c r="L90" s="85">
        <v>0</v>
      </c>
      <c r="M90" s="85">
        <v>0</v>
      </c>
      <c r="N90" s="85">
        <v>0</v>
      </c>
      <c r="O90" s="85">
        <f>'[1]Прод. прилож'!$C$493</f>
        <v>4178882.88</v>
      </c>
      <c r="P90" s="85">
        <f t="shared" si="16"/>
        <v>11627.386978297161</v>
      </c>
      <c r="Q90" s="85">
        <v>9673</v>
      </c>
      <c r="R90" s="86" t="s">
        <v>95</v>
      </c>
    </row>
    <row r="91" spans="1:21" s="54" customFormat="1" ht="25.9" customHeight="1" x14ac:dyDescent="0.25">
      <c r="A91" s="70" t="s">
        <v>2297</v>
      </c>
      <c r="B91" s="45" t="s">
        <v>134</v>
      </c>
      <c r="C91" s="167">
        <v>1967</v>
      </c>
      <c r="D91" s="167" t="s">
        <v>221</v>
      </c>
      <c r="E91" s="167" t="s">
        <v>20</v>
      </c>
      <c r="F91" s="167">
        <v>3</v>
      </c>
      <c r="G91" s="167">
        <v>2</v>
      </c>
      <c r="H91" s="85">
        <v>1243.53</v>
      </c>
      <c r="I91" s="85">
        <v>0</v>
      </c>
      <c r="J91" s="85">
        <v>954.74</v>
      </c>
      <c r="K91" s="85">
        <f t="shared" si="13"/>
        <v>16330800.940000001</v>
      </c>
      <c r="L91" s="85">
        <v>0</v>
      </c>
      <c r="M91" s="85">
        <v>0</v>
      </c>
      <c r="N91" s="85">
        <v>0</v>
      </c>
      <c r="O91" s="85">
        <f>'[1]Прод. прилож'!$C$1046</f>
        <v>16330800.940000001</v>
      </c>
      <c r="P91" s="85">
        <f t="shared" si="16"/>
        <v>13132.61516811014</v>
      </c>
      <c r="Q91" s="85">
        <v>9673</v>
      </c>
      <c r="R91" s="86" t="s">
        <v>96</v>
      </c>
    </row>
    <row r="92" spans="1:21" s="122" customFormat="1" ht="25.9" customHeight="1" x14ac:dyDescent="0.25">
      <c r="A92" s="70" t="s">
        <v>2298</v>
      </c>
      <c r="B92" s="45" t="s">
        <v>1980</v>
      </c>
      <c r="C92" s="167">
        <v>1978</v>
      </c>
      <c r="D92" s="167">
        <v>2021</v>
      </c>
      <c r="E92" s="167" t="s">
        <v>22</v>
      </c>
      <c r="F92" s="167">
        <v>9</v>
      </c>
      <c r="G92" s="167">
        <v>4</v>
      </c>
      <c r="H92" s="85">
        <v>8154.44</v>
      </c>
      <c r="I92" s="85">
        <v>0</v>
      </c>
      <c r="J92" s="85">
        <v>4708.82</v>
      </c>
      <c r="K92" s="85">
        <f t="shared" ref="K92" si="17">SUM(L92:O92)</f>
        <v>21594947</v>
      </c>
      <c r="L92" s="85">
        <v>0</v>
      </c>
      <c r="M92" s="85">
        <v>0</v>
      </c>
      <c r="N92" s="85">
        <v>0</v>
      </c>
      <c r="O92" s="85">
        <f>'[1]Прод. прилож'!$C$494</f>
        <v>21594947</v>
      </c>
      <c r="P92" s="85">
        <f t="shared" ref="P92" si="18">O92/H92</f>
        <v>2648.2440241144704</v>
      </c>
      <c r="Q92" s="85">
        <v>9673</v>
      </c>
      <c r="R92" s="86" t="s">
        <v>95</v>
      </c>
    </row>
    <row r="93" spans="1:21" ht="40.15" customHeight="1" x14ac:dyDescent="0.25">
      <c r="A93" s="198" t="s">
        <v>80</v>
      </c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</row>
    <row r="94" spans="1:21" ht="40.15" customHeight="1" x14ac:dyDescent="0.25">
      <c r="A94" s="199" t="s">
        <v>73</v>
      </c>
      <c r="B94" s="199"/>
      <c r="C94" s="158" t="s">
        <v>21</v>
      </c>
      <c r="D94" s="158" t="s">
        <v>21</v>
      </c>
      <c r="E94" s="158" t="s">
        <v>21</v>
      </c>
      <c r="F94" s="96" t="s">
        <v>21</v>
      </c>
      <c r="G94" s="96" t="s">
        <v>21</v>
      </c>
      <c r="H94" s="97">
        <f>SUM(H95:H107)</f>
        <v>10004</v>
      </c>
      <c r="I94" s="97">
        <f t="shared" ref="I94:O94" si="19">SUM(I95:I107)</f>
        <v>0</v>
      </c>
      <c r="J94" s="97">
        <f t="shared" si="19"/>
        <v>7354.8</v>
      </c>
      <c r="K94" s="97">
        <f t="shared" si="19"/>
        <v>74587836.189999998</v>
      </c>
      <c r="L94" s="97">
        <f t="shared" si="19"/>
        <v>0</v>
      </c>
      <c r="M94" s="97">
        <f t="shared" si="19"/>
        <v>0</v>
      </c>
      <c r="N94" s="97">
        <f t="shared" si="19"/>
        <v>0</v>
      </c>
      <c r="O94" s="97">
        <f t="shared" si="19"/>
        <v>74587836.189999998</v>
      </c>
      <c r="P94" s="97">
        <f>K94/H94</f>
        <v>7455.8012984806073</v>
      </c>
      <c r="Q94" s="99" t="s">
        <v>21</v>
      </c>
      <c r="R94" s="99" t="s">
        <v>21</v>
      </c>
      <c r="U94" s="2"/>
    </row>
    <row r="95" spans="1:21" s="87" customFormat="1" ht="25.9" customHeight="1" x14ac:dyDescent="0.25">
      <c r="A95" s="69" t="s">
        <v>2299</v>
      </c>
      <c r="B95" s="45" t="s">
        <v>135</v>
      </c>
      <c r="C95" s="167">
        <v>1966</v>
      </c>
      <c r="D95" s="167" t="s">
        <v>221</v>
      </c>
      <c r="E95" s="167" t="s">
        <v>20</v>
      </c>
      <c r="F95" s="72">
        <v>2</v>
      </c>
      <c r="G95" s="72">
        <v>2</v>
      </c>
      <c r="H95" s="19">
        <v>966</v>
      </c>
      <c r="I95" s="19">
        <v>0</v>
      </c>
      <c r="J95" s="19">
        <v>569.70000000000005</v>
      </c>
      <c r="K95" s="85">
        <f t="shared" ref="K95:K107" si="20">SUM(L95:O95)</f>
        <v>8452382</v>
      </c>
      <c r="L95" s="19">
        <v>0</v>
      </c>
      <c r="M95" s="19">
        <v>0</v>
      </c>
      <c r="N95" s="19">
        <v>0</v>
      </c>
      <c r="O95" s="19">
        <f>'[1]Прод. прилож'!$C$40</f>
        <v>8452382</v>
      </c>
      <c r="P95" s="19">
        <f t="shared" ref="P95:P107" si="21">O95/H95</f>
        <v>8749.8778467908905</v>
      </c>
      <c r="Q95" s="19">
        <v>9673</v>
      </c>
      <c r="R95" s="69" t="s">
        <v>94</v>
      </c>
    </row>
    <row r="96" spans="1:21" s="87" customFormat="1" ht="25.9" customHeight="1" x14ac:dyDescent="0.25">
      <c r="A96" s="69" t="s">
        <v>2300</v>
      </c>
      <c r="B96" s="54" t="s">
        <v>136</v>
      </c>
      <c r="C96" s="167">
        <v>1965</v>
      </c>
      <c r="D96" s="167" t="s">
        <v>221</v>
      </c>
      <c r="E96" s="167" t="s">
        <v>20</v>
      </c>
      <c r="F96" s="72">
        <v>2</v>
      </c>
      <c r="G96" s="72">
        <v>2</v>
      </c>
      <c r="H96" s="19">
        <v>615</v>
      </c>
      <c r="I96" s="19">
        <v>0</v>
      </c>
      <c r="J96" s="19">
        <v>575.9</v>
      </c>
      <c r="K96" s="85">
        <f t="shared" si="20"/>
        <v>7862998.5099999998</v>
      </c>
      <c r="L96" s="19">
        <v>0</v>
      </c>
      <c r="M96" s="19">
        <v>0</v>
      </c>
      <c r="N96" s="19">
        <v>0</v>
      </c>
      <c r="O96" s="19">
        <f>'[1]Прод. прилож'!$C$1048</f>
        <v>7862998.5099999998</v>
      </c>
      <c r="P96" s="19">
        <f t="shared" si="21"/>
        <v>12785.363430894309</v>
      </c>
      <c r="Q96" s="19">
        <v>9673</v>
      </c>
      <c r="R96" s="69" t="s">
        <v>96</v>
      </c>
    </row>
    <row r="97" spans="1:18" s="87" customFormat="1" ht="25.9" customHeight="1" x14ac:dyDescent="0.25">
      <c r="A97" s="69" t="s">
        <v>2301</v>
      </c>
      <c r="B97" s="54" t="s">
        <v>137</v>
      </c>
      <c r="C97" s="167">
        <v>1964</v>
      </c>
      <c r="D97" s="167" t="s">
        <v>221</v>
      </c>
      <c r="E97" s="167" t="s">
        <v>20</v>
      </c>
      <c r="F97" s="72">
        <v>2</v>
      </c>
      <c r="G97" s="72">
        <v>2</v>
      </c>
      <c r="H97" s="19">
        <v>647</v>
      </c>
      <c r="I97" s="19">
        <v>0</v>
      </c>
      <c r="J97" s="19">
        <v>367.7</v>
      </c>
      <c r="K97" s="85">
        <f t="shared" si="20"/>
        <v>6180299</v>
      </c>
      <c r="L97" s="19">
        <v>0</v>
      </c>
      <c r="M97" s="19">
        <v>0</v>
      </c>
      <c r="N97" s="19">
        <v>0</v>
      </c>
      <c r="O97" s="19">
        <f>'[1]Прод. прилож'!$C$41</f>
        <v>6180299</v>
      </c>
      <c r="P97" s="19">
        <f t="shared" si="21"/>
        <v>9552.2395672333842</v>
      </c>
      <c r="Q97" s="19">
        <v>9673</v>
      </c>
      <c r="R97" s="69" t="s">
        <v>94</v>
      </c>
    </row>
    <row r="98" spans="1:18" s="87" customFormat="1" ht="25.9" customHeight="1" x14ac:dyDescent="0.25">
      <c r="A98" s="69" t="s">
        <v>2302</v>
      </c>
      <c r="B98" s="54" t="s">
        <v>138</v>
      </c>
      <c r="C98" s="167">
        <v>1964</v>
      </c>
      <c r="D98" s="167" t="s">
        <v>221</v>
      </c>
      <c r="E98" s="167" t="s">
        <v>20</v>
      </c>
      <c r="F98" s="72">
        <v>2</v>
      </c>
      <c r="G98" s="72">
        <v>2</v>
      </c>
      <c r="H98" s="19">
        <v>409</v>
      </c>
      <c r="I98" s="19">
        <v>0</v>
      </c>
      <c r="J98" s="19">
        <v>367.7</v>
      </c>
      <c r="K98" s="85">
        <f t="shared" si="20"/>
        <v>7586085</v>
      </c>
      <c r="L98" s="19">
        <v>0</v>
      </c>
      <c r="M98" s="19">
        <v>0</v>
      </c>
      <c r="N98" s="19">
        <v>0</v>
      </c>
      <c r="O98" s="19">
        <f>'[1]Прод. прилож'!$C$496</f>
        <v>7586085</v>
      </c>
      <c r="P98" s="19">
        <f t="shared" si="21"/>
        <v>18547.885085574573</v>
      </c>
      <c r="Q98" s="19">
        <v>9673</v>
      </c>
      <c r="R98" s="69" t="s">
        <v>95</v>
      </c>
    </row>
    <row r="99" spans="1:18" s="87" customFormat="1" ht="25.9" customHeight="1" x14ac:dyDescent="0.25">
      <c r="A99" s="69" t="s">
        <v>2303</v>
      </c>
      <c r="B99" s="54" t="s">
        <v>139</v>
      </c>
      <c r="C99" s="167">
        <v>1967</v>
      </c>
      <c r="D99" s="167" t="s">
        <v>221</v>
      </c>
      <c r="E99" s="167" t="s">
        <v>20</v>
      </c>
      <c r="F99" s="72">
        <v>2</v>
      </c>
      <c r="G99" s="72">
        <v>2</v>
      </c>
      <c r="H99" s="19">
        <v>625</v>
      </c>
      <c r="I99" s="19">
        <v>0</v>
      </c>
      <c r="J99" s="19">
        <v>587.9</v>
      </c>
      <c r="K99" s="85">
        <f t="shared" si="20"/>
        <v>4612719</v>
      </c>
      <c r="L99" s="19">
        <v>0</v>
      </c>
      <c r="M99" s="19">
        <v>0</v>
      </c>
      <c r="N99" s="19">
        <v>0</v>
      </c>
      <c r="O99" s="19">
        <f>'[1]Прод. прилож'!$C$497</f>
        <v>4612719</v>
      </c>
      <c r="P99" s="19">
        <f t="shared" si="21"/>
        <v>7380.3504000000003</v>
      </c>
      <c r="Q99" s="19">
        <v>9673</v>
      </c>
      <c r="R99" s="69" t="s">
        <v>95</v>
      </c>
    </row>
    <row r="100" spans="1:18" s="87" customFormat="1" ht="25.9" customHeight="1" x14ac:dyDescent="0.25">
      <c r="A100" s="69" t="s">
        <v>2304</v>
      </c>
      <c r="B100" s="54" t="s">
        <v>140</v>
      </c>
      <c r="C100" s="167">
        <v>1965</v>
      </c>
      <c r="D100" s="167" t="s">
        <v>221</v>
      </c>
      <c r="E100" s="167" t="s">
        <v>20</v>
      </c>
      <c r="F100" s="72">
        <v>2</v>
      </c>
      <c r="G100" s="72">
        <v>2</v>
      </c>
      <c r="H100" s="19">
        <v>426</v>
      </c>
      <c r="I100" s="19">
        <v>0</v>
      </c>
      <c r="J100" s="19">
        <v>381.3</v>
      </c>
      <c r="K100" s="85">
        <f t="shared" si="20"/>
        <v>4612719</v>
      </c>
      <c r="L100" s="19">
        <v>0</v>
      </c>
      <c r="M100" s="19">
        <v>0</v>
      </c>
      <c r="N100" s="19">
        <v>0</v>
      </c>
      <c r="O100" s="19">
        <f>'[1]Прод. прилож'!$C$498</f>
        <v>4612719</v>
      </c>
      <c r="P100" s="19">
        <f t="shared" si="21"/>
        <v>10827.978873239437</v>
      </c>
      <c r="Q100" s="19">
        <v>9673</v>
      </c>
      <c r="R100" s="69" t="s">
        <v>95</v>
      </c>
    </row>
    <row r="101" spans="1:18" s="87" customFormat="1" ht="25.9" customHeight="1" x14ac:dyDescent="0.25">
      <c r="A101" s="69" t="s">
        <v>2305</v>
      </c>
      <c r="B101" s="54" t="s">
        <v>141</v>
      </c>
      <c r="C101" s="167">
        <v>1965</v>
      </c>
      <c r="D101" s="167" t="s">
        <v>221</v>
      </c>
      <c r="E101" s="167" t="s">
        <v>20</v>
      </c>
      <c r="F101" s="72">
        <v>2</v>
      </c>
      <c r="G101" s="72">
        <v>2</v>
      </c>
      <c r="H101" s="19">
        <v>426</v>
      </c>
      <c r="I101" s="19">
        <v>0</v>
      </c>
      <c r="J101" s="19">
        <v>381.3</v>
      </c>
      <c r="K101" s="85">
        <f t="shared" si="20"/>
        <v>6605470.6799999997</v>
      </c>
      <c r="L101" s="19">
        <v>0</v>
      </c>
      <c r="M101" s="19">
        <v>0</v>
      </c>
      <c r="N101" s="19">
        <v>0</v>
      </c>
      <c r="O101" s="19">
        <f>'[1]Прод. прилож'!$C$499</f>
        <v>6605470.6799999997</v>
      </c>
      <c r="P101" s="19">
        <f t="shared" si="21"/>
        <v>15505.799718309858</v>
      </c>
      <c r="Q101" s="19">
        <v>9673</v>
      </c>
      <c r="R101" s="69" t="s">
        <v>95</v>
      </c>
    </row>
    <row r="102" spans="1:18" s="87" customFormat="1" ht="25.9" customHeight="1" x14ac:dyDescent="0.25">
      <c r="A102" s="69" t="s">
        <v>2306</v>
      </c>
      <c r="B102" s="45" t="s">
        <v>142</v>
      </c>
      <c r="C102" s="167">
        <v>1984</v>
      </c>
      <c r="D102" s="167" t="s">
        <v>221</v>
      </c>
      <c r="E102" s="167" t="s">
        <v>20</v>
      </c>
      <c r="F102" s="72">
        <v>2</v>
      </c>
      <c r="G102" s="72">
        <v>3</v>
      </c>
      <c r="H102" s="19">
        <v>1054</v>
      </c>
      <c r="I102" s="19">
        <v>0</v>
      </c>
      <c r="J102" s="19">
        <v>849</v>
      </c>
      <c r="K102" s="85">
        <f t="shared" si="20"/>
        <v>5928750</v>
      </c>
      <c r="L102" s="19">
        <v>0</v>
      </c>
      <c r="M102" s="19">
        <v>0</v>
      </c>
      <c r="N102" s="19">
        <v>0</v>
      </c>
      <c r="O102" s="19">
        <f>'[1]Прод. прилож'!$C$42</f>
        <v>5928750</v>
      </c>
      <c r="P102" s="19">
        <f t="shared" si="21"/>
        <v>5625</v>
      </c>
      <c r="Q102" s="19">
        <v>9673</v>
      </c>
      <c r="R102" s="69" t="s">
        <v>94</v>
      </c>
    </row>
    <row r="103" spans="1:18" s="87" customFormat="1" ht="25.9" customHeight="1" x14ac:dyDescent="0.25">
      <c r="A103" s="69" t="s">
        <v>2307</v>
      </c>
      <c r="B103" s="45" t="s">
        <v>143</v>
      </c>
      <c r="C103" s="167">
        <v>1966</v>
      </c>
      <c r="D103" s="167" t="s">
        <v>221</v>
      </c>
      <c r="E103" s="167" t="s">
        <v>20</v>
      </c>
      <c r="F103" s="72">
        <v>3</v>
      </c>
      <c r="G103" s="72">
        <v>3</v>
      </c>
      <c r="H103" s="19">
        <v>2255</v>
      </c>
      <c r="I103" s="19">
        <v>0</v>
      </c>
      <c r="J103" s="19">
        <v>1546.6</v>
      </c>
      <c r="K103" s="85">
        <f t="shared" si="20"/>
        <v>7557335</v>
      </c>
      <c r="L103" s="19">
        <v>0</v>
      </c>
      <c r="M103" s="19">
        <v>0</v>
      </c>
      <c r="N103" s="19">
        <v>0</v>
      </c>
      <c r="O103" s="19">
        <f>'[1]Прод. прилож'!$C$1049</f>
        <v>7557335</v>
      </c>
      <c r="P103" s="19">
        <f t="shared" si="21"/>
        <v>3351.3680709534369</v>
      </c>
      <c r="Q103" s="19">
        <v>9673</v>
      </c>
      <c r="R103" s="69" t="s">
        <v>96</v>
      </c>
    </row>
    <row r="104" spans="1:18" s="87" customFormat="1" ht="25.9" customHeight="1" x14ac:dyDescent="0.25">
      <c r="A104" s="69" t="s">
        <v>2308</v>
      </c>
      <c r="B104" s="45" t="s">
        <v>144</v>
      </c>
      <c r="C104" s="167">
        <v>1985</v>
      </c>
      <c r="D104" s="167" t="s">
        <v>221</v>
      </c>
      <c r="E104" s="167" t="s">
        <v>22</v>
      </c>
      <c r="F104" s="72">
        <v>2</v>
      </c>
      <c r="G104" s="72">
        <v>2</v>
      </c>
      <c r="H104" s="19">
        <v>859</v>
      </c>
      <c r="I104" s="19">
        <v>0</v>
      </c>
      <c r="J104" s="19">
        <v>494.5</v>
      </c>
      <c r="K104" s="85">
        <f t="shared" si="20"/>
        <v>3144744</v>
      </c>
      <c r="L104" s="19">
        <v>0</v>
      </c>
      <c r="M104" s="19">
        <v>0</v>
      </c>
      <c r="N104" s="19">
        <v>0</v>
      </c>
      <c r="O104" s="19">
        <f>'[1]Прод. прилож'!$C$43</f>
        <v>3144744</v>
      </c>
      <c r="P104" s="19">
        <f t="shared" si="21"/>
        <v>3660.9359720605357</v>
      </c>
      <c r="Q104" s="19">
        <v>9673</v>
      </c>
      <c r="R104" s="69" t="s">
        <v>94</v>
      </c>
    </row>
    <row r="105" spans="1:18" s="87" customFormat="1" ht="25.9" customHeight="1" x14ac:dyDescent="0.25">
      <c r="A105" s="69" t="s">
        <v>2309</v>
      </c>
      <c r="B105" s="45" t="s">
        <v>145</v>
      </c>
      <c r="C105" s="167">
        <v>1986</v>
      </c>
      <c r="D105" s="167" t="s">
        <v>221</v>
      </c>
      <c r="E105" s="167" t="s">
        <v>22</v>
      </c>
      <c r="F105" s="72">
        <v>2</v>
      </c>
      <c r="G105" s="72">
        <v>2</v>
      </c>
      <c r="H105" s="19">
        <v>862</v>
      </c>
      <c r="I105" s="19">
        <v>0</v>
      </c>
      <c r="J105" s="19">
        <v>498.2</v>
      </c>
      <c r="K105" s="85">
        <f t="shared" si="20"/>
        <v>3144744</v>
      </c>
      <c r="L105" s="19">
        <v>0</v>
      </c>
      <c r="M105" s="19">
        <v>0</v>
      </c>
      <c r="N105" s="19">
        <v>0</v>
      </c>
      <c r="O105" s="19">
        <f>'[1]Прод. прилож'!$C$44</f>
        <v>3144744</v>
      </c>
      <c r="P105" s="19">
        <f t="shared" si="21"/>
        <v>3648.1948955916473</v>
      </c>
      <c r="Q105" s="19">
        <v>9673</v>
      </c>
      <c r="R105" s="69" t="s">
        <v>94</v>
      </c>
    </row>
    <row r="106" spans="1:18" s="87" customFormat="1" ht="25.9" customHeight="1" x14ac:dyDescent="0.25">
      <c r="A106" s="69" t="s">
        <v>2310</v>
      </c>
      <c r="B106" s="54" t="s">
        <v>146</v>
      </c>
      <c r="C106" s="167">
        <v>1964</v>
      </c>
      <c r="D106" s="167" t="s">
        <v>221</v>
      </c>
      <c r="E106" s="167" t="s">
        <v>20</v>
      </c>
      <c r="F106" s="72">
        <v>2</v>
      </c>
      <c r="G106" s="72">
        <v>2</v>
      </c>
      <c r="H106" s="19">
        <v>430</v>
      </c>
      <c r="I106" s="19">
        <v>0</v>
      </c>
      <c r="J106" s="19">
        <v>373.4</v>
      </c>
      <c r="K106" s="85">
        <f t="shared" si="20"/>
        <v>4449795</v>
      </c>
      <c r="L106" s="19">
        <v>0</v>
      </c>
      <c r="M106" s="19">
        <v>0</v>
      </c>
      <c r="N106" s="19">
        <v>0</v>
      </c>
      <c r="O106" s="19">
        <f>'[1]Прод. прилож'!$C$1050</f>
        <v>4449795</v>
      </c>
      <c r="P106" s="19">
        <f t="shared" si="21"/>
        <v>10348.360465116279</v>
      </c>
      <c r="Q106" s="19">
        <v>9673</v>
      </c>
      <c r="R106" s="69" t="s">
        <v>96</v>
      </c>
    </row>
    <row r="107" spans="1:18" s="87" customFormat="1" ht="25.9" customHeight="1" x14ac:dyDescent="0.25">
      <c r="A107" s="69" t="s">
        <v>2311</v>
      </c>
      <c r="B107" s="54" t="s">
        <v>147</v>
      </c>
      <c r="C107" s="167">
        <v>1963</v>
      </c>
      <c r="D107" s="167" t="s">
        <v>221</v>
      </c>
      <c r="E107" s="167" t="s">
        <v>20</v>
      </c>
      <c r="F107" s="72">
        <v>2</v>
      </c>
      <c r="G107" s="72">
        <v>2</v>
      </c>
      <c r="H107" s="19">
        <v>430</v>
      </c>
      <c r="I107" s="19">
        <v>0</v>
      </c>
      <c r="J107" s="19">
        <v>361.6</v>
      </c>
      <c r="K107" s="85">
        <f t="shared" si="20"/>
        <v>4449795</v>
      </c>
      <c r="L107" s="19">
        <v>0</v>
      </c>
      <c r="M107" s="19">
        <v>0</v>
      </c>
      <c r="N107" s="19">
        <v>0</v>
      </c>
      <c r="O107" s="19">
        <f>'[1]Прод. прилож'!$C$1051</f>
        <v>4449795</v>
      </c>
      <c r="P107" s="19">
        <f t="shared" si="21"/>
        <v>10348.360465116279</v>
      </c>
      <c r="Q107" s="19">
        <v>9673</v>
      </c>
      <c r="R107" s="69" t="s">
        <v>96</v>
      </c>
    </row>
    <row r="108" spans="1:18" ht="40.15" customHeight="1" x14ac:dyDescent="0.25">
      <c r="A108" s="198" t="s">
        <v>1685</v>
      </c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</row>
    <row r="109" spans="1:18" ht="34.9" customHeight="1" x14ac:dyDescent="0.25">
      <c r="A109" s="199" t="s">
        <v>2572</v>
      </c>
      <c r="B109" s="199"/>
      <c r="C109" s="158" t="s">
        <v>21</v>
      </c>
      <c r="D109" s="158" t="s">
        <v>21</v>
      </c>
      <c r="E109" s="158" t="s">
        <v>21</v>
      </c>
      <c r="F109" s="96" t="s">
        <v>21</v>
      </c>
      <c r="G109" s="96" t="s">
        <v>21</v>
      </c>
      <c r="H109" s="97">
        <f t="shared" ref="H109:P109" si="22">SUM(H110:H111)</f>
        <v>1914.52</v>
      </c>
      <c r="I109" s="97">
        <f t="shared" si="22"/>
        <v>0</v>
      </c>
      <c r="J109" s="97">
        <f t="shared" si="22"/>
        <v>1532.5</v>
      </c>
      <c r="K109" s="97">
        <f t="shared" si="22"/>
        <v>10804789.729999999</v>
      </c>
      <c r="L109" s="97">
        <f t="shared" si="22"/>
        <v>0</v>
      </c>
      <c r="M109" s="97">
        <f t="shared" si="22"/>
        <v>0</v>
      </c>
      <c r="N109" s="97">
        <f t="shared" si="22"/>
        <v>0</v>
      </c>
      <c r="O109" s="97">
        <f t="shared" si="22"/>
        <v>10804789.729999999</v>
      </c>
      <c r="P109" s="97">
        <f t="shared" si="22"/>
        <v>7509.096812218856</v>
      </c>
      <c r="Q109" s="98" t="s">
        <v>21</v>
      </c>
      <c r="R109" s="99" t="s">
        <v>21</v>
      </c>
    </row>
    <row r="110" spans="1:18" ht="22.9" customHeight="1" x14ac:dyDescent="0.25">
      <c r="A110" s="70" t="s">
        <v>2582</v>
      </c>
      <c r="B110" s="45" t="s">
        <v>172</v>
      </c>
      <c r="C110" s="93">
        <v>1952</v>
      </c>
      <c r="D110" s="72">
        <v>2009</v>
      </c>
      <c r="E110" s="88" t="s">
        <v>20</v>
      </c>
      <c r="F110" s="72">
        <v>2</v>
      </c>
      <c r="G110" s="72">
        <v>1</v>
      </c>
      <c r="H110" s="19">
        <v>308.8</v>
      </c>
      <c r="I110" s="19">
        <v>0</v>
      </c>
      <c r="J110" s="19">
        <v>234.7</v>
      </c>
      <c r="K110" s="85">
        <f>SUM(L110:O110)</f>
        <v>298275.20000000001</v>
      </c>
      <c r="L110" s="19">
        <v>0</v>
      </c>
      <c r="M110" s="19">
        <v>0</v>
      </c>
      <c r="N110" s="19">
        <v>0</v>
      </c>
      <c r="O110" s="19">
        <f>'[1]Прод. прилож'!$C$1053</f>
        <v>298275.20000000001</v>
      </c>
      <c r="P110" s="19">
        <f>O110/H110</f>
        <v>965.91709844559591</v>
      </c>
      <c r="Q110" s="19">
        <v>9673</v>
      </c>
      <c r="R110" s="69" t="s">
        <v>96</v>
      </c>
    </row>
    <row r="111" spans="1:18" ht="22.9" customHeight="1" x14ac:dyDescent="0.25">
      <c r="A111" s="70" t="s">
        <v>2583</v>
      </c>
      <c r="B111" s="45" t="s">
        <v>173</v>
      </c>
      <c r="C111" s="93">
        <v>1987</v>
      </c>
      <c r="D111" s="72">
        <v>2009</v>
      </c>
      <c r="E111" s="88" t="s">
        <v>20</v>
      </c>
      <c r="F111" s="72">
        <v>3</v>
      </c>
      <c r="G111" s="72">
        <v>3</v>
      </c>
      <c r="H111" s="19">
        <v>1605.72</v>
      </c>
      <c r="I111" s="19">
        <v>0</v>
      </c>
      <c r="J111" s="19">
        <v>1297.8</v>
      </c>
      <c r="K111" s="85">
        <f>SUM(L111:O111)</f>
        <v>10506514.529999999</v>
      </c>
      <c r="L111" s="19">
        <v>0</v>
      </c>
      <c r="M111" s="19">
        <v>0</v>
      </c>
      <c r="N111" s="19">
        <v>0</v>
      </c>
      <c r="O111" s="19">
        <f>'[1]Прод. прилож'!$C$501</f>
        <v>10506514.529999999</v>
      </c>
      <c r="P111" s="19">
        <f>O111/H111</f>
        <v>6543.1797137732601</v>
      </c>
      <c r="Q111" s="19">
        <v>9673</v>
      </c>
      <c r="R111" s="69" t="s">
        <v>95</v>
      </c>
    </row>
    <row r="112" spans="1:18" ht="34.9" customHeight="1" x14ac:dyDescent="0.25">
      <c r="A112" s="198" t="s">
        <v>1686</v>
      </c>
      <c r="B112" s="198"/>
      <c r="C112" s="198"/>
      <c r="D112" s="198"/>
      <c r="E112" s="198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  <c r="P112" s="198"/>
      <c r="Q112" s="198"/>
      <c r="R112" s="198"/>
    </row>
    <row r="113" spans="1:19" ht="34.9" customHeight="1" x14ac:dyDescent="0.25">
      <c r="A113" s="199" t="s">
        <v>750</v>
      </c>
      <c r="B113" s="199"/>
      <c r="C113" s="158" t="s">
        <v>21</v>
      </c>
      <c r="D113" s="158" t="s">
        <v>21</v>
      </c>
      <c r="E113" s="158" t="s">
        <v>21</v>
      </c>
      <c r="F113" s="96" t="s">
        <v>21</v>
      </c>
      <c r="G113" s="96" t="s">
        <v>21</v>
      </c>
      <c r="H113" s="97">
        <f>SUM(H114:H118)</f>
        <v>2625.8</v>
      </c>
      <c r="I113" s="97">
        <f t="shared" ref="I113:O113" si="23">SUM(I114:I118)</f>
        <v>0</v>
      </c>
      <c r="J113" s="97">
        <f t="shared" si="23"/>
        <v>1765.3000000000002</v>
      </c>
      <c r="K113" s="97">
        <f t="shared" si="23"/>
        <v>49722076.799999997</v>
      </c>
      <c r="L113" s="97">
        <f t="shared" si="23"/>
        <v>0</v>
      </c>
      <c r="M113" s="97">
        <f t="shared" si="23"/>
        <v>0</v>
      </c>
      <c r="N113" s="97">
        <f t="shared" si="23"/>
        <v>0</v>
      </c>
      <c r="O113" s="97">
        <f t="shared" si="23"/>
        <v>49722076.799999997</v>
      </c>
      <c r="P113" s="34">
        <f>K113/H113</f>
        <v>18935.972579785204</v>
      </c>
      <c r="Q113" s="98" t="s">
        <v>21</v>
      </c>
      <c r="R113" s="99" t="s">
        <v>21</v>
      </c>
      <c r="S113" s="18">
        <f>O113</f>
        <v>49722076.799999997</v>
      </c>
    </row>
    <row r="114" spans="1:19" ht="25.9" customHeight="1" x14ac:dyDescent="0.25">
      <c r="A114" s="70" t="s">
        <v>2312</v>
      </c>
      <c r="B114" s="45" t="s">
        <v>153</v>
      </c>
      <c r="C114" s="167">
        <v>1966</v>
      </c>
      <c r="D114" s="167" t="s">
        <v>221</v>
      </c>
      <c r="E114" s="167" t="s">
        <v>20</v>
      </c>
      <c r="F114" s="72">
        <v>2</v>
      </c>
      <c r="G114" s="72">
        <v>2</v>
      </c>
      <c r="H114" s="47">
        <v>593.6</v>
      </c>
      <c r="I114" s="47">
        <v>0</v>
      </c>
      <c r="J114" s="47">
        <v>555.6</v>
      </c>
      <c r="K114" s="85">
        <f>SUM(L114:O114)</f>
        <v>7107547.9000000004</v>
      </c>
      <c r="L114" s="47">
        <v>0</v>
      </c>
      <c r="M114" s="47">
        <v>0</v>
      </c>
      <c r="N114" s="47">
        <v>0</v>
      </c>
      <c r="O114" s="47">
        <f>'[1]Прод. прилож'!$C$1055</f>
        <v>7107547.9000000004</v>
      </c>
      <c r="P114" s="47">
        <f>O114/H114</f>
        <v>11973.631907008086</v>
      </c>
      <c r="Q114" s="47">
        <v>9673</v>
      </c>
      <c r="R114" s="69" t="s">
        <v>96</v>
      </c>
      <c r="S114" s="18"/>
    </row>
    <row r="115" spans="1:19" ht="25.9" customHeight="1" x14ac:dyDescent="0.25">
      <c r="A115" s="70" t="s">
        <v>2313</v>
      </c>
      <c r="B115" s="45" t="s">
        <v>154</v>
      </c>
      <c r="C115" s="167">
        <v>1966</v>
      </c>
      <c r="D115" s="167" t="s">
        <v>221</v>
      </c>
      <c r="E115" s="167" t="s">
        <v>20</v>
      </c>
      <c r="F115" s="72">
        <v>2</v>
      </c>
      <c r="G115" s="72">
        <v>2</v>
      </c>
      <c r="H115" s="47">
        <v>405.2</v>
      </c>
      <c r="I115" s="47">
        <v>0</v>
      </c>
      <c r="J115" s="47">
        <v>364.8</v>
      </c>
      <c r="K115" s="85">
        <f>SUM(L115:O115)</f>
        <v>5289203.5999999996</v>
      </c>
      <c r="L115" s="47">
        <v>0</v>
      </c>
      <c r="M115" s="47">
        <v>0</v>
      </c>
      <c r="N115" s="47">
        <v>0</v>
      </c>
      <c r="O115" s="47">
        <f>'[1]Прод. прилож'!$C$503</f>
        <v>5289203.5999999996</v>
      </c>
      <c r="P115" s="47">
        <f>O115/H115</f>
        <v>13053.315893385981</v>
      </c>
      <c r="Q115" s="47">
        <v>9673</v>
      </c>
      <c r="R115" s="69" t="s">
        <v>95</v>
      </c>
      <c r="S115" s="18"/>
    </row>
    <row r="116" spans="1:19" ht="25.9" customHeight="1" x14ac:dyDescent="0.25">
      <c r="A116" s="70" t="s">
        <v>2314</v>
      </c>
      <c r="B116" s="45" t="s">
        <v>155</v>
      </c>
      <c r="C116" s="167">
        <v>1966</v>
      </c>
      <c r="D116" s="167" t="s">
        <v>221</v>
      </c>
      <c r="E116" s="167" t="s">
        <v>20</v>
      </c>
      <c r="F116" s="72">
        <v>2</v>
      </c>
      <c r="G116" s="72">
        <v>2</v>
      </c>
      <c r="H116" s="47">
        <v>406.2</v>
      </c>
      <c r="I116" s="47">
        <v>0</v>
      </c>
      <c r="J116" s="47">
        <v>40.1</v>
      </c>
      <c r="K116" s="85">
        <f>SUM(L116:O116)</f>
        <v>21438287.699999999</v>
      </c>
      <c r="L116" s="47">
        <v>0</v>
      </c>
      <c r="M116" s="47">
        <v>0</v>
      </c>
      <c r="N116" s="47">
        <v>0</v>
      </c>
      <c r="O116" s="47">
        <f>'[1]Прод. прилож'!$C$504</f>
        <v>21438287.699999999</v>
      </c>
      <c r="P116" s="47">
        <f>O116/H116</f>
        <v>52777.665435745941</v>
      </c>
      <c r="Q116" s="47">
        <v>9673</v>
      </c>
      <c r="R116" s="69" t="s">
        <v>95</v>
      </c>
      <c r="S116" s="18"/>
    </row>
    <row r="117" spans="1:19" ht="25.9" customHeight="1" x14ac:dyDescent="0.25">
      <c r="A117" s="70" t="s">
        <v>2315</v>
      </c>
      <c r="B117" s="45" t="s">
        <v>156</v>
      </c>
      <c r="C117" s="167">
        <v>1964</v>
      </c>
      <c r="D117" s="167" t="s">
        <v>221</v>
      </c>
      <c r="E117" s="167" t="s">
        <v>20</v>
      </c>
      <c r="F117" s="72">
        <v>2</v>
      </c>
      <c r="G117" s="72">
        <v>2</v>
      </c>
      <c r="H117" s="47">
        <v>610.4</v>
      </c>
      <c r="I117" s="47">
        <v>0</v>
      </c>
      <c r="J117" s="47">
        <v>399.9</v>
      </c>
      <c r="K117" s="85">
        <f>SUM(L117:O117)</f>
        <v>7943518.7999999998</v>
      </c>
      <c r="L117" s="47">
        <v>0</v>
      </c>
      <c r="M117" s="47">
        <v>0</v>
      </c>
      <c r="N117" s="47">
        <v>0</v>
      </c>
      <c r="O117" s="47">
        <f>'[1]Прод. прилож'!$C$46</f>
        <v>7943518.7999999998</v>
      </c>
      <c r="P117" s="47">
        <f>O117/H117</f>
        <v>13013.628440366972</v>
      </c>
      <c r="Q117" s="47">
        <v>9673</v>
      </c>
      <c r="R117" s="69" t="s">
        <v>94</v>
      </c>
      <c r="S117" s="18"/>
    </row>
    <row r="118" spans="1:19" ht="25.9" customHeight="1" x14ac:dyDescent="0.25">
      <c r="A118" s="70" t="s">
        <v>2316</v>
      </c>
      <c r="B118" s="45" t="s">
        <v>157</v>
      </c>
      <c r="C118" s="167">
        <v>1964</v>
      </c>
      <c r="D118" s="167" t="s">
        <v>221</v>
      </c>
      <c r="E118" s="167" t="s">
        <v>20</v>
      </c>
      <c r="F118" s="72">
        <v>2</v>
      </c>
      <c r="G118" s="72">
        <v>2</v>
      </c>
      <c r="H118" s="47">
        <v>610.4</v>
      </c>
      <c r="I118" s="47">
        <v>0</v>
      </c>
      <c r="J118" s="47">
        <v>404.9</v>
      </c>
      <c r="K118" s="85">
        <f>SUM(L118:O118)</f>
        <v>7943518.7999999998</v>
      </c>
      <c r="L118" s="47">
        <v>0</v>
      </c>
      <c r="M118" s="47">
        <v>0</v>
      </c>
      <c r="N118" s="47">
        <v>0</v>
      </c>
      <c r="O118" s="47">
        <f>'[1]Прод. прилож'!$C$47</f>
        <v>7943518.7999999998</v>
      </c>
      <c r="P118" s="47">
        <f>O118/H118</f>
        <v>13013.628440366972</v>
      </c>
      <c r="Q118" s="47">
        <v>9673</v>
      </c>
      <c r="R118" s="69" t="s">
        <v>94</v>
      </c>
      <c r="S118" s="18"/>
    </row>
    <row r="119" spans="1:19" ht="25.9" customHeight="1" x14ac:dyDescent="0.25">
      <c r="A119" s="198" t="s">
        <v>1820</v>
      </c>
      <c r="B119" s="198"/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  <c r="P119" s="198"/>
      <c r="Q119" s="198"/>
      <c r="R119" s="198"/>
      <c r="S119" s="18"/>
    </row>
    <row r="120" spans="1:19" ht="34.9" customHeight="1" x14ac:dyDescent="0.25">
      <c r="A120" s="199" t="s">
        <v>1821</v>
      </c>
      <c r="B120" s="199"/>
      <c r="C120" s="158" t="s">
        <v>21</v>
      </c>
      <c r="D120" s="158" t="s">
        <v>21</v>
      </c>
      <c r="E120" s="158" t="s">
        <v>21</v>
      </c>
      <c r="F120" s="96" t="s">
        <v>21</v>
      </c>
      <c r="G120" s="96" t="s">
        <v>21</v>
      </c>
      <c r="H120" s="97">
        <f t="shared" ref="H120:N120" si="24">SUM(H121:H125)</f>
        <v>2256.6000000000004</v>
      </c>
      <c r="I120" s="97">
        <f t="shared" si="24"/>
        <v>0</v>
      </c>
      <c r="J120" s="97">
        <f t="shared" si="24"/>
        <v>1589.5700000000002</v>
      </c>
      <c r="K120" s="97">
        <f t="shared" si="24"/>
        <v>55037071.439999998</v>
      </c>
      <c r="L120" s="97">
        <f t="shared" si="24"/>
        <v>0</v>
      </c>
      <c r="M120" s="97">
        <f t="shared" si="24"/>
        <v>0</v>
      </c>
      <c r="N120" s="97">
        <f t="shared" si="24"/>
        <v>0</v>
      </c>
      <c r="O120" s="97">
        <f>SUM(O121:O125)</f>
        <v>55037071.439999998</v>
      </c>
      <c r="P120" s="34">
        <f>K120/H120</f>
        <v>24389.378463174682</v>
      </c>
      <c r="Q120" s="98" t="s">
        <v>21</v>
      </c>
      <c r="R120" s="99" t="s">
        <v>21</v>
      </c>
      <c r="S120" s="18"/>
    </row>
    <row r="121" spans="1:19" ht="25.9" customHeight="1" x14ac:dyDescent="0.25">
      <c r="A121" s="70" t="s">
        <v>2317</v>
      </c>
      <c r="B121" s="45" t="s">
        <v>148</v>
      </c>
      <c r="C121" s="167">
        <v>1964</v>
      </c>
      <c r="D121" s="167" t="s">
        <v>221</v>
      </c>
      <c r="E121" s="167" t="s">
        <v>20</v>
      </c>
      <c r="F121" s="72">
        <v>2</v>
      </c>
      <c r="G121" s="72">
        <v>2</v>
      </c>
      <c r="H121" s="19">
        <v>522</v>
      </c>
      <c r="I121" s="19">
        <v>0</v>
      </c>
      <c r="J121" s="19">
        <v>389.7</v>
      </c>
      <c r="K121" s="85">
        <f>SUM(L121:O121)</f>
        <v>6610619.96</v>
      </c>
      <c r="L121" s="19">
        <v>0</v>
      </c>
      <c r="M121" s="19">
        <v>0</v>
      </c>
      <c r="N121" s="19">
        <v>0</v>
      </c>
      <c r="O121" s="19">
        <f>'[1]Прод. прилож'!$C$49</f>
        <v>6610619.96</v>
      </c>
      <c r="P121" s="19">
        <f>O121/H121</f>
        <v>12664.022911877395</v>
      </c>
      <c r="Q121" s="19">
        <v>9673</v>
      </c>
      <c r="R121" s="69" t="s">
        <v>94</v>
      </c>
      <c r="S121" s="18"/>
    </row>
    <row r="122" spans="1:19" ht="25.9" customHeight="1" x14ac:dyDescent="0.25">
      <c r="A122" s="70" t="s">
        <v>2318</v>
      </c>
      <c r="B122" s="45" t="s">
        <v>149</v>
      </c>
      <c r="C122" s="167">
        <v>1963</v>
      </c>
      <c r="D122" s="167" t="s">
        <v>221</v>
      </c>
      <c r="E122" s="167" t="s">
        <v>20</v>
      </c>
      <c r="F122" s="72">
        <v>2</v>
      </c>
      <c r="G122" s="72">
        <v>2</v>
      </c>
      <c r="H122" s="19">
        <v>522</v>
      </c>
      <c r="I122" s="19">
        <v>0</v>
      </c>
      <c r="J122" s="19">
        <v>389.67</v>
      </c>
      <c r="K122" s="85">
        <f>SUM(L122:O122)</f>
        <v>6610879.1600000001</v>
      </c>
      <c r="L122" s="19">
        <v>0</v>
      </c>
      <c r="M122" s="19">
        <v>0</v>
      </c>
      <c r="N122" s="19">
        <v>0</v>
      </c>
      <c r="O122" s="19">
        <f>'[1]Прод. прилож'!$C$50</f>
        <v>6610879.1600000001</v>
      </c>
      <c r="P122" s="19">
        <f>O122/H122</f>
        <v>12664.519463601533</v>
      </c>
      <c r="Q122" s="19">
        <v>9673</v>
      </c>
      <c r="R122" s="69" t="s">
        <v>94</v>
      </c>
      <c r="S122" s="18"/>
    </row>
    <row r="123" spans="1:19" ht="25.9" customHeight="1" x14ac:dyDescent="0.25">
      <c r="A123" s="70" t="s">
        <v>2319</v>
      </c>
      <c r="B123" s="45" t="s">
        <v>150</v>
      </c>
      <c r="C123" s="167">
        <v>1966</v>
      </c>
      <c r="D123" s="167" t="s">
        <v>221</v>
      </c>
      <c r="E123" s="167" t="s">
        <v>20</v>
      </c>
      <c r="F123" s="72">
        <v>2</v>
      </c>
      <c r="G123" s="72">
        <v>3</v>
      </c>
      <c r="H123" s="89">
        <v>495.4</v>
      </c>
      <c r="I123" s="19">
        <v>0</v>
      </c>
      <c r="J123" s="19">
        <v>321.10000000000002</v>
      </c>
      <c r="K123" s="85">
        <f>SUM(L123:O123)</f>
        <v>6452362</v>
      </c>
      <c r="L123" s="19">
        <v>0</v>
      </c>
      <c r="M123" s="19">
        <v>0</v>
      </c>
      <c r="N123" s="19">
        <v>0</v>
      </c>
      <c r="O123" s="19">
        <f>'[1]Прод. прилож'!$C$506</f>
        <v>6452362</v>
      </c>
      <c r="P123" s="19">
        <f>O123/H123</f>
        <v>13024.54985870004</v>
      </c>
      <c r="Q123" s="19">
        <v>9673</v>
      </c>
      <c r="R123" s="69" t="s">
        <v>95</v>
      </c>
      <c r="S123" s="18"/>
    </row>
    <row r="124" spans="1:19" ht="25.9" customHeight="1" x14ac:dyDescent="0.25">
      <c r="A124" s="70" t="s">
        <v>2320</v>
      </c>
      <c r="B124" s="45" t="s">
        <v>151</v>
      </c>
      <c r="C124" s="167">
        <v>1963</v>
      </c>
      <c r="D124" s="167" t="s">
        <v>221</v>
      </c>
      <c r="E124" s="167" t="s">
        <v>20</v>
      </c>
      <c r="F124" s="72">
        <v>2</v>
      </c>
      <c r="G124" s="72">
        <v>2</v>
      </c>
      <c r="H124" s="19">
        <v>357.9</v>
      </c>
      <c r="I124" s="19">
        <v>0</v>
      </c>
      <c r="J124" s="19">
        <v>242.4</v>
      </c>
      <c r="K124" s="85">
        <f>SUM(L124:O124)</f>
        <v>6476663.2000000002</v>
      </c>
      <c r="L124" s="19">
        <v>0</v>
      </c>
      <c r="M124" s="19">
        <v>0</v>
      </c>
      <c r="N124" s="19">
        <v>0</v>
      </c>
      <c r="O124" s="19">
        <f>'[1]Прод. прилож'!$C$507</f>
        <v>6476663.2000000002</v>
      </c>
      <c r="P124" s="19">
        <f>O124/H124</f>
        <v>18096.292819223247</v>
      </c>
      <c r="Q124" s="19">
        <v>9673</v>
      </c>
      <c r="R124" s="69" t="s">
        <v>95</v>
      </c>
      <c r="S124" s="18"/>
    </row>
    <row r="125" spans="1:19" ht="25.9" customHeight="1" x14ac:dyDescent="0.25">
      <c r="A125" s="70" t="s">
        <v>2321</v>
      </c>
      <c r="B125" s="45" t="s">
        <v>152</v>
      </c>
      <c r="C125" s="167">
        <v>1963</v>
      </c>
      <c r="D125" s="167" t="s">
        <v>221</v>
      </c>
      <c r="E125" s="167" t="s">
        <v>20</v>
      </c>
      <c r="F125" s="72">
        <v>2</v>
      </c>
      <c r="G125" s="72">
        <v>2</v>
      </c>
      <c r="H125" s="19">
        <v>359.3</v>
      </c>
      <c r="I125" s="19">
        <v>0</v>
      </c>
      <c r="J125" s="19">
        <v>246.7</v>
      </c>
      <c r="K125" s="85">
        <f>SUM(L125:O125)</f>
        <v>28886547.119999997</v>
      </c>
      <c r="L125" s="19">
        <v>0</v>
      </c>
      <c r="M125" s="19">
        <v>0</v>
      </c>
      <c r="N125" s="19">
        <v>0</v>
      </c>
      <c r="O125" s="19">
        <f>'[1]Прод. прилож'!$C$508</f>
        <v>28886547.119999997</v>
      </c>
      <c r="P125" s="19">
        <f>O125/H125</f>
        <v>80396.735652657939</v>
      </c>
      <c r="Q125" s="19">
        <v>9673</v>
      </c>
      <c r="R125" s="69" t="s">
        <v>95</v>
      </c>
      <c r="S125" s="18"/>
    </row>
    <row r="126" spans="1:19" ht="25.15" customHeight="1" x14ac:dyDescent="0.25">
      <c r="A126" s="198" t="s">
        <v>2146</v>
      </c>
      <c r="B126" s="198"/>
      <c r="C126" s="198"/>
      <c r="D126" s="198"/>
      <c r="E126" s="198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</row>
    <row r="127" spans="1:19" ht="34.9" customHeight="1" x14ac:dyDescent="0.25">
      <c r="A127" s="199" t="s">
        <v>69</v>
      </c>
      <c r="B127" s="199"/>
      <c r="C127" s="158" t="s">
        <v>21</v>
      </c>
      <c r="D127" s="158" t="s">
        <v>21</v>
      </c>
      <c r="E127" s="158" t="s">
        <v>21</v>
      </c>
      <c r="F127" s="96" t="s">
        <v>21</v>
      </c>
      <c r="G127" s="96" t="s">
        <v>21</v>
      </c>
      <c r="H127" s="97">
        <f t="shared" ref="H127:O127" si="25">SUM(H128:H130)</f>
        <v>1063.7</v>
      </c>
      <c r="I127" s="97">
        <f t="shared" si="25"/>
        <v>0</v>
      </c>
      <c r="J127" s="97">
        <f t="shared" si="25"/>
        <v>1063.7</v>
      </c>
      <c r="K127" s="97">
        <f t="shared" si="25"/>
        <v>7811429.8000000007</v>
      </c>
      <c r="L127" s="97">
        <f t="shared" si="25"/>
        <v>0</v>
      </c>
      <c r="M127" s="97">
        <f t="shared" si="25"/>
        <v>0</v>
      </c>
      <c r="N127" s="97">
        <f t="shared" si="25"/>
        <v>0</v>
      </c>
      <c r="O127" s="97">
        <f t="shared" si="25"/>
        <v>7811429.8000000007</v>
      </c>
      <c r="P127" s="34">
        <f>K127/H127</f>
        <v>7343.6399360722016</v>
      </c>
      <c r="Q127" s="98" t="s">
        <v>21</v>
      </c>
      <c r="R127" s="99" t="s">
        <v>21</v>
      </c>
      <c r="S127" s="18"/>
    </row>
    <row r="128" spans="1:19" ht="25.15" customHeight="1" x14ac:dyDescent="0.25">
      <c r="A128" s="70" t="s">
        <v>2322</v>
      </c>
      <c r="B128" s="45" t="s">
        <v>756</v>
      </c>
      <c r="C128" s="167">
        <v>1963</v>
      </c>
      <c r="D128" s="167" t="s">
        <v>221</v>
      </c>
      <c r="E128" s="167" t="s">
        <v>20</v>
      </c>
      <c r="F128" s="72">
        <v>2</v>
      </c>
      <c r="G128" s="72">
        <v>2</v>
      </c>
      <c r="H128" s="19">
        <v>242</v>
      </c>
      <c r="I128" s="19">
        <v>0</v>
      </c>
      <c r="J128" s="19">
        <v>242</v>
      </c>
      <c r="K128" s="85">
        <f>SUM(L128:O128)</f>
        <v>2887368</v>
      </c>
      <c r="L128" s="19">
        <v>0</v>
      </c>
      <c r="M128" s="19">
        <v>0</v>
      </c>
      <c r="N128" s="19">
        <v>0</v>
      </c>
      <c r="O128" s="19">
        <f>'[1]Прод. прилож'!$C$1057</f>
        <v>2887368</v>
      </c>
      <c r="P128" s="19">
        <f>O128/H128</f>
        <v>11931.272727272728</v>
      </c>
      <c r="Q128" s="19">
        <v>9673</v>
      </c>
      <c r="R128" s="69" t="s">
        <v>96</v>
      </c>
      <c r="S128" s="18"/>
    </row>
    <row r="129" spans="1:19" ht="25.15" customHeight="1" x14ac:dyDescent="0.25">
      <c r="A129" s="70" t="s">
        <v>2323</v>
      </c>
      <c r="B129" s="45" t="s">
        <v>757</v>
      </c>
      <c r="C129" s="167">
        <v>1962</v>
      </c>
      <c r="D129" s="167" t="s">
        <v>221</v>
      </c>
      <c r="E129" s="167" t="s">
        <v>20</v>
      </c>
      <c r="F129" s="72">
        <v>2</v>
      </c>
      <c r="G129" s="72">
        <v>2</v>
      </c>
      <c r="H129" s="19">
        <v>244</v>
      </c>
      <c r="I129" s="19">
        <v>0</v>
      </c>
      <c r="J129" s="19">
        <v>244</v>
      </c>
      <c r="K129" s="85">
        <f>SUM(L129:O129)</f>
        <v>2736456</v>
      </c>
      <c r="L129" s="19">
        <v>0</v>
      </c>
      <c r="M129" s="19">
        <v>0</v>
      </c>
      <c r="N129" s="19">
        <v>0</v>
      </c>
      <c r="O129" s="19">
        <f>'[1]Прод. прилож'!$C$1058</f>
        <v>2736456</v>
      </c>
      <c r="P129" s="19">
        <f>O129/H129</f>
        <v>11214.983606557376</v>
      </c>
      <c r="Q129" s="19">
        <v>9673</v>
      </c>
      <c r="R129" s="69" t="s">
        <v>96</v>
      </c>
      <c r="S129" s="18"/>
    </row>
    <row r="130" spans="1:19" ht="25.15" customHeight="1" x14ac:dyDescent="0.25">
      <c r="A130" s="70" t="s">
        <v>2324</v>
      </c>
      <c r="B130" s="45" t="s">
        <v>758</v>
      </c>
      <c r="C130" s="167">
        <v>1965</v>
      </c>
      <c r="D130" s="167" t="s">
        <v>221</v>
      </c>
      <c r="E130" s="167" t="s">
        <v>20</v>
      </c>
      <c r="F130" s="72">
        <v>2</v>
      </c>
      <c r="G130" s="72">
        <v>2</v>
      </c>
      <c r="H130" s="19">
        <v>577.70000000000005</v>
      </c>
      <c r="I130" s="19">
        <v>0</v>
      </c>
      <c r="J130" s="19">
        <v>577.70000000000005</v>
      </c>
      <c r="K130" s="85">
        <f>SUM(L130:O130)</f>
        <v>2187605.8000000003</v>
      </c>
      <c r="L130" s="19">
        <f>-N130</f>
        <v>0</v>
      </c>
      <c r="M130" s="19">
        <v>0</v>
      </c>
      <c r="N130" s="19">
        <v>0</v>
      </c>
      <c r="O130" s="19">
        <f>'[1]Прод. прилож'!$C$1059</f>
        <v>2187605.8000000003</v>
      </c>
      <c r="P130" s="19">
        <f>O130/H130</f>
        <v>3786.7505625757317</v>
      </c>
      <c r="Q130" s="19">
        <v>9673</v>
      </c>
      <c r="R130" s="69" t="s">
        <v>96</v>
      </c>
      <c r="S130" s="18"/>
    </row>
    <row r="131" spans="1:19" ht="25.15" customHeight="1" x14ac:dyDescent="0.25">
      <c r="A131" s="198" t="s">
        <v>2147</v>
      </c>
      <c r="B131" s="198"/>
      <c r="C131" s="198"/>
      <c r="D131" s="198"/>
      <c r="E131" s="198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</row>
    <row r="132" spans="1:19" ht="34.9" customHeight="1" x14ac:dyDescent="0.25">
      <c r="A132" s="199" t="s">
        <v>70</v>
      </c>
      <c r="B132" s="199"/>
      <c r="C132" s="158" t="s">
        <v>21</v>
      </c>
      <c r="D132" s="158" t="s">
        <v>21</v>
      </c>
      <c r="E132" s="158" t="s">
        <v>21</v>
      </c>
      <c r="F132" s="96" t="s">
        <v>21</v>
      </c>
      <c r="G132" s="96" t="s">
        <v>21</v>
      </c>
      <c r="H132" s="97">
        <f>SUM(H133:H144)</f>
        <v>5749.9</v>
      </c>
      <c r="I132" s="97">
        <f>SUM(I133:I144)</f>
        <v>82.75</v>
      </c>
      <c r="J132" s="97">
        <f>SUM(J133:J144)</f>
        <v>3424.86</v>
      </c>
      <c r="K132" s="97">
        <f>SUM(L132:O132)</f>
        <v>65565652.479999989</v>
      </c>
      <c r="L132" s="97">
        <f>SUM(L133:L144)</f>
        <v>0</v>
      </c>
      <c r="M132" s="97">
        <f>SUM(M133:M144)</f>
        <v>0</v>
      </c>
      <c r="N132" s="97">
        <f>SUM(N133:N144)</f>
        <v>0</v>
      </c>
      <c r="O132" s="97">
        <f>SUM(O133:O144)</f>
        <v>65565652.479999989</v>
      </c>
      <c r="P132" s="34">
        <f>K132/H132</f>
        <v>11402.92048209534</v>
      </c>
      <c r="Q132" s="98" t="s">
        <v>21</v>
      </c>
      <c r="R132" s="99" t="s">
        <v>21</v>
      </c>
    </row>
    <row r="133" spans="1:19" ht="25.9" customHeight="1" x14ac:dyDescent="0.25">
      <c r="A133" s="70" t="s">
        <v>2325</v>
      </c>
      <c r="B133" s="45" t="s">
        <v>158</v>
      </c>
      <c r="C133" s="167">
        <v>1963</v>
      </c>
      <c r="D133" s="167" t="s">
        <v>221</v>
      </c>
      <c r="E133" s="167" t="s">
        <v>20</v>
      </c>
      <c r="F133" s="72">
        <v>2</v>
      </c>
      <c r="G133" s="72">
        <v>2</v>
      </c>
      <c r="H133" s="47">
        <v>397.09</v>
      </c>
      <c r="I133" s="47">
        <v>0</v>
      </c>
      <c r="J133" s="47">
        <v>233.76</v>
      </c>
      <c r="K133" s="46">
        <f>SUM(L133:O133)</f>
        <v>6085404.3599999994</v>
      </c>
      <c r="L133" s="47">
        <v>0</v>
      </c>
      <c r="M133" s="47">
        <v>0</v>
      </c>
      <c r="N133" s="47">
        <v>0</v>
      </c>
      <c r="O133" s="47">
        <f>'[1]Прод. прилож'!$C$510</f>
        <v>6085404.3599999994</v>
      </c>
      <c r="P133" s="47">
        <f t="shared" ref="P133:P144" si="26">K133/H133</f>
        <v>15325.000277015286</v>
      </c>
      <c r="Q133" s="47">
        <v>9673</v>
      </c>
      <c r="R133" s="69" t="s">
        <v>95</v>
      </c>
    </row>
    <row r="134" spans="1:19" ht="25.9" customHeight="1" x14ac:dyDescent="0.25">
      <c r="A134" s="70" t="s">
        <v>2584</v>
      </c>
      <c r="B134" s="45" t="s">
        <v>159</v>
      </c>
      <c r="C134" s="167">
        <v>1962</v>
      </c>
      <c r="D134" s="167" t="s">
        <v>221</v>
      </c>
      <c r="E134" s="167" t="s">
        <v>20</v>
      </c>
      <c r="F134" s="72">
        <v>2</v>
      </c>
      <c r="G134" s="72">
        <v>2</v>
      </c>
      <c r="H134" s="47">
        <v>424.64</v>
      </c>
      <c r="I134" s="47">
        <v>0</v>
      </c>
      <c r="J134" s="47">
        <v>244.77</v>
      </c>
      <c r="K134" s="46">
        <f t="shared" ref="K134:K144" si="27">SUM(L134:O134)</f>
        <v>5588833.7599999998</v>
      </c>
      <c r="L134" s="47">
        <v>0</v>
      </c>
      <c r="M134" s="47">
        <v>0</v>
      </c>
      <c r="N134" s="47">
        <v>0</v>
      </c>
      <c r="O134" s="47">
        <f>'[1]Прод. прилож'!$C$1061</f>
        <v>5588833.7599999998</v>
      </c>
      <c r="P134" s="47">
        <f t="shared" si="26"/>
        <v>13161.34551620196</v>
      </c>
      <c r="Q134" s="47">
        <v>9673</v>
      </c>
      <c r="R134" s="69" t="s">
        <v>96</v>
      </c>
    </row>
    <row r="135" spans="1:19" ht="25.9" customHeight="1" x14ac:dyDescent="0.25">
      <c r="A135" s="70" t="s">
        <v>2326</v>
      </c>
      <c r="B135" s="45" t="s">
        <v>160</v>
      </c>
      <c r="C135" s="167">
        <v>1962</v>
      </c>
      <c r="D135" s="167" t="s">
        <v>221</v>
      </c>
      <c r="E135" s="167" t="s">
        <v>20</v>
      </c>
      <c r="F135" s="72">
        <v>2</v>
      </c>
      <c r="G135" s="72">
        <v>2</v>
      </c>
      <c r="H135" s="47">
        <v>422.58</v>
      </c>
      <c r="I135" s="47">
        <v>0</v>
      </c>
      <c r="J135" s="47">
        <v>242.69</v>
      </c>
      <c r="K135" s="46">
        <f t="shared" si="27"/>
        <v>5554918.9199999999</v>
      </c>
      <c r="L135" s="47">
        <v>0</v>
      </c>
      <c r="M135" s="47">
        <v>0</v>
      </c>
      <c r="N135" s="47">
        <v>0</v>
      </c>
      <c r="O135" s="47">
        <f>'[1]Прод. прилож'!$C$1062</f>
        <v>5554918.9199999999</v>
      </c>
      <c r="P135" s="47">
        <f t="shared" si="26"/>
        <v>13145.248047706944</v>
      </c>
      <c r="Q135" s="47">
        <v>9673</v>
      </c>
      <c r="R135" s="69" t="s">
        <v>96</v>
      </c>
    </row>
    <row r="136" spans="1:19" ht="25.9" customHeight="1" x14ac:dyDescent="0.25">
      <c r="A136" s="154" t="s">
        <v>2327</v>
      </c>
      <c r="B136" s="156" t="s">
        <v>1997</v>
      </c>
      <c r="C136" s="149">
        <v>1964</v>
      </c>
      <c r="D136" s="149" t="s">
        <v>221</v>
      </c>
      <c r="E136" s="149" t="s">
        <v>20</v>
      </c>
      <c r="F136" s="163">
        <v>2</v>
      </c>
      <c r="G136" s="163">
        <v>1</v>
      </c>
      <c r="H136" s="174">
        <v>531.59</v>
      </c>
      <c r="I136" s="174">
        <v>82.75</v>
      </c>
      <c r="J136" s="174">
        <v>448.84</v>
      </c>
      <c r="K136" s="165">
        <f>SUM(L136:O136)</f>
        <v>5663026.4000000004</v>
      </c>
      <c r="L136" s="151">
        <v>0</v>
      </c>
      <c r="M136" s="151">
        <v>0</v>
      </c>
      <c r="N136" s="151">
        <v>0</v>
      </c>
      <c r="O136" s="151">
        <f>'[1]Прод. прилож'!$C$511</f>
        <v>5663026.4000000004</v>
      </c>
      <c r="P136" s="47">
        <f t="shared" si="26"/>
        <v>10652.996482251359</v>
      </c>
      <c r="Q136" s="47">
        <v>9673</v>
      </c>
      <c r="R136" s="69" t="s">
        <v>95</v>
      </c>
    </row>
    <row r="137" spans="1:19" ht="25.9" customHeight="1" x14ac:dyDescent="0.25">
      <c r="A137" s="70" t="s">
        <v>2328</v>
      </c>
      <c r="B137" s="45" t="s">
        <v>161</v>
      </c>
      <c r="C137" s="167">
        <v>1989</v>
      </c>
      <c r="D137" s="167" t="s">
        <v>221</v>
      </c>
      <c r="E137" s="167" t="s">
        <v>20</v>
      </c>
      <c r="F137" s="72">
        <v>2</v>
      </c>
      <c r="G137" s="72">
        <v>1</v>
      </c>
      <c r="H137" s="47">
        <v>1146.7</v>
      </c>
      <c r="I137" s="47">
        <v>0</v>
      </c>
      <c r="J137" s="47">
        <v>631.4</v>
      </c>
      <c r="K137" s="46">
        <f t="shared" si="27"/>
        <v>250000</v>
      </c>
      <c r="L137" s="47">
        <v>0</v>
      </c>
      <c r="M137" s="47">
        <v>0</v>
      </c>
      <c r="N137" s="47">
        <v>0</v>
      </c>
      <c r="O137" s="47">
        <f>'[1]Прод. прилож'!$C$1064</f>
        <v>250000</v>
      </c>
      <c r="P137" s="47">
        <f t="shared" si="26"/>
        <v>218.01691811284556</v>
      </c>
      <c r="Q137" s="47">
        <v>9673</v>
      </c>
      <c r="R137" s="69" t="s">
        <v>96</v>
      </c>
    </row>
    <row r="138" spans="1:19" ht="25.9" customHeight="1" x14ac:dyDescent="0.25">
      <c r="A138" s="70" t="s">
        <v>2329</v>
      </c>
      <c r="B138" s="45" t="s">
        <v>162</v>
      </c>
      <c r="C138" s="167">
        <v>1963</v>
      </c>
      <c r="D138" s="167" t="s">
        <v>221</v>
      </c>
      <c r="E138" s="167" t="s">
        <v>20</v>
      </c>
      <c r="F138" s="72">
        <v>2</v>
      </c>
      <c r="G138" s="72">
        <v>2</v>
      </c>
      <c r="H138" s="47">
        <v>400.6</v>
      </c>
      <c r="I138" s="47">
        <v>0</v>
      </c>
      <c r="J138" s="47">
        <v>244.2</v>
      </c>
      <c r="K138" s="46">
        <f t="shared" si="27"/>
        <v>5944053</v>
      </c>
      <c r="L138" s="47">
        <v>0</v>
      </c>
      <c r="M138" s="47">
        <v>0</v>
      </c>
      <c r="N138" s="47">
        <v>0</v>
      </c>
      <c r="O138" s="47">
        <f>'[1]Прод. прилож'!$C$512</f>
        <v>5944053</v>
      </c>
      <c r="P138" s="47">
        <f t="shared" si="26"/>
        <v>14837.875686470294</v>
      </c>
      <c r="Q138" s="47">
        <v>9673</v>
      </c>
      <c r="R138" s="69" t="s">
        <v>95</v>
      </c>
    </row>
    <row r="139" spans="1:19" ht="25.9" customHeight="1" x14ac:dyDescent="0.25">
      <c r="A139" s="70" t="s">
        <v>2330</v>
      </c>
      <c r="B139" s="45" t="s">
        <v>163</v>
      </c>
      <c r="C139" s="167">
        <v>1963</v>
      </c>
      <c r="D139" s="167" t="s">
        <v>221</v>
      </c>
      <c r="E139" s="167" t="s">
        <v>20</v>
      </c>
      <c r="F139" s="72">
        <v>2</v>
      </c>
      <c r="G139" s="72">
        <v>1</v>
      </c>
      <c r="H139" s="47">
        <v>305.7</v>
      </c>
      <c r="I139" s="47">
        <v>0</v>
      </c>
      <c r="J139" s="47">
        <v>218.2</v>
      </c>
      <c r="K139" s="46">
        <f t="shared" si="27"/>
        <v>7058771.7999999998</v>
      </c>
      <c r="L139" s="47">
        <v>0</v>
      </c>
      <c r="M139" s="47">
        <v>0</v>
      </c>
      <c r="N139" s="47">
        <v>0</v>
      </c>
      <c r="O139" s="47">
        <f>'[1]Прод. прилож'!$C$1063</f>
        <v>7058771.7999999998</v>
      </c>
      <c r="P139" s="47">
        <f t="shared" si="26"/>
        <v>23090.519463526332</v>
      </c>
      <c r="Q139" s="47">
        <v>9673</v>
      </c>
      <c r="R139" s="69" t="s">
        <v>96</v>
      </c>
    </row>
    <row r="140" spans="1:19" ht="25.9" customHeight="1" x14ac:dyDescent="0.25">
      <c r="A140" s="70" t="s">
        <v>2331</v>
      </c>
      <c r="B140" s="45" t="s">
        <v>164</v>
      </c>
      <c r="C140" s="167">
        <v>1966</v>
      </c>
      <c r="D140" s="167" t="s">
        <v>221</v>
      </c>
      <c r="E140" s="167" t="s">
        <v>20</v>
      </c>
      <c r="F140" s="72">
        <v>2</v>
      </c>
      <c r="G140" s="72">
        <v>2</v>
      </c>
      <c r="H140" s="47">
        <v>731</v>
      </c>
      <c r="I140" s="47">
        <v>0</v>
      </c>
      <c r="J140" s="47">
        <v>423.2</v>
      </c>
      <c r="K140" s="46">
        <f t="shared" si="27"/>
        <v>8075952.04</v>
      </c>
      <c r="L140" s="47">
        <v>0</v>
      </c>
      <c r="M140" s="47">
        <v>0</v>
      </c>
      <c r="N140" s="47">
        <v>0</v>
      </c>
      <c r="O140" s="47">
        <f>'[1]Прод. прилож'!$C$52</f>
        <v>8075952.04</v>
      </c>
      <c r="P140" s="47">
        <f t="shared" si="26"/>
        <v>11047.814008207934</v>
      </c>
      <c r="Q140" s="47">
        <v>9673</v>
      </c>
      <c r="R140" s="69" t="s">
        <v>94</v>
      </c>
    </row>
    <row r="141" spans="1:19" ht="25.9" customHeight="1" x14ac:dyDescent="0.25">
      <c r="A141" s="234" t="s">
        <v>2332</v>
      </c>
      <c r="B141" s="212" t="s">
        <v>165</v>
      </c>
      <c r="C141" s="214">
        <v>1962</v>
      </c>
      <c r="D141" s="214" t="s">
        <v>221</v>
      </c>
      <c r="E141" s="214" t="s">
        <v>20</v>
      </c>
      <c r="F141" s="204">
        <v>2</v>
      </c>
      <c r="G141" s="204">
        <v>2</v>
      </c>
      <c r="H141" s="222">
        <v>494</v>
      </c>
      <c r="I141" s="222">
        <v>0</v>
      </c>
      <c r="J141" s="222">
        <v>243.8</v>
      </c>
      <c r="K141" s="46">
        <f t="shared" si="27"/>
        <v>300000</v>
      </c>
      <c r="L141" s="47">
        <v>0</v>
      </c>
      <c r="M141" s="47">
        <v>0</v>
      </c>
      <c r="N141" s="47">
        <v>0</v>
      </c>
      <c r="O141" s="47">
        <f>'[1]Прод. прилож'!$C$53</f>
        <v>300000</v>
      </c>
      <c r="P141" s="47">
        <f t="shared" si="26"/>
        <v>607.28744939271257</v>
      </c>
      <c r="Q141" s="47">
        <v>9673</v>
      </c>
      <c r="R141" s="69" t="s">
        <v>94</v>
      </c>
    </row>
    <row r="142" spans="1:19" ht="25.9" customHeight="1" x14ac:dyDescent="0.25">
      <c r="A142" s="235"/>
      <c r="B142" s="213"/>
      <c r="C142" s="215"/>
      <c r="D142" s="215"/>
      <c r="E142" s="215"/>
      <c r="F142" s="205"/>
      <c r="G142" s="205"/>
      <c r="H142" s="223"/>
      <c r="I142" s="223"/>
      <c r="J142" s="223"/>
      <c r="K142" s="46">
        <f>SUM(L142:O142)</f>
        <v>5589628</v>
      </c>
      <c r="L142" s="47">
        <v>0</v>
      </c>
      <c r="M142" s="47">
        <v>0</v>
      </c>
      <c r="N142" s="47">
        <v>0</v>
      </c>
      <c r="O142" s="47">
        <f>'[1]Прод. прилож'!$C$513</f>
        <v>5589628</v>
      </c>
      <c r="P142" s="47">
        <f>K142/H141</f>
        <v>11315.036437246963</v>
      </c>
      <c r="Q142" s="47">
        <v>9673</v>
      </c>
      <c r="R142" s="69" t="s">
        <v>95</v>
      </c>
    </row>
    <row r="143" spans="1:19" ht="25.9" customHeight="1" x14ac:dyDescent="0.25">
      <c r="A143" s="70" t="s">
        <v>2333</v>
      </c>
      <c r="B143" s="45" t="s">
        <v>166</v>
      </c>
      <c r="C143" s="167">
        <v>1963</v>
      </c>
      <c r="D143" s="167" t="s">
        <v>221</v>
      </c>
      <c r="E143" s="167" t="s">
        <v>20</v>
      </c>
      <c r="F143" s="72">
        <v>2</v>
      </c>
      <c r="G143" s="72">
        <v>2</v>
      </c>
      <c r="H143" s="47">
        <v>402</v>
      </c>
      <c r="I143" s="47">
        <v>0</v>
      </c>
      <c r="J143" s="47">
        <v>251.8</v>
      </c>
      <c r="K143" s="46">
        <f t="shared" si="27"/>
        <v>9511011.1999999993</v>
      </c>
      <c r="L143" s="47">
        <v>0</v>
      </c>
      <c r="M143" s="47">
        <v>0</v>
      </c>
      <c r="N143" s="47">
        <v>0</v>
      </c>
      <c r="O143" s="47">
        <f>'[1]Прод. прилож'!$C$514</f>
        <v>9511011.1999999993</v>
      </c>
      <c r="P143" s="47">
        <f t="shared" si="26"/>
        <v>23659.231840796019</v>
      </c>
      <c r="Q143" s="47">
        <v>9673</v>
      </c>
      <c r="R143" s="69" t="s">
        <v>95</v>
      </c>
    </row>
    <row r="144" spans="1:19" ht="25.9" customHeight="1" x14ac:dyDescent="0.25">
      <c r="A144" s="70" t="s">
        <v>2334</v>
      </c>
      <c r="B144" s="45" t="s">
        <v>167</v>
      </c>
      <c r="C144" s="167">
        <v>1962</v>
      </c>
      <c r="D144" s="167" t="s">
        <v>221</v>
      </c>
      <c r="E144" s="167" t="s">
        <v>20</v>
      </c>
      <c r="F144" s="72">
        <v>2</v>
      </c>
      <c r="G144" s="72">
        <v>2</v>
      </c>
      <c r="H144" s="47">
        <v>494</v>
      </c>
      <c r="I144" s="47">
        <v>0</v>
      </c>
      <c r="J144" s="47">
        <v>242.2</v>
      </c>
      <c r="K144" s="46">
        <f t="shared" si="27"/>
        <v>5944053</v>
      </c>
      <c r="L144" s="47">
        <v>0</v>
      </c>
      <c r="M144" s="47">
        <v>0</v>
      </c>
      <c r="N144" s="47">
        <v>0</v>
      </c>
      <c r="O144" s="47">
        <f>'[1]Прод. прилож'!$C$54</f>
        <v>5944053</v>
      </c>
      <c r="P144" s="47">
        <f t="shared" si="26"/>
        <v>12032.495951417004</v>
      </c>
      <c r="Q144" s="47">
        <v>9673</v>
      </c>
      <c r="R144" s="69" t="s">
        <v>94</v>
      </c>
    </row>
    <row r="145" spans="1:39" ht="40.15" customHeight="1" x14ac:dyDescent="0.25">
      <c r="A145" s="198" t="s">
        <v>2148</v>
      </c>
      <c r="B145" s="198"/>
      <c r="C145" s="198"/>
      <c r="D145" s="198"/>
      <c r="E145" s="198"/>
      <c r="F145" s="198"/>
      <c r="G145" s="198"/>
      <c r="H145" s="198"/>
      <c r="I145" s="198"/>
      <c r="J145" s="198"/>
      <c r="K145" s="198"/>
      <c r="L145" s="198"/>
      <c r="M145" s="198"/>
      <c r="N145" s="198"/>
      <c r="O145" s="198"/>
      <c r="P145" s="198"/>
      <c r="Q145" s="198"/>
      <c r="R145" s="198"/>
    </row>
    <row r="146" spans="1:39" ht="40.15" customHeight="1" x14ac:dyDescent="0.25">
      <c r="A146" s="199" t="s">
        <v>1046</v>
      </c>
      <c r="B146" s="199"/>
      <c r="C146" s="158" t="s">
        <v>21</v>
      </c>
      <c r="D146" s="158" t="s">
        <v>21</v>
      </c>
      <c r="E146" s="158" t="s">
        <v>21</v>
      </c>
      <c r="F146" s="96" t="s">
        <v>21</v>
      </c>
      <c r="G146" s="96" t="s">
        <v>21</v>
      </c>
      <c r="H146" s="97">
        <f t="shared" ref="H146:O146" si="28">SUM(H147:H150)</f>
        <v>1549.6000000000001</v>
      </c>
      <c r="I146" s="97">
        <f t="shared" si="28"/>
        <v>0</v>
      </c>
      <c r="J146" s="97">
        <f t="shared" si="28"/>
        <v>1469.6000000000001</v>
      </c>
      <c r="K146" s="97">
        <f t="shared" si="28"/>
        <v>135661065</v>
      </c>
      <c r="L146" s="97">
        <f t="shared" si="28"/>
        <v>0</v>
      </c>
      <c r="M146" s="97">
        <f t="shared" si="28"/>
        <v>0</v>
      </c>
      <c r="N146" s="97">
        <f t="shared" si="28"/>
        <v>0</v>
      </c>
      <c r="O146" s="97">
        <f t="shared" si="28"/>
        <v>135661065</v>
      </c>
      <c r="P146" s="34">
        <f>K146/H146</f>
        <v>87545.860221992771</v>
      </c>
      <c r="Q146" s="98" t="s">
        <v>21</v>
      </c>
      <c r="R146" s="99" t="s">
        <v>21</v>
      </c>
    </row>
    <row r="147" spans="1:39" ht="25.9" customHeight="1" x14ac:dyDescent="0.25">
      <c r="A147" s="70" t="s">
        <v>2335</v>
      </c>
      <c r="B147" s="45" t="s">
        <v>168</v>
      </c>
      <c r="C147" s="167">
        <v>1965</v>
      </c>
      <c r="D147" s="167" t="s">
        <v>221</v>
      </c>
      <c r="E147" s="167" t="s">
        <v>20</v>
      </c>
      <c r="F147" s="72">
        <v>2</v>
      </c>
      <c r="G147" s="72">
        <v>2</v>
      </c>
      <c r="H147" s="47">
        <v>394.7</v>
      </c>
      <c r="I147" s="47">
        <v>0</v>
      </c>
      <c r="J147" s="47">
        <v>374.7</v>
      </c>
      <c r="K147" s="47">
        <f>SUM(L147:O147)</f>
        <v>4918546.7</v>
      </c>
      <c r="L147" s="47">
        <v>0</v>
      </c>
      <c r="M147" s="47">
        <v>0</v>
      </c>
      <c r="N147" s="47">
        <v>0</v>
      </c>
      <c r="O147" s="47">
        <f>'[1]Прод. прилож'!$C$1066</f>
        <v>4918546.7</v>
      </c>
      <c r="P147" s="47">
        <f>K147/H147</f>
        <v>12461.481378261971</v>
      </c>
      <c r="Q147" s="47">
        <v>9673</v>
      </c>
      <c r="R147" s="69" t="s">
        <v>96</v>
      </c>
    </row>
    <row r="148" spans="1:39" ht="25.9" customHeight="1" x14ac:dyDescent="0.25">
      <c r="A148" s="70" t="s">
        <v>2336</v>
      </c>
      <c r="B148" s="45" t="s">
        <v>169</v>
      </c>
      <c r="C148" s="167">
        <v>1964</v>
      </c>
      <c r="D148" s="167" t="s">
        <v>221</v>
      </c>
      <c r="E148" s="167" t="s">
        <v>20</v>
      </c>
      <c r="F148" s="72">
        <v>2</v>
      </c>
      <c r="G148" s="72">
        <v>2</v>
      </c>
      <c r="H148" s="47">
        <v>386.1</v>
      </c>
      <c r="I148" s="47">
        <v>0</v>
      </c>
      <c r="J148" s="47">
        <v>366.1</v>
      </c>
      <c r="K148" s="47">
        <f>SUM(L148:O148)</f>
        <v>4787057.8</v>
      </c>
      <c r="L148" s="47">
        <v>0</v>
      </c>
      <c r="M148" s="47">
        <v>0</v>
      </c>
      <c r="N148" s="47">
        <v>0</v>
      </c>
      <c r="O148" s="47">
        <f>'[1]Прод. прилож'!$C$516</f>
        <v>4787057.8</v>
      </c>
      <c r="P148" s="47">
        <f>K148/H148</f>
        <v>12398.4921004921</v>
      </c>
      <c r="Q148" s="47">
        <v>9673</v>
      </c>
      <c r="R148" s="69" t="s">
        <v>95</v>
      </c>
    </row>
    <row r="149" spans="1:39" ht="25.9" customHeight="1" x14ac:dyDescent="0.25">
      <c r="A149" s="70" t="s">
        <v>2337</v>
      </c>
      <c r="B149" s="45" t="s">
        <v>170</v>
      </c>
      <c r="C149" s="167">
        <v>1965</v>
      </c>
      <c r="D149" s="167" t="s">
        <v>221</v>
      </c>
      <c r="E149" s="167" t="s">
        <v>20</v>
      </c>
      <c r="F149" s="72">
        <v>2</v>
      </c>
      <c r="G149" s="72">
        <v>2</v>
      </c>
      <c r="H149" s="47">
        <v>380.1</v>
      </c>
      <c r="I149" s="47">
        <v>0</v>
      </c>
      <c r="J149" s="47">
        <v>360.1</v>
      </c>
      <c r="K149" s="47">
        <f>SUM(L149:O149)</f>
        <v>4894296.0999999996</v>
      </c>
      <c r="L149" s="47">
        <v>0</v>
      </c>
      <c r="M149" s="47">
        <v>0</v>
      </c>
      <c r="N149" s="47">
        <v>0</v>
      </c>
      <c r="O149" s="47">
        <f>'[1]Прод. прилож'!$C$1067</f>
        <v>4894296.0999999996</v>
      </c>
      <c r="P149" s="47">
        <f>K149/H149</f>
        <v>12876.338068929228</v>
      </c>
      <c r="Q149" s="47">
        <v>9673</v>
      </c>
      <c r="R149" s="69" t="s">
        <v>96</v>
      </c>
    </row>
    <row r="150" spans="1:39" ht="25.9" customHeight="1" x14ac:dyDescent="0.25">
      <c r="A150" s="70" t="s">
        <v>2338</v>
      </c>
      <c r="B150" s="45" t="s">
        <v>171</v>
      </c>
      <c r="C150" s="167">
        <v>1964</v>
      </c>
      <c r="D150" s="167" t="s">
        <v>221</v>
      </c>
      <c r="E150" s="167" t="s">
        <v>20</v>
      </c>
      <c r="F150" s="72">
        <v>2</v>
      </c>
      <c r="G150" s="72">
        <v>2</v>
      </c>
      <c r="H150" s="47">
        <v>388.7</v>
      </c>
      <c r="I150" s="47">
        <v>0</v>
      </c>
      <c r="J150" s="47">
        <v>368.7</v>
      </c>
      <c r="K150" s="47">
        <f>SUM(L150:O150)</f>
        <v>121061164.40000001</v>
      </c>
      <c r="L150" s="47">
        <v>0</v>
      </c>
      <c r="M150" s="47">
        <v>0</v>
      </c>
      <c r="N150" s="47">
        <v>0</v>
      </c>
      <c r="O150" s="47">
        <f>'[1]Прод. прилож'!$C$517</f>
        <v>121061164.40000001</v>
      </c>
      <c r="P150" s="47">
        <f>K150/H150</f>
        <v>311451.41342937999</v>
      </c>
      <c r="Q150" s="47">
        <v>9673</v>
      </c>
      <c r="R150" s="69" t="s">
        <v>95</v>
      </c>
    </row>
    <row r="151" spans="1:39" ht="40.15" customHeight="1" x14ac:dyDescent="0.25">
      <c r="A151" s="198" t="s">
        <v>2149</v>
      </c>
      <c r="B151" s="198"/>
      <c r="C151" s="198"/>
      <c r="D151" s="198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</row>
    <row r="152" spans="1:39" ht="40.15" customHeight="1" x14ac:dyDescent="0.25">
      <c r="A152" s="199" t="s">
        <v>36</v>
      </c>
      <c r="B152" s="199"/>
      <c r="C152" s="158" t="s">
        <v>21</v>
      </c>
      <c r="D152" s="158" t="s">
        <v>21</v>
      </c>
      <c r="E152" s="158" t="s">
        <v>21</v>
      </c>
      <c r="F152" s="96" t="s">
        <v>21</v>
      </c>
      <c r="G152" s="96" t="s">
        <v>21</v>
      </c>
      <c r="H152" s="97">
        <f t="shared" ref="H152:O152" si="29">SUM(H153:H184)</f>
        <v>45584</v>
      </c>
      <c r="I152" s="97">
        <f t="shared" si="29"/>
        <v>257.29000000000002</v>
      </c>
      <c r="J152" s="97">
        <f t="shared" si="29"/>
        <v>40723.83</v>
      </c>
      <c r="K152" s="97">
        <f t="shared" si="29"/>
        <v>307403772.93000001</v>
      </c>
      <c r="L152" s="97">
        <f t="shared" si="29"/>
        <v>0</v>
      </c>
      <c r="M152" s="97">
        <f t="shared" si="29"/>
        <v>0</v>
      </c>
      <c r="N152" s="97">
        <f t="shared" si="29"/>
        <v>0</v>
      </c>
      <c r="O152" s="97">
        <f t="shared" si="29"/>
        <v>307403772.93000001</v>
      </c>
      <c r="P152" s="34">
        <f t="shared" ref="P152:P156" si="30">K152/H152</f>
        <v>6743.6770123288879</v>
      </c>
      <c r="Q152" s="98" t="s">
        <v>21</v>
      </c>
      <c r="R152" s="99" t="s">
        <v>21</v>
      </c>
    </row>
    <row r="153" spans="1:39" ht="25.9" customHeight="1" x14ac:dyDescent="0.25">
      <c r="A153" s="167" t="s">
        <v>2339</v>
      </c>
      <c r="B153" s="45" t="s">
        <v>1982</v>
      </c>
      <c r="C153" s="72">
        <v>1981</v>
      </c>
      <c r="D153" s="72" t="s">
        <v>221</v>
      </c>
      <c r="E153" s="72" t="s">
        <v>20</v>
      </c>
      <c r="F153" s="71">
        <v>2</v>
      </c>
      <c r="G153" s="71">
        <v>1</v>
      </c>
      <c r="H153" s="46">
        <v>583.9</v>
      </c>
      <c r="I153" s="46">
        <v>0</v>
      </c>
      <c r="J153" s="46">
        <v>490.7</v>
      </c>
      <c r="K153" s="48">
        <f t="shared" ref="K153" si="31">SUM(L153:O153)</f>
        <v>2712500</v>
      </c>
      <c r="L153" s="48">
        <v>0</v>
      </c>
      <c r="M153" s="48">
        <v>0</v>
      </c>
      <c r="N153" s="48">
        <v>0</v>
      </c>
      <c r="O153" s="48">
        <f>'[1]Прод. прилож'!$C$1069</f>
        <v>2712500</v>
      </c>
      <c r="P153" s="50">
        <f t="shared" si="30"/>
        <v>4645.4872409659192</v>
      </c>
      <c r="Q153" s="47">
        <v>9673</v>
      </c>
      <c r="R153" s="70" t="s">
        <v>96</v>
      </c>
      <c r="S153" s="2"/>
      <c r="T153" s="2"/>
      <c r="U153" s="2"/>
    </row>
    <row r="154" spans="1:39" ht="22.9" customHeight="1" x14ac:dyDescent="0.25">
      <c r="A154" s="167" t="s">
        <v>2340</v>
      </c>
      <c r="B154" s="54" t="s">
        <v>174</v>
      </c>
      <c r="C154" s="93">
        <v>1983</v>
      </c>
      <c r="D154" s="167" t="s">
        <v>221</v>
      </c>
      <c r="E154" s="167" t="s">
        <v>20</v>
      </c>
      <c r="F154" s="167">
        <v>3</v>
      </c>
      <c r="G154" s="167">
        <v>3</v>
      </c>
      <c r="H154" s="48">
        <v>2011.4</v>
      </c>
      <c r="I154" s="48">
        <v>0</v>
      </c>
      <c r="J154" s="48">
        <v>2011.4</v>
      </c>
      <c r="K154" s="48">
        <f t="shared" ref="K154:K184" si="32">SUM(L154:O154)</f>
        <v>15539506.400000002</v>
      </c>
      <c r="L154" s="48">
        <v>0</v>
      </c>
      <c r="M154" s="48">
        <v>0</v>
      </c>
      <c r="N154" s="48">
        <v>0</v>
      </c>
      <c r="O154" s="48">
        <f>'[1]Прод. прилож'!$C$1070</f>
        <v>15539506.400000002</v>
      </c>
      <c r="P154" s="50">
        <f t="shared" si="30"/>
        <v>7725.7166152928312</v>
      </c>
      <c r="Q154" s="47">
        <v>9673</v>
      </c>
      <c r="R154" s="70" t="s">
        <v>96</v>
      </c>
      <c r="S154" s="27"/>
      <c r="T154" s="20"/>
      <c r="U154" s="1"/>
      <c r="V154" s="1"/>
      <c r="W154" s="1"/>
      <c r="X154" s="3"/>
      <c r="Y154" s="3"/>
      <c r="Z154" s="25"/>
      <c r="AA154" s="25"/>
      <c r="AB154" s="25"/>
      <c r="AC154" s="182"/>
      <c r="AD154" s="25"/>
      <c r="AE154" s="25"/>
      <c r="AF154" s="25"/>
      <c r="AG154" s="182"/>
      <c r="AH154" s="6"/>
      <c r="AI154" s="6"/>
      <c r="AJ154" s="27"/>
      <c r="AK154" s="14"/>
      <c r="AL154" s="14"/>
      <c r="AM154" s="14"/>
    </row>
    <row r="155" spans="1:39" ht="22.9" customHeight="1" x14ac:dyDescent="0.25">
      <c r="A155" s="167" t="s">
        <v>2341</v>
      </c>
      <c r="B155" s="54" t="s">
        <v>175</v>
      </c>
      <c r="C155" s="167">
        <v>1976</v>
      </c>
      <c r="D155" s="167" t="s">
        <v>221</v>
      </c>
      <c r="E155" s="167" t="s">
        <v>20</v>
      </c>
      <c r="F155" s="167">
        <v>2</v>
      </c>
      <c r="G155" s="167">
        <v>2</v>
      </c>
      <c r="H155" s="48">
        <v>1043.9000000000001</v>
      </c>
      <c r="I155" s="48">
        <v>0</v>
      </c>
      <c r="J155" s="48">
        <v>1043.9000000000001</v>
      </c>
      <c r="K155" s="48">
        <f t="shared" si="32"/>
        <v>4611735.8000000007</v>
      </c>
      <c r="L155" s="48">
        <v>0</v>
      </c>
      <c r="M155" s="48">
        <v>0</v>
      </c>
      <c r="N155" s="48">
        <v>0</v>
      </c>
      <c r="O155" s="48">
        <f>'[1]Прод. прилож'!$C$1071</f>
        <v>4611735.8000000007</v>
      </c>
      <c r="P155" s="50">
        <f t="shared" si="30"/>
        <v>4417.7946163425622</v>
      </c>
      <c r="Q155" s="47">
        <v>9673</v>
      </c>
      <c r="R155" s="70" t="s">
        <v>96</v>
      </c>
      <c r="S155" s="90"/>
      <c r="T155" s="45"/>
      <c r="U155" s="72"/>
      <c r="V155" s="72"/>
      <c r="W155" s="72"/>
      <c r="X155" s="71"/>
      <c r="Y155" s="71"/>
      <c r="Z155" s="46"/>
      <c r="AA155" s="46"/>
      <c r="AB155" s="46"/>
      <c r="AC155" s="44"/>
      <c r="AD155" s="46"/>
      <c r="AE155" s="46"/>
      <c r="AF155" s="46"/>
      <c r="AG155" s="44"/>
      <c r="AH155" s="50"/>
      <c r="AI155" s="50"/>
      <c r="AJ155" s="69"/>
      <c r="AK155" s="14"/>
      <c r="AL155" s="14"/>
      <c r="AM155" s="14"/>
    </row>
    <row r="156" spans="1:39" s="111" customFormat="1" ht="34.9" customHeight="1" x14ac:dyDescent="0.25">
      <c r="A156" s="200" t="s">
        <v>2342</v>
      </c>
      <c r="B156" s="212" t="s">
        <v>1841</v>
      </c>
      <c r="C156" s="204">
        <v>1957</v>
      </c>
      <c r="D156" s="204">
        <v>2013</v>
      </c>
      <c r="E156" s="204" t="s">
        <v>20</v>
      </c>
      <c r="F156" s="206">
        <v>2</v>
      </c>
      <c r="G156" s="206">
        <v>2</v>
      </c>
      <c r="H156" s="228">
        <v>580.45000000000005</v>
      </c>
      <c r="I156" s="228">
        <v>73.67</v>
      </c>
      <c r="J156" s="228">
        <v>506.78</v>
      </c>
      <c r="K156" s="44">
        <f t="shared" si="32"/>
        <v>300000</v>
      </c>
      <c r="L156" s="37">
        <v>0</v>
      </c>
      <c r="M156" s="37">
        <v>0</v>
      </c>
      <c r="N156" s="37">
        <v>0</v>
      </c>
      <c r="O156" s="44">
        <f>'[1]Прод. прилож'!$C$56</f>
        <v>300000</v>
      </c>
      <c r="P156" s="50">
        <f t="shared" si="30"/>
        <v>516.840382461883</v>
      </c>
      <c r="Q156" s="50">
        <v>9673</v>
      </c>
      <c r="R156" s="69" t="s">
        <v>94</v>
      </c>
      <c r="S156" s="115"/>
      <c r="T156" s="112"/>
      <c r="U156" s="112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3"/>
      <c r="AG156" s="113"/>
      <c r="AH156" s="113"/>
      <c r="AI156" s="113"/>
      <c r="AJ156" s="113"/>
    </row>
    <row r="157" spans="1:39" s="111" customFormat="1" ht="34.9" customHeight="1" x14ac:dyDescent="0.25">
      <c r="A157" s="201"/>
      <c r="B157" s="213"/>
      <c r="C157" s="205"/>
      <c r="D157" s="205"/>
      <c r="E157" s="205"/>
      <c r="F157" s="207"/>
      <c r="G157" s="207"/>
      <c r="H157" s="229"/>
      <c r="I157" s="229"/>
      <c r="J157" s="229"/>
      <c r="K157" s="44">
        <f t="shared" si="32"/>
        <v>1162810</v>
      </c>
      <c r="L157" s="37">
        <v>0</v>
      </c>
      <c r="M157" s="37">
        <v>0</v>
      </c>
      <c r="N157" s="37">
        <v>0</v>
      </c>
      <c r="O157" s="44">
        <f>'[1]Прод. прилож'!$C$519</f>
        <v>1162810</v>
      </c>
      <c r="P157" s="50">
        <f>K157/H156</f>
        <v>2003.2905504350072</v>
      </c>
      <c r="Q157" s="50">
        <v>9673</v>
      </c>
      <c r="R157" s="69" t="s">
        <v>95</v>
      </c>
      <c r="S157" s="115"/>
      <c r="T157" s="112"/>
      <c r="U157" s="112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</row>
    <row r="158" spans="1:39" ht="22.9" customHeight="1" x14ac:dyDescent="0.25">
      <c r="A158" s="70" t="s">
        <v>2343</v>
      </c>
      <c r="B158" s="45" t="s">
        <v>176</v>
      </c>
      <c r="C158" s="167">
        <v>1967</v>
      </c>
      <c r="D158" s="167" t="s">
        <v>221</v>
      </c>
      <c r="E158" s="167" t="s">
        <v>20</v>
      </c>
      <c r="F158" s="167">
        <v>2</v>
      </c>
      <c r="G158" s="167">
        <v>4</v>
      </c>
      <c r="H158" s="48">
        <v>310</v>
      </c>
      <c r="I158" s="48">
        <v>0</v>
      </c>
      <c r="J158" s="48">
        <v>310</v>
      </c>
      <c r="K158" s="48">
        <f t="shared" si="32"/>
        <v>15760575.200000001</v>
      </c>
      <c r="L158" s="48">
        <v>0</v>
      </c>
      <c r="M158" s="48">
        <v>0</v>
      </c>
      <c r="N158" s="48">
        <v>0</v>
      </c>
      <c r="O158" s="48">
        <f>'[1]Прод. прилож'!$C$520</f>
        <v>15760575.200000001</v>
      </c>
      <c r="P158" s="50">
        <f t="shared" ref="P158:P184" si="33">K158/H158</f>
        <v>50840.565161290324</v>
      </c>
      <c r="Q158" s="47">
        <v>9673</v>
      </c>
      <c r="R158" s="70" t="s">
        <v>95</v>
      </c>
      <c r="S158" s="90"/>
      <c r="T158" s="45"/>
      <c r="U158" s="72"/>
      <c r="V158" s="72"/>
      <c r="W158" s="72"/>
      <c r="X158" s="71"/>
      <c r="Y158" s="71"/>
      <c r="Z158" s="46"/>
      <c r="AA158" s="46"/>
      <c r="AB158" s="46"/>
      <c r="AC158" s="44"/>
      <c r="AD158" s="46"/>
      <c r="AE158" s="46"/>
      <c r="AF158" s="46"/>
      <c r="AG158" s="44"/>
      <c r="AH158" s="50"/>
      <c r="AI158" s="50"/>
      <c r="AJ158" s="69"/>
      <c r="AK158" s="14"/>
      <c r="AL158" s="14"/>
      <c r="AM158" s="14"/>
    </row>
    <row r="159" spans="1:39" ht="22.9" customHeight="1" x14ac:dyDescent="0.25">
      <c r="A159" s="70" t="s">
        <v>2344</v>
      </c>
      <c r="B159" s="45" t="s">
        <v>177</v>
      </c>
      <c r="C159" s="167">
        <v>1970</v>
      </c>
      <c r="D159" s="167" t="s">
        <v>221</v>
      </c>
      <c r="E159" s="167" t="s">
        <v>22</v>
      </c>
      <c r="F159" s="167">
        <v>5</v>
      </c>
      <c r="G159" s="167">
        <v>4</v>
      </c>
      <c r="H159" s="48">
        <v>3437.5</v>
      </c>
      <c r="I159" s="48">
        <v>0</v>
      </c>
      <c r="J159" s="48">
        <v>3437.5</v>
      </c>
      <c r="K159" s="48">
        <f t="shared" si="32"/>
        <v>26486250</v>
      </c>
      <c r="L159" s="48">
        <v>0</v>
      </c>
      <c r="M159" s="48">
        <v>0</v>
      </c>
      <c r="N159" s="48">
        <v>0</v>
      </c>
      <c r="O159" s="48">
        <f>'[1]Прод. прилож'!$C$1072</f>
        <v>26486250</v>
      </c>
      <c r="P159" s="50">
        <f t="shared" si="33"/>
        <v>7705.090909090909</v>
      </c>
      <c r="Q159" s="47">
        <v>9673</v>
      </c>
      <c r="R159" s="70" t="s">
        <v>96</v>
      </c>
      <c r="S159" s="90"/>
      <c r="T159" s="45"/>
      <c r="U159" s="72"/>
      <c r="V159" s="72"/>
      <c r="W159" s="72"/>
      <c r="X159" s="71"/>
      <c r="Y159" s="71"/>
      <c r="Z159" s="46"/>
      <c r="AA159" s="46"/>
      <c r="AB159" s="46"/>
      <c r="AC159" s="44"/>
      <c r="AD159" s="46"/>
      <c r="AE159" s="46"/>
      <c r="AF159" s="46"/>
      <c r="AG159" s="44"/>
      <c r="AH159" s="50"/>
      <c r="AI159" s="50"/>
      <c r="AJ159" s="69"/>
      <c r="AK159" s="14"/>
      <c r="AL159" s="14"/>
      <c r="AM159" s="14"/>
    </row>
    <row r="160" spans="1:39" ht="22.9" customHeight="1" x14ac:dyDescent="0.25">
      <c r="A160" s="70" t="s">
        <v>2345</v>
      </c>
      <c r="B160" s="45" t="s">
        <v>178</v>
      </c>
      <c r="C160" s="167">
        <v>1964</v>
      </c>
      <c r="D160" s="167" t="s">
        <v>221</v>
      </c>
      <c r="E160" s="167" t="s">
        <v>20</v>
      </c>
      <c r="F160" s="167">
        <v>4</v>
      </c>
      <c r="G160" s="167">
        <v>3</v>
      </c>
      <c r="H160" s="48">
        <v>2239.8000000000002</v>
      </c>
      <c r="I160" s="48">
        <v>0</v>
      </c>
      <c r="J160" s="48">
        <v>2239.8000000000002</v>
      </c>
      <c r="K160" s="48">
        <f t="shared" si="32"/>
        <v>17292704.800000001</v>
      </c>
      <c r="L160" s="48">
        <v>0</v>
      </c>
      <c r="M160" s="48">
        <v>0</v>
      </c>
      <c r="N160" s="48">
        <v>0</v>
      </c>
      <c r="O160" s="48">
        <f>'[1]Прод. прилож'!$C$1073</f>
        <v>17292704.800000001</v>
      </c>
      <c r="P160" s="50">
        <f t="shared" si="33"/>
        <v>7720.6468434681665</v>
      </c>
      <c r="Q160" s="47">
        <v>9673</v>
      </c>
      <c r="R160" s="70" t="s">
        <v>96</v>
      </c>
      <c r="S160" s="90"/>
      <c r="T160" s="45"/>
      <c r="U160" s="72"/>
      <c r="V160" s="72"/>
      <c r="W160" s="72"/>
      <c r="X160" s="71"/>
      <c r="Y160" s="71"/>
      <c r="Z160" s="46"/>
      <c r="AA160" s="46"/>
      <c r="AB160" s="46"/>
      <c r="AC160" s="44"/>
      <c r="AD160" s="46"/>
      <c r="AE160" s="46"/>
      <c r="AF160" s="46"/>
      <c r="AG160" s="44"/>
      <c r="AH160" s="50"/>
      <c r="AI160" s="50"/>
      <c r="AJ160" s="69"/>
      <c r="AK160" s="14"/>
      <c r="AL160" s="14"/>
      <c r="AM160" s="14"/>
    </row>
    <row r="161" spans="1:39" ht="22.9" customHeight="1" x14ac:dyDescent="0.25">
      <c r="A161" s="191" t="s">
        <v>2346</v>
      </c>
      <c r="B161" s="45" t="s">
        <v>179</v>
      </c>
      <c r="C161" s="167">
        <v>1961</v>
      </c>
      <c r="D161" s="167" t="s">
        <v>221</v>
      </c>
      <c r="E161" s="167" t="s">
        <v>20</v>
      </c>
      <c r="F161" s="167">
        <v>2</v>
      </c>
      <c r="G161" s="167">
        <v>2</v>
      </c>
      <c r="H161" s="48">
        <v>788.6</v>
      </c>
      <c r="I161" s="48">
        <v>0</v>
      </c>
      <c r="J161" s="48">
        <v>572.20000000000005</v>
      </c>
      <c r="K161" s="48">
        <f t="shared" si="32"/>
        <v>5462898.2199999997</v>
      </c>
      <c r="L161" s="48">
        <v>0</v>
      </c>
      <c r="M161" s="48">
        <v>0</v>
      </c>
      <c r="N161" s="48">
        <v>0</v>
      </c>
      <c r="O161" s="48">
        <f>'[1]Прод. прилож'!$C$57</f>
        <v>5462898.2199999997</v>
      </c>
      <c r="P161" s="50">
        <f t="shared" si="33"/>
        <v>6927.3373319807251</v>
      </c>
      <c r="Q161" s="47">
        <v>9673</v>
      </c>
      <c r="R161" s="70" t="s">
        <v>94</v>
      </c>
      <c r="S161" s="90"/>
      <c r="T161" s="45"/>
      <c r="U161" s="72"/>
      <c r="V161" s="72"/>
      <c r="W161" s="72"/>
      <c r="X161" s="71"/>
      <c r="Y161" s="71"/>
      <c r="Z161" s="46"/>
      <c r="AA161" s="46"/>
      <c r="AB161" s="46"/>
      <c r="AC161" s="44"/>
      <c r="AD161" s="46"/>
      <c r="AE161" s="46"/>
      <c r="AF161" s="46"/>
      <c r="AG161" s="44"/>
      <c r="AH161" s="50"/>
      <c r="AI161" s="50"/>
      <c r="AJ161" s="69"/>
      <c r="AK161" s="14"/>
      <c r="AL161" s="14"/>
      <c r="AM161" s="14"/>
    </row>
    <row r="162" spans="1:39" ht="22.9" customHeight="1" x14ac:dyDescent="0.25">
      <c r="A162" s="191" t="s">
        <v>2347</v>
      </c>
      <c r="B162" s="45" t="s">
        <v>180</v>
      </c>
      <c r="C162" s="167">
        <v>1961</v>
      </c>
      <c r="D162" s="167" t="s">
        <v>221</v>
      </c>
      <c r="E162" s="167" t="s">
        <v>20</v>
      </c>
      <c r="F162" s="167">
        <v>2</v>
      </c>
      <c r="G162" s="167">
        <v>2</v>
      </c>
      <c r="H162" s="48">
        <v>683</v>
      </c>
      <c r="I162" s="48">
        <v>0</v>
      </c>
      <c r="J162" s="48">
        <v>594.5</v>
      </c>
      <c r="K162" s="48">
        <f t="shared" si="32"/>
        <v>4642886.6500000004</v>
      </c>
      <c r="L162" s="48">
        <v>0</v>
      </c>
      <c r="M162" s="48">
        <v>0</v>
      </c>
      <c r="N162" s="48">
        <v>0</v>
      </c>
      <c r="O162" s="48">
        <f>'[1]Прод. прилож'!$C$58</f>
        <v>4642886.6500000004</v>
      </c>
      <c r="P162" s="50">
        <f t="shared" si="33"/>
        <v>6797.7842606149343</v>
      </c>
      <c r="Q162" s="47">
        <v>9673</v>
      </c>
      <c r="R162" s="70" t="s">
        <v>94</v>
      </c>
      <c r="S162" s="90"/>
      <c r="T162" s="45"/>
      <c r="U162" s="72"/>
      <c r="V162" s="72"/>
      <c r="W162" s="72"/>
      <c r="X162" s="71"/>
      <c r="Y162" s="71"/>
      <c r="Z162" s="46"/>
      <c r="AA162" s="46"/>
      <c r="AB162" s="46"/>
      <c r="AC162" s="44"/>
      <c r="AD162" s="46"/>
      <c r="AE162" s="46"/>
      <c r="AF162" s="46"/>
      <c r="AG162" s="44"/>
      <c r="AH162" s="50"/>
      <c r="AI162" s="50"/>
      <c r="AJ162" s="69"/>
      <c r="AK162" s="14"/>
      <c r="AL162" s="14"/>
      <c r="AM162" s="14"/>
    </row>
    <row r="163" spans="1:39" ht="22.9" customHeight="1" x14ac:dyDescent="0.25">
      <c r="A163" s="191" t="s">
        <v>2348</v>
      </c>
      <c r="B163" s="45" t="s">
        <v>181</v>
      </c>
      <c r="C163" s="167">
        <v>1963</v>
      </c>
      <c r="D163" s="167" t="s">
        <v>221</v>
      </c>
      <c r="E163" s="167" t="s">
        <v>20</v>
      </c>
      <c r="F163" s="167">
        <v>2</v>
      </c>
      <c r="G163" s="167">
        <v>2</v>
      </c>
      <c r="H163" s="48">
        <v>691</v>
      </c>
      <c r="I163" s="48">
        <v>0</v>
      </c>
      <c r="J163" s="48">
        <v>558.70000000000005</v>
      </c>
      <c r="K163" s="48">
        <f t="shared" si="32"/>
        <v>5064166.51</v>
      </c>
      <c r="L163" s="48">
        <v>0</v>
      </c>
      <c r="M163" s="48">
        <v>0</v>
      </c>
      <c r="N163" s="48">
        <v>0</v>
      </c>
      <c r="O163" s="48">
        <f>'[1]Прод. прилож'!$C$59</f>
        <v>5064166.51</v>
      </c>
      <c r="P163" s="50">
        <f t="shared" si="33"/>
        <v>7328.75037626628</v>
      </c>
      <c r="Q163" s="47">
        <v>9673</v>
      </c>
      <c r="R163" s="70" t="s">
        <v>94</v>
      </c>
      <c r="S163" s="90"/>
      <c r="T163" s="45"/>
      <c r="U163" s="72"/>
      <c r="V163" s="72"/>
      <c r="W163" s="72"/>
      <c r="X163" s="71"/>
      <c r="Y163" s="71"/>
      <c r="Z163" s="46"/>
      <c r="AA163" s="46"/>
      <c r="AB163" s="46"/>
      <c r="AC163" s="44"/>
      <c r="AD163" s="46"/>
      <c r="AE163" s="46"/>
      <c r="AF163" s="46"/>
      <c r="AG163" s="44"/>
      <c r="AH163" s="50"/>
      <c r="AI163" s="50"/>
      <c r="AJ163" s="69"/>
      <c r="AK163" s="14"/>
      <c r="AL163" s="14"/>
      <c r="AM163" s="14"/>
    </row>
    <row r="164" spans="1:39" ht="22.9" customHeight="1" x14ac:dyDescent="0.25">
      <c r="A164" s="191" t="s">
        <v>2349</v>
      </c>
      <c r="B164" s="45" t="s">
        <v>182</v>
      </c>
      <c r="C164" s="167">
        <v>1962</v>
      </c>
      <c r="D164" s="167" t="s">
        <v>221</v>
      </c>
      <c r="E164" s="167" t="s">
        <v>20</v>
      </c>
      <c r="F164" s="167">
        <v>2</v>
      </c>
      <c r="G164" s="167">
        <v>1</v>
      </c>
      <c r="H164" s="48">
        <v>682</v>
      </c>
      <c r="I164" s="48">
        <v>0</v>
      </c>
      <c r="J164" s="48">
        <v>568.4</v>
      </c>
      <c r="K164" s="48">
        <f t="shared" si="32"/>
        <v>4588546.1100000003</v>
      </c>
      <c r="L164" s="48">
        <v>0</v>
      </c>
      <c r="M164" s="48">
        <v>0</v>
      </c>
      <c r="N164" s="48">
        <v>0</v>
      </c>
      <c r="O164" s="48">
        <f>'[1]Прод. прилож'!$C$60</f>
        <v>4588546.1100000003</v>
      </c>
      <c r="P164" s="50">
        <f t="shared" si="33"/>
        <v>6728.0734750733145</v>
      </c>
      <c r="Q164" s="47">
        <v>9673</v>
      </c>
      <c r="R164" s="70" t="s">
        <v>94</v>
      </c>
      <c r="S164" s="90"/>
      <c r="T164" s="45"/>
      <c r="U164" s="72"/>
      <c r="V164" s="72"/>
      <c r="W164" s="72"/>
      <c r="X164" s="71"/>
      <c r="Y164" s="71"/>
      <c r="Z164" s="46"/>
      <c r="AA164" s="46"/>
      <c r="AB164" s="46"/>
      <c r="AC164" s="44"/>
      <c r="AD164" s="46"/>
      <c r="AE164" s="46"/>
      <c r="AF164" s="46"/>
      <c r="AG164" s="44"/>
      <c r="AH164" s="50"/>
      <c r="AI164" s="50"/>
      <c r="AJ164" s="69"/>
      <c r="AK164" s="14"/>
      <c r="AL164" s="14"/>
      <c r="AM164" s="14"/>
    </row>
    <row r="165" spans="1:39" ht="22.9" customHeight="1" x14ac:dyDescent="0.25">
      <c r="A165" s="191" t="s">
        <v>2350</v>
      </c>
      <c r="B165" s="45" t="s">
        <v>183</v>
      </c>
      <c r="C165" s="167">
        <v>1966</v>
      </c>
      <c r="D165" s="167" t="s">
        <v>221</v>
      </c>
      <c r="E165" s="167" t="s">
        <v>20</v>
      </c>
      <c r="F165" s="167">
        <v>4</v>
      </c>
      <c r="G165" s="167">
        <v>2</v>
      </c>
      <c r="H165" s="48">
        <v>2040.2</v>
      </c>
      <c r="I165" s="48">
        <v>0</v>
      </c>
      <c r="J165" s="48">
        <v>2040.2</v>
      </c>
      <c r="K165" s="48">
        <f t="shared" si="32"/>
        <v>16588040</v>
      </c>
      <c r="L165" s="48">
        <v>0</v>
      </c>
      <c r="M165" s="48">
        <v>0</v>
      </c>
      <c r="N165" s="48">
        <v>0</v>
      </c>
      <c r="O165" s="48">
        <f>'[1]Прод. прилож'!$C$521</f>
        <v>16588040</v>
      </c>
      <c r="P165" s="50">
        <f t="shared" si="33"/>
        <v>8130.5950397019897</v>
      </c>
      <c r="Q165" s="47">
        <v>9673</v>
      </c>
      <c r="R165" s="70" t="s">
        <v>95</v>
      </c>
      <c r="S165" s="90"/>
      <c r="T165" s="45"/>
      <c r="U165" s="72"/>
      <c r="V165" s="72"/>
      <c r="W165" s="72"/>
      <c r="X165" s="71"/>
      <c r="Y165" s="71"/>
      <c r="Z165" s="46"/>
      <c r="AA165" s="46"/>
      <c r="AB165" s="46"/>
      <c r="AC165" s="44"/>
      <c r="AD165" s="46"/>
      <c r="AE165" s="46"/>
      <c r="AF165" s="46"/>
      <c r="AG165" s="44"/>
      <c r="AH165" s="50"/>
      <c r="AI165" s="50"/>
      <c r="AJ165" s="69"/>
      <c r="AK165" s="14"/>
      <c r="AL165" s="14"/>
      <c r="AM165" s="14"/>
    </row>
    <row r="166" spans="1:39" ht="22.9" customHeight="1" x14ac:dyDescent="0.25">
      <c r="A166" s="191" t="s">
        <v>2351</v>
      </c>
      <c r="B166" s="45" t="s">
        <v>184</v>
      </c>
      <c r="C166" s="167">
        <v>1964</v>
      </c>
      <c r="D166" s="167" t="s">
        <v>221</v>
      </c>
      <c r="E166" s="167" t="s">
        <v>20</v>
      </c>
      <c r="F166" s="167">
        <v>4</v>
      </c>
      <c r="G166" s="167">
        <v>2</v>
      </c>
      <c r="H166" s="48">
        <v>2028.8</v>
      </c>
      <c r="I166" s="48">
        <v>0</v>
      </c>
      <c r="J166" s="48">
        <v>2028.8</v>
      </c>
      <c r="K166" s="48">
        <f t="shared" si="32"/>
        <v>4402237.5</v>
      </c>
      <c r="L166" s="48">
        <v>0</v>
      </c>
      <c r="M166" s="48">
        <v>0</v>
      </c>
      <c r="N166" s="48">
        <v>0</v>
      </c>
      <c r="O166" s="48">
        <f>'[1]Прод. прилож'!$C$522</f>
        <v>4402237.5</v>
      </c>
      <c r="P166" s="50">
        <f t="shared" si="33"/>
        <v>2169.8725847791798</v>
      </c>
      <c r="Q166" s="47">
        <v>9673</v>
      </c>
      <c r="R166" s="70" t="s">
        <v>95</v>
      </c>
      <c r="S166" s="90"/>
      <c r="T166" s="45"/>
      <c r="U166" s="72"/>
      <c r="V166" s="72"/>
      <c r="W166" s="72"/>
      <c r="X166" s="71"/>
      <c r="Y166" s="71"/>
      <c r="Z166" s="46"/>
      <c r="AA166" s="46"/>
      <c r="AB166" s="46"/>
      <c r="AC166" s="44"/>
      <c r="AD166" s="46"/>
      <c r="AE166" s="46"/>
      <c r="AF166" s="46"/>
      <c r="AG166" s="44"/>
      <c r="AH166" s="50"/>
      <c r="AI166" s="50"/>
      <c r="AJ166" s="69"/>
      <c r="AK166" s="14"/>
      <c r="AL166" s="14"/>
      <c r="AM166" s="14"/>
    </row>
    <row r="167" spans="1:39" ht="22.9" customHeight="1" x14ac:dyDescent="0.25">
      <c r="A167" s="191" t="s">
        <v>2352</v>
      </c>
      <c r="B167" s="45" t="s">
        <v>185</v>
      </c>
      <c r="C167" s="167">
        <v>1964</v>
      </c>
      <c r="D167" s="167" t="s">
        <v>221</v>
      </c>
      <c r="E167" s="167" t="s">
        <v>20</v>
      </c>
      <c r="F167" s="167">
        <v>2</v>
      </c>
      <c r="G167" s="167">
        <v>1</v>
      </c>
      <c r="H167" s="48">
        <v>368.5</v>
      </c>
      <c r="I167" s="48">
        <v>0</v>
      </c>
      <c r="J167" s="48">
        <v>368.5</v>
      </c>
      <c r="K167" s="48">
        <f t="shared" si="32"/>
        <v>5110084.8</v>
      </c>
      <c r="L167" s="48">
        <v>0</v>
      </c>
      <c r="M167" s="48">
        <v>0</v>
      </c>
      <c r="N167" s="48">
        <v>0</v>
      </c>
      <c r="O167" s="48">
        <f>'[1]Прод. прилож'!$C$523</f>
        <v>5110084.8</v>
      </c>
      <c r="P167" s="50">
        <f t="shared" si="33"/>
        <v>13867.258616010855</v>
      </c>
      <c r="Q167" s="47">
        <v>9673</v>
      </c>
      <c r="R167" s="70" t="s">
        <v>95</v>
      </c>
      <c r="S167" s="90"/>
      <c r="T167" s="45"/>
      <c r="U167" s="72"/>
      <c r="V167" s="72"/>
      <c r="W167" s="72"/>
      <c r="X167" s="71"/>
      <c r="Y167" s="71"/>
      <c r="Z167" s="46"/>
      <c r="AA167" s="46"/>
      <c r="AB167" s="46"/>
      <c r="AC167" s="44"/>
      <c r="AD167" s="46"/>
      <c r="AE167" s="46"/>
      <c r="AF167" s="46"/>
      <c r="AG167" s="44"/>
      <c r="AH167" s="50"/>
      <c r="AI167" s="50"/>
      <c r="AJ167" s="69"/>
      <c r="AK167" s="14"/>
      <c r="AL167" s="14"/>
      <c r="AM167" s="14"/>
    </row>
    <row r="168" spans="1:39" ht="22.9" customHeight="1" x14ac:dyDescent="0.25">
      <c r="A168" s="191" t="s">
        <v>2353</v>
      </c>
      <c r="B168" s="45" t="s">
        <v>186</v>
      </c>
      <c r="C168" s="167">
        <v>1957</v>
      </c>
      <c r="D168" s="167" t="s">
        <v>221</v>
      </c>
      <c r="E168" s="167" t="s">
        <v>20</v>
      </c>
      <c r="F168" s="167">
        <v>2</v>
      </c>
      <c r="G168" s="167">
        <v>1</v>
      </c>
      <c r="H168" s="48">
        <v>474</v>
      </c>
      <c r="I168" s="48">
        <v>0</v>
      </c>
      <c r="J168" s="48">
        <v>428.7</v>
      </c>
      <c r="K168" s="48">
        <f t="shared" si="32"/>
        <v>2063050</v>
      </c>
      <c r="L168" s="48">
        <v>0</v>
      </c>
      <c r="M168" s="48">
        <v>0</v>
      </c>
      <c r="N168" s="48">
        <v>0</v>
      </c>
      <c r="O168" s="48">
        <f>'[1]Прод. прилож'!$C$61</f>
        <v>2063050</v>
      </c>
      <c r="P168" s="50">
        <f t="shared" si="33"/>
        <v>4352.4261603375526</v>
      </c>
      <c r="Q168" s="47">
        <v>9673</v>
      </c>
      <c r="R168" s="70" t="s">
        <v>94</v>
      </c>
      <c r="S168" s="90"/>
      <c r="T168" s="45"/>
      <c r="U168" s="72"/>
      <c r="V168" s="72"/>
      <c r="W168" s="72"/>
      <c r="X168" s="71"/>
      <c r="Y168" s="71"/>
      <c r="Z168" s="46"/>
      <c r="AA168" s="46"/>
      <c r="AB168" s="46"/>
      <c r="AC168" s="44"/>
      <c r="AD168" s="46"/>
      <c r="AE168" s="46"/>
      <c r="AF168" s="46"/>
      <c r="AG168" s="44"/>
      <c r="AH168" s="50"/>
      <c r="AI168" s="50"/>
      <c r="AJ168" s="69"/>
      <c r="AK168" s="14"/>
      <c r="AL168" s="14"/>
      <c r="AM168" s="14"/>
    </row>
    <row r="169" spans="1:39" ht="22.9" customHeight="1" x14ac:dyDescent="0.25">
      <c r="A169" s="191" t="s">
        <v>2354</v>
      </c>
      <c r="B169" s="45" t="s">
        <v>187</v>
      </c>
      <c r="C169" s="167">
        <v>1969</v>
      </c>
      <c r="D169" s="167" t="s">
        <v>221</v>
      </c>
      <c r="E169" s="167" t="s">
        <v>20</v>
      </c>
      <c r="F169" s="167">
        <v>2</v>
      </c>
      <c r="G169" s="167">
        <v>1</v>
      </c>
      <c r="H169" s="48">
        <v>340</v>
      </c>
      <c r="I169" s="48">
        <v>0</v>
      </c>
      <c r="J169" s="48">
        <v>340</v>
      </c>
      <c r="K169" s="48">
        <f t="shared" si="32"/>
        <v>2709840</v>
      </c>
      <c r="L169" s="48">
        <v>0</v>
      </c>
      <c r="M169" s="48">
        <v>0</v>
      </c>
      <c r="N169" s="48">
        <v>0</v>
      </c>
      <c r="O169" s="48">
        <f>'[1]Прод. прилож'!$C$1074</f>
        <v>2709840</v>
      </c>
      <c r="P169" s="50">
        <f t="shared" si="33"/>
        <v>7970.1176470588234</v>
      </c>
      <c r="Q169" s="47">
        <v>9673</v>
      </c>
      <c r="R169" s="70" t="s">
        <v>96</v>
      </c>
      <c r="S169" s="90"/>
      <c r="T169" s="45"/>
      <c r="U169" s="72"/>
      <c r="V169" s="72"/>
      <c r="W169" s="72"/>
      <c r="X169" s="71"/>
      <c r="Y169" s="71"/>
      <c r="Z169" s="46"/>
      <c r="AA169" s="46"/>
      <c r="AB169" s="46"/>
      <c r="AC169" s="44"/>
      <c r="AD169" s="46"/>
      <c r="AE169" s="46"/>
      <c r="AF169" s="46"/>
      <c r="AG169" s="44"/>
      <c r="AH169" s="50"/>
      <c r="AI169" s="50"/>
      <c r="AJ169" s="69"/>
      <c r="AK169" s="14"/>
      <c r="AL169" s="14"/>
      <c r="AM169" s="14"/>
    </row>
    <row r="170" spans="1:39" ht="22.9" customHeight="1" x14ac:dyDescent="0.25">
      <c r="A170" s="191" t="s">
        <v>2355</v>
      </c>
      <c r="B170" s="45" t="s">
        <v>188</v>
      </c>
      <c r="C170" s="167">
        <v>1970</v>
      </c>
      <c r="D170" s="167" t="s">
        <v>221</v>
      </c>
      <c r="E170" s="167" t="s">
        <v>20</v>
      </c>
      <c r="F170" s="167">
        <v>2</v>
      </c>
      <c r="G170" s="167">
        <v>1</v>
      </c>
      <c r="H170" s="48">
        <v>394.8</v>
      </c>
      <c r="I170" s="48">
        <v>0</v>
      </c>
      <c r="J170" s="48">
        <v>394.8</v>
      </c>
      <c r="K170" s="48">
        <f t="shared" si="32"/>
        <v>1649590.0000000002</v>
      </c>
      <c r="L170" s="48">
        <v>0</v>
      </c>
      <c r="M170" s="48">
        <v>0</v>
      </c>
      <c r="N170" s="48">
        <v>0</v>
      </c>
      <c r="O170" s="48">
        <f>'[1]Прод. прилож'!$C$1075</f>
        <v>1649590.0000000002</v>
      </c>
      <c r="P170" s="50">
        <f t="shared" si="33"/>
        <v>4178.2928064842963</v>
      </c>
      <c r="Q170" s="47">
        <v>9673</v>
      </c>
      <c r="R170" s="70" t="s">
        <v>96</v>
      </c>
      <c r="S170" s="90"/>
      <c r="T170" s="45"/>
      <c r="U170" s="72"/>
      <c r="V170" s="72"/>
      <c r="W170" s="72"/>
      <c r="X170" s="71"/>
      <c r="Y170" s="71"/>
      <c r="Z170" s="46"/>
      <c r="AA170" s="46"/>
      <c r="AB170" s="46"/>
      <c r="AC170" s="44"/>
      <c r="AD170" s="46"/>
      <c r="AE170" s="46"/>
      <c r="AF170" s="46"/>
      <c r="AG170" s="44"/>
      <c r="AH170" s="50"/>
      <c r="AI170" s="50"/>
      <c r="AJ170" s="69"/>
      <c r="AK170" s="14"/>
      <c r="AL170" s="14"/>
      <c r="AM170" s="14"/>
    </row>
    <row r="171" spans="1:39" ht="22.9" customHeight="1" x14ac:dyDescent="0.25">
      <c r="A171" s="191" t="s">
        <v>2356</v>
      </c>
      <c r="B171" s="45" t="s">
        <v>189</v>
      </c>
      <c r="C171" s="167">
        <v>1962</v>
      </c>
      <c r="D171" s="167" t="s">
        <v>221</v>
      </c>
      <c r="E171" s="167" t="s">
        <v>20</v>
      </c>
      <c r="F171" s="167">
        <v>2</v>
      </c>
      <c r="G171" s="167">
        <v>1</v>
      </c>
      <c r="H171" s="48">
        <v>332.33</v>
      </c>
      <c r="I171" s="48">
        <v>0</v>
      </c>
      <c r="J171" s="48">
        <v>295.3</v>
      </c>
      <c r="K171" s="48">
        <f t="shared" si="32"/>
        <v>947441.49999999988</v>
      </c>
      <c r="L171" s="48">
        <v>0</v>
      </c>
      <c r="M171" s="48">
        <v>0</v>
      </c>
      <c r="N171" s="48">
        <v>0</v>
      </c>
      <c r="O171" s="48">
        <f>'[1]Прод. прилож'!$C$62</f>
        <v>947441.49999999988</v>
      </c>
      <c r="P171" s="50">
        <f t="shared" si="33"/>
        <v>2850.9057262359702</v>
      </c>
      <c r="Q171" s="47">
        <v>9673</v>
      </c>
      <c r="R171" s="70" t="s">
        <v>94</v>
      </c>
      <c r="S171" s="90"/>
      <c r="T171" s="45"/>
      <c r="U171" s="72"/>
      <c r="V171" s="72"/>
      <c r="W171" s="72"/>
      <c r="X171" s="71"/>
      <c r="Y171" s="71"/>
      <c r="Z171" s="46"/>
      <c r="AA171" s="46"/>
      <c r="AB171" s="46"/>
      <c r="AC171" s="44"/>
      <c r="AD171" s="46"/>
      <c r="AE171" s="46"/>
      <c r="AF171" s="46"/>
      <c r="AG171" s="44"/>
      <c r="AH171" s="50"/>
      <c r="AI171" s="50"/>
      <c r="AJ171" s="69"/>
      <c r="AK171" s="14"/>
      <c r="AL171" s="14"/>
      <c r="AM171" s="14"/>
    </row>
    <row r="172" spans="1:39" ht="22.9" customHeight="1" x14ac:dyDescent="0.25">
      <c r="A172" s="191" t="s">
        <v>2585</v>
      </c>
      <c r="B172" s="45" t="s">
        <v>190</v>
      </c>
      <c r="C172" s="167">
        <v>1979</v>
      </c>
      <c r="D172" s="167" t="s">
        <v>221</v>
      </c>
      <c r="E172" s="167" t="s">
        <v>20</v>
      </c>
      <c r="F172" s="167">
        <v>5</v>
      </c>
      <c r="G172" s="167">
        <v>2</v>
      </c>
      <c r="H172" s="48">
        <v>1209.4000000000001</v>
      </c>
      <c r="I172" s="48">
        <v>0</v>
      </c>
      <c r="J172" s="48">
        <v>1209.4000000000001</v>
      </c>
      <c r="K172" s="48">
        <f t="shared" si="32"/>
        <v>9383354.4000000004</v>
      </c>
      <c r="L172" s="48">
        <v>0</v>
      </c>
      <c r="M172" s="48">
        <v>0</v>
      </c>
      <c r="N172" s="48">
        <v>0</v>
      </c>
      <c r="O172" s="48">
        <f>'[1]Прод. прилож'!$C$1076</f>
        <v>9383354.4000000004</v>
      </c>
      <c r="P172" s="50">
        <f t="shared" si="33"/>
        <v>7758.6856292376378</v>
      </c>
      <c r="Q172" s="47">
        <v>9673</v>
      </c>
      <c r="R172" s="70" t="s">
        <v>96</v>
      </c>
      <c r="S172" s="90"/>
      <c r="T172" s="45"/>
      <c r="U172" s="72"/>
      <c r="V172" s="72"/>
      <c r="W172" s="72"/>
      <c r="X172" s="71"/>
      <c r="Y172" s="71"/>
      <c r="Z172" s="46"/>
      <c r="AA172" s="46"/>
      <c r="AB172" s="46"/>
      <c r="AC172" s="44"/>
      <c r="AD172" s="46"/>
      <c r="AE172" s="46"/>
      <c r="AF172" s="46"/>
      <c r="AG172" s="44"/>
      <c r="AH172" s="50"/>
      <c r="AI172" s="50"/>
      <c r="AJ172" s="69"/>
      <c r="AK172" s="14"/>
      <c r="AL172" s="14"/>
      <c r="AM172" s="14"/>
    </row>
    <row r="173" spans="1:39" ht="22.9" customHeight="1" x14ac:dyDescent="0.25">
      <c r="A173" s="191" t="s">
        <v>2357</v>
      </c>
      <c r="B173" s="45" t="s">
        <v>1734</v>
      </c>
      <c r="C173" s="167">
        <v>1984</v>
      </c>
      <c r="D173" s="167" t="s">
        <v>221</v>
      </c>
      <c r="E173" s="167" t="s">
        <v>20</v>
      </c>
      <c r="F173" s="167">
        <v>5</v>
      </c>
      <c r="G173" s="167">
        <v>1</v>
      </c>
      <c r="H173" s="48">
        <v>4839.6000000000004</v>
      </c>
      <c r="I173" s="48">
        <v>0</v>
      </c>
      <c r="J173" s="48">
        <v>2791.4</v>
      </c>
      <c r="K173" s="48">
        <f t="shared" si="32"/>
        <v>22156094.800000001</v>
      </c>
      <c r="L173" s="48">
        <v>0</v>
      </c>
      <c r="M173" s="48">
        <v>0</v>
      </c>
      <c r="N173" s="48">
        <v>0</v>
      </c>
      <c r="O173" s="48">
        <f>'[1]Прод. прилож'!$C$524</f>
        <v>22156094.800000001</v>
      </c>
      <c r="P173" s="50">
        <f t="shared" si="33"/>
        <v>4578.0838912306799</v>
      </c>
      <c r="Q173" s="47">
        <v>9673</v>
      </c>
      <c r="R173" s="70" t="s">
        <v>95</v>
      </c>
      <c r="S173" s="90"/>
      <c r="T173" s="45"/>
      <c r="U173" s="72"/>
      <c r="V173" s="72"/>
      <c r="W173" s="72"/>
      <c r="X173" s="71"/>
      <c r="Y173" s="71"/>
      <c r="Z173" s="46"/>
      <c r="AA173" s="46"/>
      <c r="AB173" s="46"/>
      <c r="AC173" s="44"/>
      <c r="AD173" s="46"/>
      <c r="AE173" s="46"/>
      <c r="AF173" s="46"/>
      <c r="AG173" s="44"/>
      <c r="AH173" s="50"/>
      <c r="AI173" s="50"/>
      <c r="AJ173" s="69"/>
      <c r="AK173" s="14"/>
      <c r="AL173" s="14"/>
      <c r="AM173" s="14"/>
    </row>
    <row r="174" spans="1:39" ht="22.9" customHeight="1" x14ac:dyDescent="0.25">
      <c r="A174" s="191" t="s">
        <v>2358</v>
      </c>
      <c r="B174" s="45" t="s">
        <v>191</v>
      </c>
      <c r="C174" s="167">
        <v>1965</v>
      </c>
      <c r="D174" s="167" t="s">
        <v>221</v>
      </c>
      <c r="E174" s="167" t="s">
        <v>20</v>
      </c>
      <c r="F174" s="167">
        <v>4</v>
      </c>
      <c r="G174" s="167">
        <v>2</v>
      </c>
      <c r="H174" s="48">
        <v>1429.8</v>
      </c>
      <c r="I174" s="48">
        <v>0</v>
      </c>
      <c r="J174" s="48">
        <v>1429.8</v>
      </c>
      <c r="K174" s="48">
        <f t="shared" si="32"/>
        <v>31909025</v>
      </c>
      <c r="L174" s="48">
        <v>0</v>
      </c>
      <c r="M174" s="48">
        <v>0</v>
      </c>
      <c r="N174" s="48">
        <v>0</v>
      </c>
      <c r="O174" s="48">
        <f>'[1]Прод. прилож'!$C$525</f>
        <v>31909025</v>
      </c>
      <c r="P174" s="50">
        <f t="shared" si="33"/>
        <v>22317.124772695483</v>
      </c>
      <c r="Q174" s="47">
        <v>9673</v>
      </c>
      <c r="R174" s="70" t="s">
        <v>95</v>
      </c>
      <c r="S174" s="90"/>
      <c r="T174" s="45"/>
      <c r="U174" s="72"/>
      <c r="V174" s="72"/>
      <c r="W174" s="72"/>
      <c r="X174" s="71"/>
      <c r="Y174" s="71"/>
      <c r="Z174" s="46"/>
      <c r="AA174" s="46"/>
      <c r="AB174" s="46"/>
      <c r="AC174" s="44"/>
      <c r="AD174" s="46"/>
      <c r="AE174" s="46"/>
      <c r="AF174" s="46"/>
      <c r="AG174" s="44"/>
      <c r="AH174" s="50"/>
      <c r="AI174" s="50"/>
      <c r="AJ174" s="69"/>
      <c r="AK174" s="14"/>
      <c r="AL174" s="14"/>
      <c r="AM174" s="14"/>
    </row>
    <row r="175" spans="1:39" ht="22.9" customHeight="1" x14ac:dyDescent="0.25">
      <c r="A175" s="191" t="s">
        <v>2359</v>
      </c>
      <c r="B175" s="45" t="s">
        <v>192</v>
      </c>
      <c r="C175" s="167">
        <v>1972</v>
      </c>
      <c r="D175" s="167" t="s">
        <v>221</v>
      </c>
      <c r="E175" s="167" t="s">
        <v>20</v>
      </c>
      <c r="F175" s="167">
        <v>2</v>
      </c>
      <c r="G175" s="167">
        <v>2</v>
      </c>
      <c r="H175" s="48">
        <v>800.6</v>
      </c>
      <c r="I175" s="48">
        <v>0</v>
      </c>
      <c r="J175" s="48">
        <v>800.6</v>
      </c>
      <c r="K175" s="48">
        <f t="shared" si="32"/>
        <v>9447005</v>
      </c>
      <c r="L175" s="48">
        <v>0</v>
      </c>
      <c r="M175" s="48">
        <v>0</v>
      </c>
      <c r="N175" s="48">
        <v>0</v>
      </c>
      <c r="O175" s="48">
        <f>'[1]Прод. прилож'!$C$1077</f>
        <v>9447005</v>
      </c>
      <c r="P175" s="50">
        <f t="shared" si="33"/>
        <v>11799.906320259804</v>
      </c>
      <c r="Q175" s="47">
        <v>9673</v>
      </c>
      <c r="R175" s="70" t="s">
        <v>96</v>
      </c>
      <c r="S175" s="90"/>
      <c r="T175" s="45"/>
      <c r="U175" s="72"/>
      <c r="V175" s="72"/>
      <c r="W175" s="72"/>
      <c r="X175" s="71"/>
      <c r="Y175" s="71"/>
      <c r="Z175" s="46"/>
      <c r="AA175" s="46"/>
      <c r="AB175" s="46"/>
      <c r="AC175" s="44"/>
      <c r="AD175" s="46"/>
      <c r="AE175" s="46"/>
      <c r="AF175" s="46"/>
      <c r="AG175" s="44"/>
      <c r="AH175" s="50"/>
      <c r="AI175" s="50"/>
      <c r="AJ175" s="69"/>
      <c r="AK175" s="14"/>
      <c r="AL175" s="14"/>
      <c r="AM175" s="14"/>
    </row>
    <row r="176" spans="1:39" ht="22.9" customHeight="1" x14ac:dyDescent="0.25">
      <c r="A176" s="191" t="s">
        <v>2360</v>
      </c>
      <c r="B176" s="45" t="s">
        <v>220</v>
      </c>
      <c r="C176" s="167">
        <v>1982</v>
      </c>
      <c r="D176" s="167" t="s">
        <v>221</v>
      </c>
      <c r="E176" s="167" t="s">
        <v>20</v>
      </c>
      <c r="F176" s="167">
        <v>5</v>
      </c>
      <c r="G176" s="167">
        <v>1</v>
      </c>
      <c r="H176" s="48">
        <v>2556.61</v>
      </c>
      <c r="I176" s="48">
        <v>183.62</v>
      </c>
      <c r="J176" s="48">
        <v>1917.66</v>
      </c>
      <c r="K176" s="48">
        <f t="shared" si="32"/>
        <v>22890175.25</v>
      </c>
      <c r="L176" s="48">
        <v>0</v>
      </c>
      <c r="M176" s="48">
        <v>0</v>
      </c>
      <c r="N176" s="48">
        <v>0</v>
      </c>
      <c r="O176" s="48">
        <f>'[1]Прод. прилож'!$C$1078</f>
        <v>22890175.25</v>
      </c>
      <c r="P176" s="50">
        <f t="shared" si="33"/>
        <v>8953.3308756517417</v>
      </c>
      <c r="Q176" s="47">
        <v>9673</v>
      </c>
      <c r="R176" s="70" t="s">
        <v>96</v>
      </c>
      <c r="S176" s="90"/>
      <c r="T176" s="45"/>
      <c r="U176" s="72"/>
      <c r="V176" s="72"/>
      <c r="W176" s="72"/>
      <c r="X176" s="71"/>
      <c r="Y176" s="71"/>
      <c r="Z176" s="46"/>
      <c r="AA176" s="46"/>
      <c r="AB176" s="46"/>
      <c r="AC176" s="44"/>
      <c r="AD176" s="46"/>
      <c r="AE176" s="46"/>
      <c r="AF176" s="46"/>
      <c r="AG176" s="44"/>
      <c r="AH176" s="50"/>
      <c r="AI176" s="50"/>
      <c r="AJ176" s="69"/>
      <c r="AK176" s="14"/>
      <c r="AL176" s="14"/>
      <c r="AM176" s="14"/>
    </row>
    <row r="177" spans="1:39" ht="22.9" customHeight="1" x14ac:dyDescent="0.25">
      <c r="A177" s="191" t="s">
        <v>2361</v>
      </c>
      <c r="B177" s="45" t="s">
        <v>193</v>
      </c>
      <c r="C177" s="167">
        <v>1962</v>
      </c>
      <c r="D177" s="167" t="s">
        <v>221</v>
      </c>
      <c r="E177" s="167" t="s">
        <v>20</v>
      </c>
      <c r="F177" s="167">
        <v>2</v>
      </c>
      <c r="G177" s="167">
        <v>2</v>
      </c>
      <c r="H177" s="48">
        <v>1595.36</v>
      </c>
      <c r="I177" s="48">
        <v>0</v>
      </c>
      <c r="J177" s="48">
        <v>1398.2</v>
      </c>
      <c r="K177" s="48">
        <f t="shared" si="32"/>
        <v>6483068.7300000004</v>
      </c>
      <c r="L177" s="48">
        <v>0</v>
      </c>
      <c r="M177" s="48">
        <v>0</v>
      </c>
      <c r="N177" s="48">
        <v>0</v>
      </c>
      <c r="O177" s="48">
        <f>'[1]Прод. прилож'!$C$63</f>
        <v>6483068.7300000004</v>
      </c>
      <c r="P177" s="50">
        <f t="shared" si="33"/>
        <v>4063.7026940627825</v>
      </c>
      <c r="Q177" s="47">
        <v>9673</v>
      </c>
      <c r="R177" s="70" t="s">
        <v>94</v>
      </c>
      <c r="S177" s="90"/>
      <c r="T177" s="45"/>
      <c r="U177" s="72"/>
      <c r="V177" s="72"/>
      <c r="W177" s="72"/>
      <c r="X177" s="71"/>
      <c r="Y177" s="71"/>
      <c r="Z177" s="46"/>
      <c r="AA177" s="46"/>
      <c r="AB177" s="46"/>
      <c r="AC177" s="44"/>
      <c r="AD177" s="46"/>
      <c r="AE177" s="46"/>
      <c r="AF177" s="46"/>
      <c r="AG177" s="44"/>
      <c r="AH177" s="50"/>
      <c r="AI177" s="50"/>
      <c r="AJ177" s="69"/>
      <c r="AK177" s="14"/>
      <c r="AL177" s="14"/>
      <c r="AM177" s="14"/>
    </row>
    <row r="178" spans="1:39" ht="22.9" customHeight="1" x14ac:dyDescent="0.25">
      <c r="A178" s="191" t="s">
        <v>2362</v>
      </c>
      <c r="B178" s="45" t="s">
        <v>194</v>
      </c>
      <c r="C178" s="167">
        <v>1963</v>
      </c>
      <c r="D178" s="167" t="s">
        <v>221</v>
      </c>
      <c r="E178" s="167" t="s">
        <v>20</v>
      </c>
      <c r="F178" s="167">
        <v>2</v>
      </c>
      <c r="G178" s="167">
        <v>2</v>
      </c>
      <c r="H178" s="48">
        <v>618.5</v>
      </c>
      <c r="I178" s="48">
        <v>0</v>
      </c>
      <c r="J178" s="48">
        <v>502</v>
      </c>
      <c r="K178" s="48">
        <f t="shared" si="32"/>
        <v>8757812.8800000008</v>
      </c>
      <c r="L178" s="48">
        <v>0</v>
      </c>
      <c r="M178" s="48">
        <v>0</v>
      </c>
      <c r="N178" s="48">
        <v>0</v>
      </c>
      <c r="O178" s="48">
        <f>'[1]Прод. прилож'!$C$64</f>
        <v>8757812.8800000008</v>
      </c>
      <c r="P178" s="50">
        <f t="shared" si="33"/>
        <v>14159.762134195636</v>
      </c>
      <c r="Q178" s="47">
        <v>9673</v>
      </c>
      <c r="R178" s="70" t="s">
        <v>94</v>
      </c>
      <c r="S178" s="90"/>
      <c r="T178" s="45"/>
      <c r="U178" s="72"/>
      <c r="V178" s="72"/>
      <c r="W178" s="72"/>
      <c r="X178" s="71"/>
      <c r="Y178" s="71"/>
      <c r="Z178" s="46"/>
      <c r="AA178" s="46"/>
      <c r="AB178" s="46"/>
      <c r="AC178" s="44"/>
      <c r="AD178" s="46"/>
      <c r="AE178" s="46"/>
      <c r="AF178" s="46"/>
      <c r="AG178" s="44"/>
      <c r="AH178" s="50"/>
      <c r="AI178" s="50"/>
      <c r="AJ178" s="69"/>
      <c r="AK178" s="14"/>
      <c r="AL178" s="14"/>
      <c r="AM178" s="14"/>
    </row>
    <row r="179" spans="1:39" ht="22.9" customHeight="1" x14ac:dyDescent="0.25">
      <c r="A179" s="191" t="s">
        <v>2363</v>
      </c>
      <c r="B179" s="45" t="s">
        <v>195</v>
      </c>
      <c r="C179" s="167">
        <v>1967</v>
      </c>
      <c r="D179" s="167" t="s">
        <v>221</v>
      </c>
      <c r="E179" s="167" t="s">
        <v>20</v>
      </c>
      <c r="F179" s="167">
        <v>5</v>
      </c>
      <c r="G179" s="167">
        <v>3</v>
      </c>
      <c r="H179" s="48">
        <v>4881</v>
      </c>
      <c r="I179" s="48">
        <v>0</v>
      </c>
      <c r="J179" s="48">
        <v>4881</v>
      </c>
      <c r="K179" s="48">
        <f t="shared" si="32"/>
        <v>5679684.3999999994</v>
      </c>
      <c r="L179" s="48">
        <v>0</v>
      </c>
      <c r="M179" s="48">
        <v>0</v>
      </c>
      <c r="N179" s="48">
        <v>0</v>
      </c>
      <c r="O179" s="48">
        <f>'[1]Прод. прилож'!$C$526</f>
        <v>5679684.3999999994</v>
      </c>
      <c r="P179" s="50">
        <f t="shared" si="33"/>
        <v>1163.6313050604383</v>
      </c>
      <c r="Q179" s="47">
        <v>9673</v>
      </c>
      <c r="R179" s="70" t="s">
        <v>95</v>
      </c>
      <c r="S179" s="90"/>
      <c r="T179" s="45"/>
      <c r="U179" s="72"/>
      <c r="V179" s="72"/>
      <c r="W179" s="72"/>
      <c r="X179" s="71"/>
      <c r="Y179" s="71"/>
      <c r="Z179" s="46"/>
      <c r="AA179" s="46"/>
      <c r="AB179" s="46"/>
      <c r="AC179" s="44"/>
      <c r="AD179" s="46"/>
      <c r="AE179" s="46"/>
      <c r="AF179" s="46"/>
      <c r="AG179" s="44"/>
      <c r="AH179" s="50"/>
      <c r="AI179" s="50"/>
      <c r="AJ179" s="69"/>
      <c r="AK179" s="14"/>
      <c r="AL179" s="14"/>
      <c r="AM179" s="14"/>
    </row>
    <row r="180" spans="1:39" ht="22.9" customHeight="1" x14ac:dyDescent="0.25">
      <c r="A180" s="191" t="s">
        <v>2364</v>
      </c>
      <c r="B180" s="45" t="s">
        <v>196</v>
      </c>
      <c r="C180" s="167">
        <v>1969</v>
      </c>
      <c r="D180" s="167" t="s">
        <v>221</v>
      </c>
      <c r="E180" s="167" t="s">
        <v>20</v>
      </c>
      <c r="F180" s="167">
        <v>2</v>
      </c>
      <c r="G180" s="167">
        <v>2</v>
      </c>
      <c r="H180" s="48">
        <v>428.2</v>
      </c>
      <c r="I180" s="48">
        <v>0</v>
      </c>
      <c r="J180" s="48">
        <v>428.2</v>
      </c>
      <c r="K180" s="48">
        <f t="shared" si="32"/>
        <v>3386975.7299999995</v>
      </c>
      <c r="L180" s="48">
        <v>0</v>
      </c>
      <c r="M180" s="48">
        <v>0</v>
      </c>
      <c r="N180" s="48">
        <v>0</v>
      </c>
      <c r="O180" s="48">
        <f>'[1]Прод. прилож'!$C$1079</f>
        <v>3386975.7299999995</v>
      </c>
      <c r="P180" s="50">
        <f t="shared" si="33"/>
        <v>7909.7985287248939</v>
      </c>
      <c r="Q180" s="47">
        <v>9673</v>
      </c>
      <c r="R180" s="70" t="s">
        <v>96</v>
      </c>
      <c r="S180" s="90"/>
      <c r="T180" s="45"/>
      <c r="U180" s="72"/>
      <c r="V180" s="72"/>
      <c r="W180" s="72"/>
      <c r="X180" s="71"/>
      <c r="Y180" s="71"/>
      <c r="Z180" s="46"/>
      <c r="AA180" s="46"/>
      <c r="AB180" s="46"/>
      <c r="AC180" s="44"/>
      <c r="AD180" s="46"/>
      <c r="AE180" s="46"/>
      <c r="AF180" s="46"/>
      <c r="AG180" s="44"/>
      <c r="AH180" s="50"/>
      <c r="AI180" s="50"/>
      <c r="AJ180" s="69"/>
      <c r="AK180" s="14"/>
      <c r="AL180" s="14"/>
      <c r="AM180" s="14"/>
    </row>
    <row r="181" spans="1:39" ht="22.9" customHeight="1" x14ac:dyDescent="0.25">
      <c r="A181" s="191" t="s">
        <v>2365</v>
      </c>
      <c r="B181" s="45" t="s">
        <v>197</v>
      </c>
      <c r="C181" s="167">
        <v>1965</v>
      </c>
      <c r="D181" s="167" t="s">
        <v>221</v>
      </c>
      <c r="E181" s="167" t="s">
        <v>20</v>
      </c>
      <c r="F181" s="167">
        <v>3</v>
      </c>
      <c r="G181" s="167">
        <v>3</v>
      </c>
      <c r="H181" s="48">
        <v>726.9</v>
      </c>
      <c r="I181" s="48">
        <v>0</v>
      </c>
      <c r="J181" s="48">
        <v>726.9</v>
      </c>
      <c r="K181" s="48">
        <f t="shared" si="32"/>
        <v>4126100</v>
      </c>
      <c r="L181" s="48">
        <v>0</v>
      </c>
      <c r="M181" s="48">
        <v>0</v>
      </c>
      <c r="N181" s="48">
        <v>0</v>
      </c>
      <c r="O181" s="48">
        <f>'[1]Прод. прилож'!$C$527</f>
        <v>4126100</v>
      </c>
      <c r="P181" s="50">
        <f t="shared" si="33"/>
        <v>5676.2966020085296</v>
      </c>
      <c r="Q181" s="47">
        <v>9673</v>
      </c>
      <c r="R181" s="70" t="s">
        <v>95</v>
      </c>
      <c r="S181" s="90"/>
      <c r="T181" s="45"/>
      <c r="U181" s="72"/>
      <c r="V181" s="72"/>
      <c r="W181" s="72"/>
      <c r="X181" s="71"/>
      <c r="Y181" s="71"/>
      <c r="Z181" s="46"/>
      <c r="AA181" s="46"/>
      <c r="AB181" s="46"/>
      <c r="AC181" s="44"/>
      <c r="AD181" s="46"/>
      <c r="AE181" s="46"/>
      <c r="AF181" s="46"/>
      <c r="AG181" s="44"/>
      <c r="AH181" s="50"/>
      <c r="AI181" s="50"/>
      <c r="AJ181" s="69"/>
      <c r="AK181" s="14"/>
      <c r="AL181" s="14"/>
      <c r="AM181" s="14"/>
    </row>
    <row r="182" spans="1:39" ht="22.9" customHeight="1" x14ac:dyDescent="0.25">
      <c r="A182" s="191" t="s">
        <v>2366</v>
      </c>
      <c r="B182" s="45" t="s">
        <v>198</v>
      </c>
      <c r="C182" s="93">
        <v>1968</v>
      </c>
      <c r="D182" s="167" t="s">
        <v>221</v>
      </c>
      <c r="E182" s="167" t="s">
        <v>20</v>
      </c>
      <c r="F182" s="167">
        <v>4</v>
      </c>
      <c r="G182" s="167">
        <v>4</v>
      </c>
      <c r="H182" s="48">
        <v>2771.75</v>
      </c>
      <c r="I182" s="48">
        <v>0</v>
      </c>
      <c r="J182" s="48">
        <v>2771.75</v>
      </c>
      <c r="K182" s="48">
        <f t="shared" si="32"/>
        <v>9011600.1999999993</v>
      </c>
      <c r="L182" s="48">
        <v>0</v>
      </c>
      <c r="M182" s="48">
        <v>0</v>
      </c>
      <c r="N182" s="48">
        <v>0</v>
      </c>
      <c r="O182" s="48">
        <f>'[1]Прод. прилож'!$C$528</f>
        <v>9011600.1999999993</v>
      </c>
      <c r="P182" s="50">
        <f t="shared" si="33"/>
        <v>3251.2312437990436</v>
      </c>
      <c r="Q182" s="47">
        <v>9673</v>
      </c>
      <c r="R182" s="70" t="s">
        <v>95</v>
      </c>
      <c r="S182" s="90"/>
      <c r="T182" s="45"/>
      <c r="U182" s="72"/>
      <c r="V182" s="72"/>
      <c r="W182" s="72"/>
      <c r="X182" s="71"/>
      <c r="Y182" s="71"/>
      <c r="Z182" s="46"/>
      <c r="AA182" s="46"/>
      <c r="AB182" s="46"/>
      <c r="AC182" s="44"/>
      <c r="AD182" s="46"/>
      <c r="AE182" s="46"/>
      <c r="AF182" s="46"/>
      <c r="AG182" s="44"/>
      <c r="AH182" s="50"/>
      <c r="AI182" s="50"/>
      <c r="AJ182" s="69"/>
      <c r="AK182" s="14"/>
      <c r="AL182" s="14"/>
      <c r="AM182" s="14"/>
    </row>
    <row r="183" spans="1:39" ht="22.9" customHeight="1" x14ac:dyDescent="0.25">
      <c r="A183" s="191" t="s">
        <v>2367</v>
      </c>
      <c r="B183" s="45" t="s">
        <v>199</v>
      </c>
      <c r="C183" s="167">
        <v>1979</v>
      </c>
      <c r="D183" s="167" t="s">
        <v>221</v>
      </c>
      <c r="E183" s="167" t="s">
        <v>22</v>
      </c>
      <c r="F183" s="167">
        <v>9</v>
      </c>
      <c r="G183" s="167">
        <v>1</v>
      </c>
      <c r="H183" s="48">
        <v>4118.3999999999996</v>
      </c>
      <c r="I183" s="48">
        <v>0</v>
      </c>
      <c r="J183" s="48">
        <v>3059.04</v>
      </c>
      <c r="K183" s="48">
        <f t="shared" si="32"/>
        <v>30962608.470000003</v>
      </c>
      <c r="L183" s="48">
        <v>0</v>
      </c>
      <c r="M183" s="48">
        <v>0</v>
      </c>
      <c r="N183" s="48">
        <v>0</v>
      </c>
      <c r="O183" s="48">
        <f>'[1]Прод. прилож'!$C$65</f>
        <v>30962608.470000003</v>
      </c>
      <c r="P183" s="50">
        <f t="shared" si="33"/>
        <v>7518.1158872377637</v>
      </c>
      <c r="Q183" s="47">
        <v>9673</v>
      </c>
      <c r="R183" s="70" t="s">
        <v>94</v>
      </c>
      <c r="S183" s="90"/>
      <c r="T183" s="45"/>
      <c r="U183" s="72"/>
      <c r="V183" s="72"/>
      <c r="W183" s="72"/>
      <c r="X183" s="71"/>
      <c r="Y183" s="71"/>
      <c r="Z183" s="46"/>
      <c r="AA183" s="46"/>
      <c r="AB183" s="46"/>
      <c r="AC183" s="44"/>
      <c r="AD183" s="46"/>
      <c r="AE183" s="46"/>
      <c r="AF183" s="46"/>
      <c r="AG183" s="44"/>
      <c r="AH183" s="50"/>
      <c r="AI183" s="50"/>
      <c r="AJ183" s="69"/>
      <c r="AK183" s="14"/>
      <c r="AL183" s="14"/>
      <c r="AM183" s="14"/>
    </row>
    <row r="184" spans="1:39" ht="22.9" customHeight="1" x14ac:dyDescent="0.25">
      <c r="A184" s="191" t="s">
        <v>2368</v>
      </c>
      <c r="B184" s="45" t="s">
        <v>200</v>
      </c>
      <c r="C184" s="167">
        <v>1967</v>
      </c>
      <c r="D184" s="167" t="s">
        <v>221</v>
      </c>
      <c r="E184" s="167" t="s">
        <v>20</v>
      </c>
      <c r="F184" s="167">
        <v>2</v>
      </c>
      <c r="G184" s="167">
        <v>1</v>
      </c>
      <c r="H184" s="48">
        <v>577.70000000000005</v>
      </c>
      <c r="I184" s="48">
        <v>0</v>
      </c>
      <c r="J184" s="48">
        <v>577.70000000000005</v>
      </c>
      <c r="K184" s="48">
        <f t="shared" si="32"/>
        <v>6115404.5800000001</v>
      </c>
      <c r="L184" s="48">
        <v>0</v>
      </c>
      <c r="M184" s="48">
        <v>0</v>
      </c>
      <c r="N184" s="48">
        <v>0</v>
      </c>
      <c r="O184" s="48">
        <f>'[1]Прод. прилож'!$C$529</f>
        <v>6115404.5800000001</v>
      </c>
      <c r="P184" s="50">
        <f t="shared" si="33"/>
        <v>10585.779089492815</v>
      </c>
      <c r="Q184" s="47">
        <v>9673</v>
      </c>
      <c r="R184" s="70" t="s">
        <v>95</v>
      </c>
      <c r="S184" s="90"/>
      <c r="T184" s="45"/>
      <c r="U184" s="72"/>
      <c r="V184" s="72"/>
      <c r="W184" s="72"/>
      <c r="X184" s="71"/>
      <c r="Y184" s="71"/>
      <c r="Z184" s="46"/>
      <c r="AA184" s="46"/>
      <c r="AB184" s="46"/>
      <c r="AC184" s="44"/>
      <c r="AD184" s="46"/>
      <c r="AE184" s="46"/>
      <c r="AF184" s="46"/>
      <c r="AG184" s="44"/>
      <c r="AH184" s="50"/>
      <c r="AI184" s="50"/>
      <c r="AJ184" s="69"/>
      <c r="AK184" s="14"/>
      <c r="AL184" s="14"/>
      <c r="AM184" s="14"/>
    </row>
    <row r="185" spans="1:39" ht="34.9" customHeight="1" x14ac:dyDescent="0.25">
      <c r="A185" s="198" t="s">
        <v>2150</v>
      </c>
      <c r="B185" s="198"/>
      <c r="C185" s="198"/>
      <c r="D185" s="198"/>
      <c r="E185" s="198"/>
      <c r="F185" s="198"/>
      <c r="G185" s="198"/>
      <c r="H185" s="198"/>
      <c r="I185" s="198"/>
      <c r="J185" s="198"/>
      <c r="K185" s="198"/>
      <c r="L185" s="198"/>
      <c r="M185" s="198"/>
      <c r="N185" s="198"/>
      <c r="O185" s="198"/>
      <c r="P185" s="198"/>
      <c r="Q185" s="198"/>
      <c r="R185" s="198"/>
    </row>
    <row r="186" spans="1:39" ht="34.9" customHeight="1" x14ac:dyDescent="0.25">
      <c r="A186" s="199" t="s">
        <v>78</v>
      </c>
      <c r="B186" s="199"/>
      <c r="C186" s="38" t="s">
        <v>21</v>
      </c>
      <c r="D186" s="38" t="s">
        <v>21</v>
      </c>
      <c r="E186" s="38" t="s">
        <v>21</v>
      </c>
      <c r="F186" s="33" t="s">
        <v>21</v>
      </c>
      <c r="G186" s="33" t="s">
        <v>21</v>
      </c>
      <c r="H186" s="97">
        <f t="shared" ref="H186:N186" si="34">SUM(H187:H193)</f>
        <v>3959.1</v>
      </c>
      <c r="I186" s="97">
        <f t="shared" si="34"/>
        <v>490.43</v>
      </c>
      <c r="J186" s="97">
        <f t="shared" si="34"/>
        <v>3814.63</v>
      </c>
      <c r="K186" s="97">
        <f t="shared" si="34"/>
        <v>35106771.880000003</v>
      </c>
      <c r="L186" s="97">
        <f t="shared" si="34"/>
        <v>0</v>
      </c>
      <c r="M186" s="97">
        <f t="shared" si="34"/>
        <v>0</v>
      </c>
      <c r="N186" s="97">
        <f t="shared" si="34"/>
        <v>0</v>
      </c>
      <c r="O186" s="97">
        <f>SUM(O187:O193)</f>
        <v>35106771.880000003</v>
      </c>
      <c r="P186" s="34">
        <f t="shared" ref="P186:P193" si="35">K186/H186</f>
        <v>8867.3617438306701</v>
      </c>
      <c r="Q186" s="98" t="s">
        <v>21</v>
      </c>
      <c r="R186" s="99" t="s">
        <v>21</v>
      </c>
    </row>
    <row r="187" spans="1:39" s="111" customFormat="1" ht="34.9" customHeight="1" x14ac:dyDescent="0.25">
      <c r="A187" s="125" t="s">
        <v>2369</v>
      </c>
      <c r="B187" s="45" t="s">
        <v>1868</v>
      </c>
      <c r="C187" s="167">
        <v>1981</v>
      </c>
      <c r="D187" s="72" t="s">
        <v>221</v>
      </c>
      <c r="E187" s="72" t="s">
        <v>22</v>
      </c>
      <c r="F187" s="71">
        <v>2</v>
      </c>
      <c r="G187" s="71">
        <v>2</v>
      </c>
      <c r="H187" s="50">
        <v>562.1</v>
      </c>
      <c r="I187" s="50">
        <v>490.43</v>
      </c>
      <c r="J187" s="50">
        <v>490.43</v>
      </c>
      <c r="K187" s="44">
        <f>SUM(L187:O187)</f>
        <v>60000</v>
      </c>
      <c r="L187" s="37">
        <v>0</v>
      </c>
      <c r="M187" s="37">
        <v>0</v>
      </c>
      <c r="N187" s="37">
        <v>0</v>
      </c>
      <c r="O187" s="44">
        <f>'[1]Прод. прилож'!$C$532</f>
        <v>60000</v>
      </c>
      <c r="P187" s="50">
        <f>K187/[4]Прилож!H134</f>
        <v>106.74257249599715</v>
      </c>
      <c r="Q187" s="50">
        <v>9673</v>
      </c>
      <c r="R187" s="56" t="s">
        <v>95</v>
      </c>
      <c r="S187" s="124"/>
      <c r="T187" s="110"/>
      <c r="U187" s="110"/>
    </row>
    <row r="188" spans="1:39" ht="25.15" customHeight="1" x14ac:dyDescent="0.25">
      <c r="A188" s="125" t="s">
        <v>2370</v>
      </c>
      <c r="B188" s="45" t="s">
        <v>201</v>
      </c>
      <c r="C188" s="167">
        <v>1966</v>
      </c>
      <c r="D188" s="167" t="s">
        <v>221</v>
      </c>
      <c r="E188" s="167" t="s">
        <v>20</v>
      </c>
      <c r="F188" s="167">
        <v>2</v>
      </c>
      <c r="G188" s="167">
        <v>2</v>
      </c>
      <c r="H188" s="48">
        <v>436</v>
      </c>
      <c r="I188" s="48">
        <v>0</v>
      </c>
      <c r="J188" s="48">
        <v>364.4</v>
      </c>
      <c r="K188" s="48">
        <f t="shared" ref="K188:K193" si="36">SUM(L188:O188)</f>
        <v>2468129.58</v>
      </c>
      <c r="L188" s="48">
        <v>0</v>
      </c>
      <c r="M188" s="48">
        <v>0</v>
      </c>
      <c r="N188" s="48">
        <v>0</v>
      </c>
      <c r="O188" s="48">
        <f>'[1]Прод. прилож'!$C$531</f>
        <v>2468129.58</v>
      </c>
      <c r="P188" s="50">
        <f t="shared" si="35"/>
        <v>5660.8476605504593</v>
      </c>
      <c r="Q188" s="47">
        <v>9673</v>
      </c>
      <c r="R188" s="70" t="s">
        <v>95</v>
      </c>
    </row>
    <row r="189" spans="1:39" ht="25.15" customHeight="1" x14ac:dyDescent="0.25">
      <c r="A189" s="125" t="s">
        <v>2371</v>
      </c>
      <c r="B189" s="45" t="s">
        <v>202</v>
      </c>
      <c r="C189" s="167">
        <v>1967</v>
      </c>
      <c r="D189" s="167" t="s">
        <v>221</v>
      </c>
      <c r="E189" s="167" t="s">
        <v>20</v>
      </c>
      <c r="F189" s="167">
        <v>2</v>
      </c>
      <c r="G189" s="167">
        <v>2</v>
      </c>
      <c r="H189" s="48">
        <v>712</v>
      </c>
      <c r="I189" s="48">
        <v>0</v>
      </c>
      <c r="J189" s="48">
        <v>712</v>
      </c>
      <c r="K189" s="48">
        <f t="shared" si="36"/>
        <v>2894600</v>
      </c>
      <c r="L189" s="48">
        <v>0</v>
      </c>
      <c r="M189" s="48">
        <v>0</v>
      </c>
      <c r="N189" s="48">
        <v>0</v>
      </c>
      <c r="O189" s="48">
        <f>'[1]Прод. прилож'!$C$1081</f>
        <v>2894600</v>
      </c>
      <c r="P189" s="50">
        <f t="shared" si="35"/>
        <v>4065.4494382022472</v>
      </c>
      <c r="Q189" s="47">
        <v>9673</v>
      </c>
      <c r="R189" s="70" t="s">
        <v>96</v>
      </c>
    </row>
    <row r="190" spans="1:39" ht="25.15" customHeight="1" x14ac:dyDescent="0.25">
      <c r="A190" s="125" t="s">
        <v>2372</v>
      </c>
      <c r="B190" s="45" t="s">
        <v>203</v>
      </c>
      <c r="C190" s="167">
        <v>1967</v>
      </c>
      <c r="D190" s="167" t="s">
        <v>221</v>
      </c>
      <c r="E190" s="167" t="s">
        <v>20</v>
      </c>
      <c r="F190" s="167">
        <v>2</v>
      </c>
      <c r="G190" s="167">
        <v>2</v>
      </c>
      <c r="H190" s="48">
        <v>710.4</v>
      </c>
      <c r="I190" s="48">
        <v>0</v>
      </c>
      <c r="J190" s="48">
        <v>710.4</v>
      </c>
      <c r="K190" s="48">
        <f t="shared" si="36"/>
        <v>2888319.9999999995</v>
      </c>
      <c r="L190" s="48">
        <v>0</v>
      </c>
      <c r="M190" s="48">
        <v>0</v>
      </c>
      <c r="N190" s="48">
        <v>0</v>
      </c>
      <c r="O190" s="48">
        <f>'[1]Прод. прилож'!$C$1082</f>
        <v>2888319.9999999995</v>
      </c>
      <c r="P190" s="50">
        <f t="shared" si="35"/>
        <v>4065.7657657657651</v>
      </c>
      <c r="Q190" s="47">
        <v>9673</v>
      </c>
      <c r="R190" s="70" t="s">
        <v>96</v>
      </c>
    </row>
    <row r="191" spans="1:39" ht="25.15" customHeight="1" x14ac:dyDescent="0.25">
      <c r="A191" s="125" t="s">
        <v>2373</v>
      </c>
      <c r="B191" s="45" t="s">
        <v>204</v>
      </c>
      <c r="C191" s="167">
        <v>1965</v>
      </c>
      <c r="D191" s="167" t="s">
        <v>221</v>
      </c>
      <c r="E191" s="167" t="s">
        <v>20</v>
      </c>
      <c r="F191" s="167">
        <v>2</v>
      </c>
      <c r="G191" s="167">
        <v>2</v>
      </c>
      <c r="H191" s="48">
        <v>721.6</v>
      </c>
      <c r="I191" s="48">
        <v>0</v>
      </c>
      <c r="J191" s="48">
        <v>720.4</v>
      </c>
      <c r="K191" s="48">
        <f t="shared" si="36"/>
        <v>1775975</v>
      </c>
      <c r="L191" s="48">
        <v>0</v>
      </c>
      <c r="M191" s="48">
        <v>0</v>
      </c>
      <c r="N191" s="48">
        <v>0</v>
      </c>
      <c r="O191" s="48">
        <f>'[1]Прод. прилож'!$C$533</f>
        <v>1775975</v>
      </c>
      <c r="P191" s="50">
        <f t="shared" si="35"/>
        <v>2461.1626940133037</v>
      </c>
      <c r="Q191" s="47">
        <v>9673</v>
      </c>
      <c r="R191" s="70" t="s">
        <v>95</v>
      </c>
    </row>
    <row r="192" spans="1:39" ht="25.15" customHeight="1" x14ac:dyDescent="0.25">
      <c r="A192" s="125" t="s">
        <v>2374</v>
      </c>
      <c r="B192" s="45" t="s">
        <v>205</v>
      </c>
      <c r="C192" s="167">
        <v>1963</v>
      </c>
      <c r="D192" s="167" t="s">
        <v>221</v>
      </c>
      <c r="E192" s="167" t="s">
        <v>20</v>
      </c>
      <c r="F192" s="167">
        <v>2</v>
      </c>
      <c r="G192" s="167">
        <v>2</v>
      </c>
      <c r="H192" s="48">
        <v>427</v>
      </c>
      <c r="I192" s="48">
        <v>0</v>
      </c>
      <c r="J192" s="48">
        <v>427</v>
      </c>
      <c r="K192" s="48">
        <f t="shared" si="36"/>
        <v>18693607.300000001</v>
      </c>
      <c r="L192" s="48">
        <v>0</v>
      </c>
      <c r="M192" s="48">
        <v>0</v>
      </c>
      <c r="N192" s="48">
        <v>0</v>
      </c>
      <c r="O192" s="48">
        <f>'[1]Прод. прилож'!$C$534</f>
        <v>18693607.300000001</v>
      </c>
      <c r="P192" s="50">
        <f t="shared" si="35"/>
        <v>43778.939812646371</v>
      </c>
      <c r="Q192" s="47">
        <v>9673</v>
      </c>
      <c r="R192" s="70" t="s">
        <v>95</v>
      </c>
    </row>
    <row r="193" spans="1:21" ht="25.15" customHeight="1" x14ac:dyDescent="0.25">
      <c r="A193" s="125" t="s">
        <v>2375</v>
      </c>
      <c r="B193" s="45" t="s">
        <v>206</v>
      </c>
      <c r="C193" s="167">
        <v>1966</v>
      </c>
      <c r="D193" s="167" t="s">
        <v>221</v>
      </c>
      <c r="E193" s="167" t="s">
        <v>207</v>
      </c>
      <c r="F193" s="167">
        <v>2</v>
      </c>
      <c r="G193" s="167">
        <v>2</v>
      </c>
      <c r="H193" s="48">
        <v>390</v>
      </c>
      <c r="I193" s="48">
        <v>0</v>
      </c>
      <c r="J193" s="48">
        <v>390</v>
      </c>
      <c r="K193" s="48">
        <f t="shared" si="36"/>
        <v>6326140</v>
      </c>
      <c r="L193" s="48">
        <v>0</v>
      </c>
      <c r="M193" s="48">
        <v>0</v>
      </c>
      <c r="N193" s="48">
        <v>0</v>
      </c>
      <c r="O193" s="48">
        <f>'[1]Прод. прилож'!$C$1083</f>
        <v>6326140</v>
      </c>
      <c r="P193" s="50">
        <f t="shared" si="35"/>
        <v>16220.871794871795</v>
      </c>
      <c r="Q193" s="47">
        <v>9673</v>
      </c>
      <c r="R193" s="70" t="s">
        <v>96</v>
      </c>
    </row>
    <row r="194" spans="1:21" ht="34.9" customHeight="1" x14ac:dyDescent="0.25">
      <c r="A194" s="198" t="s">
        <v>2151</v>
      </c>
      <c r="B194" s="198"/>
      <c r="C194" s="198"/>
      <c r="D194" s="198"/>
      <c r="E194" s="198"/>
      <c r="F194" s="198"/>
      <c r="G194" s="198"/>
      <c r="H194" s="198"/>
      <c r="I194" s="198"/>
      <c r="J194" s="198"/>
      <c r="K194" s="198"/>
      <c r="L194" s="198"/>
      <c r="M194" s="198"/>
      <c r="N194" s="198"/>
      <c r="O194" s="198"/>
      <c r="P194" s="198"/>
      <c r="Q194" s="198"/>
      <c r="R194" s="198"/>
    </row>
    <row r="195" spans="1:21" ht="34.9" customHeight="1" x14ac:dyDescent="0.25">
      <c r="A195" s="199" t="s">
        <v>4</v>
      </c>
      <c r="B195" s="199"/>
      <c r="C195" s="158" t="s">
        <v>21</v>
      </c>
      <c r="D195" s="158" t="s">
        <v>21</v>
      </c>
      <c r="E195" s="158" t="s">
        <v>21</v>
      </c>
      <c r="F195" s="96" t="s">
        <v>21</v>
      </c>
      <c r="G195" s="96" t="s">
        <v>21</v>
      </c>
      <c r="H195" s="97">
        <f t="shared" ref="H195:O195" si="37">SUM(H196:H206)</f>
        <v>6002.2</v>
      </c>
      <c r="I195" s="97">
        <f t="shared" si="37"/>
        <v>62.34</v>
      </c>
      <c r="J195" s="97">
        <f t="shared" si="37"/>
        <v>4594.26</v>
      </c>
      <c r="K195" s="97">
        <f t="shared" si="37"/>
        <v>37160828.600000001</v>
      </c>
      <c r="L195" s="97">
        <f t="shared" si="37"/>
        <v>0</v>
      </c>
      <c r="M195" s="97">
        <f t="shared" si="37"/>
        <v>0</v>
      </c>
      <c r="N195" s="97">
        <f t="shared" si="37"/>
        <v>0</v>
      </c>
      <c r="O195" s="97">
        <f t="shared" si="37"/>
        <v>37160828.600000001</v>
      </c>
      <c r="P195" s="34">
        <f t="shared" ref="P195:P206" si="38">K195/H195</f>
        <v>6191.2013261804013</v>
      </c>
      <c r="Q195" s="98" t="s">
        <v>21</v>
      </c>
      <c r="R195" s="99" t="s">
        <v>21</v>
      </c>
    </row>
    <row r="196" spans="1:21" ht="25.15" customHeight="1" x14ac:dyDescent="0.25">
      <c r="A196" s="200" t="s">
        <v>2376</v>
      </c>
      <c r="B196" s="212" t="s">
        <v>208</v>
      </c>
      <c r="C196" s="214">
        <v>1964</v>
      </c>
      <c r="D196" s="214" t="s">
        <v>221</v>
      </c>
      <c r="E196" s="214" t="s">
        <v>20</v>
      </c>
      <c r="F196" s="214">
        <v>2</v>
      </c>
      <c r="G196" s="214">
        <v>2</v>
      </c>
      <c r="H196" s="269">
        <v>894</v>
      </c>
      <c r="I196" s="216">
        <v>0</v>
      </c>
      <c r="J196" s="216">
        <v>393</v>
      </c>
      <c r="K196" s="48">
        <f t="shared" ref="K196:K206" si="39">SUM(L196:O196)</f>
        <v>300000</v>
      </c>
      <c r="L196" s="48">
        <v>0</v>
      </c>
      <c r="M196" s="48">
        <v>0</v>
      </c>
      <c r="N196" s="48">
        <v>0</v>
      </c>
      <c r="O196" s="48">
        <f>'[1]Прод. прилож'!$C$67</f>
        <v>300000</v>
      </c>
      <c r="P196" s="50">
        <f t="shared" si="38"/>
        <v>335.57046979865771</v>
      </c>
      <c r="Q196" s="47">
        <v>9673</v>
      </c>
      <c r="R196" s="70" t="s">
        <v>94</v>
      </c>
    </row>
    <row r="197" spans="1:21" ht="25.15" customHeight="1" x14ac:dyDescent="0.25">
      <c r="A197" s="201"/>
      <c r="B197" s="213"/>
      <c r="C197" s="215"/>
      <c r="D197" s="215"/>
      <c r="E197" s="215"/>
      <c r="F197" s="215"/>
      <c r="G197" s="215"/>
      <c r="H197" s="270"/>
      <c r="I197" s="217"/>
      <c r="J197" s="217"/>
      <c r="K197" s="48">
        <f>SUM(L197:O197)</f>
        <v>2285280</v>
      </c>
      <c r="L197" s="48">
        <v>0</v>
      </c>
      <c r="M197" s="48">
        <v>0</v>
      </c>
      <c r="N197" s="48">
        <v>0</v>
      </c>
      <c r="O197" s="48">
        <f>'[1]Прод. прилож'!$C$536</f>
        <v>2285280</v>
      </c>
      <c r="P197" s="50">
        <f>K197/H196</f>
        <v>2556.2416107382551</v>
      </c>
      <c r="Q197" s="47">
        <v>9673</v>
      </c>
      <c r="R197" s="70" t="s">
        <v>95</v>
      </c>
    </row>
    <row r="198" spans="1:21" ht="25.15" customHeight="1" x14ac:dyDescent="0.25">
      <c r="A198" s="144" t="s">
        <v>2377</v>
      </c>
      <c r="B198" s="45" t="s">
        <v>1736</v>
      </c>
      <c r="C198" s="167">
        <v>1979</v>
      </c>
      <c r="D198" s="167" t="s">
        <v>221</v>
      </c>
      <c r="E198" s="167" t="s">
        <v>20</v>
      </c>
      <c r="F198" s="167">
        <v>2</v>
      </c>
      <c r="G198" s="167">
        <v>2</v>
      </c>
      <c r="H198" s="19">
        <v>694.8</v>
      </c>
      <c r="I198" s="48">
        <v>0</v>
      </c>
      <c r="J198" s="48">
        <v>574.70000000000005</v>
      </c>
      <c r="K198" s="48">
        <f>SUM(L198:O198)</f>
        <v>2407202.5</v>
      </c>
      <c r="L198" s="48">
        <v>0</v>
      </c>
      <c r="M198" s="48">
        <v>0</v>
      </c>
      <c r="N198" s="48">
        <v>0</v>
      </c>
      <c r="O198" s="48">
        <f>'[1]Прод. прилож'!$C$537</f>
        <v>2407202.5</v>
      </c>
      <c r="P198" s="50">
        <f>K198/H198</f>
        <v>3464.5977259643064</v>
      </c>
      <c r="Q198" s="47">
        <v>9673</v>
      </c>
      <c r="R198" s="70" t="s">
        <v>95</v>
      </c>
    </row>
    <row r="199" spans="1:21" ht="25.15" customHeight="1" x14ac:dyDescent="0.25">
      <c r="A199" s="144" t="s">
        <v>2378</v>
      </c>
      <c r="B199" s="156" t="s">
        <v>1981</v>
      </c>
      <c r="C199" s="147">
        <v>1979</v>
      </c>
      <c r="D199" s="147" t="s">
        <v>221</v>
      </c>
      <c r="E199" s="147" t="s">
        <v>20</v>
      </c>
      <c r="F199" s="147">
        <v>2</v>
      </c>
      <c r="G199" s="147">
        <v>2</v>
      </c>
      <c r="H199" s="177">
        <v>621.1</v>
      </c>
      <c r="I199" s="161">
        <v>0</v>
      </c>
      <c r="J199" s="161">
        <v>571.9</v>
      </c>
      <c r="K199" s="48">
        <f>SUM(L199:O199)</f>
        <v>2337250</v>
      </c>
      <c r="L199" s="48">
        <v>0</v>
      </c>
      <c r="M199" s="48">
        <v>0</v>
      </c>
      <c r="N199" s="48">
        <v>0</v>
      </c>
      <c r="O199" s="48">
        <f>'[1]Прод. прилож'!$C$539</f>
        <v>2337250</v>
      </c>
      <c r="P199" s="50">
        <f>K199/H199</f>
        <v>3763.0816293672515</v>
      </c>
      <c r="Q199" s="47">
        <v>9673</v>
      </c>
      <c r="R199" s="70" t="s">
        <v>95</v>
      </c>
    </row>
    <row r="200" spans="1:21" ht="25.15" customHeight="1" x14ac:dyDescent="0.25">
      <c r="A200" s="234" t="s">
        <v>2379</v>
      </c>
      <c r="B200" s="212" t="s">
        <v>209</v>
      </c>
      <c r="C200" s="267">
        <v>1989</v>
      </c>
      <c r="D200" s="214" t="s">
        <v>221</v>
      </c>
      <c r="E200" s="214" t="s">
        <v>20</v>
      </c>
      <c r="F200" s="214">
        <v>2</v>
      </c>
      <c r="G200" s="214">
        <v>1</v>
      </c>
      <c r="H200" s="269">
        <v>613.29999999999995</v>
      </c>
      <c r="I200" s="216">
        <v>0</v>
      </c>
      <c r="J200" s="216">
        <v>496</v>
      </c>
      <c r="K200" s="48">
        <f>SUM(L200:O200)</f>
        <v>2218708.8000000003</v>
      </c>
      <c r="L200" s="48">
        <v>0</v>
      </c>
      <c r="M200" s="48">
        <v>0</v>
      </c>
      <c r="N200" s="48">
        <v>0</v>
      </c>
      <c r="O200" s="48">
        <f>'[1]Прод. прилож'!$C$538</f>
        <v>2218708.8000000003</v>
      </c>
      <c r="P200" s="50">
        <f>K200/H200</f>
        <v>3617.6566117723796</v>
      </c>
      <c r="Q200" s="47">
        <v>9673</v>
      </c>
      <c r="R200" s="70" t="s">
        <v>95</v>
      </c>
    </row>
    <row r="201" spans="1:21" ht="25.15" customHeight="1" x14ac:dyDescent="0.25">
      <c r="A201" s="235"/>
      <c r="B201" s="213"/>
      <c r="C201" s="268"/>
      <c r="D201" s="215"/>
      <c r="E201" s="215"/>
      <c r="F201" s="215"/>
      <c r="G201" s="215"/>
      <c r="H201" s="270"/>
      <c r="I201" s="217"/>
      <c r="J201" s="217"/>
      <c r="K201" s="48">
        <f t="shared" si="39"/>
        <v>7053563.2999999998</v>
      </c>
      <c r="L201" s="48">
        <v>0</v>
      </c>
      <c r="M201" s="48">
        <v>0</v>
      </c>
      <c r="N201" s="48">
        <v>0</v>
      </c>
      <c r="O201" s="48">
        <f>'[1]Прод. прилож'!$C$1085</f>
        <v>7053563.2999999998</v>
      </c>
      <c r="P201" s="50">
        <f>K201/H200</f>
        <v>11501</v>
      </c>
      <c r="Q201" s="47">
        <v>9673</v>
      </c>
      <c r="R201" s="70" t="s">
        <v>96</v>
      </c>
    </row>
    <row r="202" spans="1:21" ht="25.15" customHeight="1" x14ac:dyDescent="0.25">
      <c r="A202" s="70" t="s">
        <v>2380</v>
      </c>
      <c r="B202" s="45" t="s">
        <v>210</v>
      </c>
      <c r="C202" s="167">
        <v>1984</v>
      </c>
      <c r="D202" s="167" t="s">
        <v>221</v>
      </c>
      <c r="E202" s="167" t="s">
        <v>20</v>
      </c>
      <c r="F202" s="167">
        <v>2</v>
      </c>
      <c r="G202" s="167">
        <v>2</v>
      </c>
      <c r="H202" s="19">
        <v>697.5</v>
      </c>
      <c r="I202" s="48">
        <v>0</v>
      </c>
      <c r="J202" s="48">
        <v>561.4</v>
      </c>
      <c r="K202" s="48">
        <f t="shared" si="39"/>
        <v>7475650</v>
      </c>
      <c r="L202" s="48">
        <v>0</v>
      </c>
      <c r="M202" s="48">
        <v>0</v>
      </c>
      <c r="N202" s="48">
        <v>0</v>
      </c>
      <c r="O202" s="48">
        <f>'[1]Прод. прилож'!$C$1086</f>
        <v>7475650</v>
      </c>
      <c r="P202" s="50">
        <f t="shared" si="38"/>
        <v>10717.777777777777</v>
      </c>
      <c r="Q202" s="47">
        <v>9673</v>
      </c>
      <c r="R202" s="70" t="s">
        <v>96</v>
      </c>
    </row>
    <row r="203" spans="1:21" ht="25.15" customHeight="1" x14ac:dyDescent="0.25">
      <c r="A203" s="70" t="s">
        <v>2381</v>
      </c>
      <c r="B203" s="45" t="s">
        <v>211</v>
      </c>
      <c r="C203" s="93">
        <v>1969</v>
      </c>
      <c r="D203" s="167" t="s">
        <v>221</v>
      </c>
      <c r="E203" s="167" t="s">
        <v>20</v>
      </c>
      <c r="F203" s="167">
        <v>2</v>
      </c>
      <c r="G203" s="167">
        <v>2</v>
      </c>
      <c r="H203" s="19">
        <v>668</v>
      </c>
      <c r="I203" s="48">
        <v>0</v>
      </c>
      <c r="J203" s="48">
        <v>499.5</v>
      </c>
      <c r="K203" s="48">
        <f t="shared" si="39"/>
        <v>2409944</v>
      </c>
      <c r="L203" s="48">
        <v>0</v>
      </c>
      <c r="M203" s="48">
        <v>0</v>
      </c>
      <c r="N203" s="48">
        <v>0</v>
      </c>
      <c r="O203" s="48">
        <f>'[1]Прод. прилож'!$C$68</f>
        <v>2409944</v>
      </c>
      <c r="P203" s="50">
        <f t="shared" si="38"/>
        <v>3607.7005988023952</v>
      </c>
      <c r="Q203" s="47">
        <v>9673</v>
      </c>
      <c r="R203" s="70" t="s">
        <v>94</v>
      </c>
    </row>
    <row r="204" spans="1:21" ht="25.15" customHeight="1" x14ac:dyDescent="0.25">
      <c r="A204" s="70" t="s">
        <v>2382</v>
      </c>
      <c r="B204" s="45" t="s">
        <v>212</v>
      </c>
      <c r="C204" s="93">
        <v>1971</v>
      </c>
      <c r="D204" s="167" t="s">
        <v>221</v>
      </c>
      <c r="E204" s="167" t="s">
        <v>20</v>
      </c>
      <c r="F204" s="167">
        <v>2</v>
      </c>
      <c r="G204" s="167">
        <v>2</v>
      </c>
      <c r="H204" s="19">
        <v>570</v>
      </c>
      <c r="I204" s="48">
        <v>0</v>
      </c>
      <c r="J204" s="48">
        <v>515.6</v>
      </c>
      <c r="K204" s="48">
        <f t="shared" si="39"/>
        <v>320155</v>
      </c>
      <c r="L204" s="48">
        <v>0</v>
      </c>
      <c r="M204" s="48">
        <v>0</v>
      </c>
      <c r="N204" s="48">
        <v>0</v>
      </c>
      <c r="O204" s="48">
        <f>'[1]Прод. прилож'!$C$540</f>
        <v>320155</v>
      </c>
      <c r="P204" s="50">
        <f t="shared" si="38"/>
        <v>561.67543859649118</v>
      </c>
      <c r="Q204" s="47">
        <v>9673</v>
      </c>
      <c r="R204" s="70" t="s">
        <v>95</v>
      </c>
    </row>
    <row r="205" spans="1:21" s="111" customFormat="1" ht="27" customHeight="1" x14ac:dyDescent="0.25">
      <c r="A205" s="70" t="s">
        <v>2383</v>
      </c>
      <c r="B205" s="45" t="s">
        <v>2203</v>
      </c>
      <c r="C205" s="72">
        <v>1970</v>
      </c>
      <c r="D205" s="72" t="s">
        <v>221</v>
      </c>
      <c r="E205" s="72" t="s">
        <v>20</v>
      </c>
      <c r="F205" s="71">
        <v>2</v>
      </c>
      <c r="G205" s="71">
        <v>1</v>
      </c>
      <c r="H205" s="37">
        <v>564.5</v>
      </c>
      <c r="I205" s="37">
        <v>62.34</v>
      </c>
      <c r="J205" s="37">
        <v>502.16</v>
      </c>
      <c r="K205" s="44">
        <f t="shared" si="39"/>
        <v>2765075</v>
      </c>
      <c r="L205" s="37">
        <v>0</v>
      </c>
      <c r="M205" s="37">
        <v>0</v>
      </c>
      <c r="N205" s="37">
        <v>0</v>
      </c>
      <c r="O205" s="44">
        <f>'[1]Прод. прилож'!$C$541</f>
        <v>2765075</v>
      </c>
      <c r="P205" s="50">
        <f>K205/H205</f>
        <v>4898.2728077945085</v>
      </c>
      <c r="Q205" s="50">
        <v>9673</v>
      </c>
      <c r="R205" s="69" t="s">
        <v>95</v>
      </c>
      <c r="S205" s="110"/>
      <c r="T205" s="110"/>
      <c r="U205" s="110"/>
    </row>
    <row r="206" spans="1:21" ht="25.15" customHeight="1" x14ac:dyDescent="0.25">
      <c r="A206" s="70" t="s">
        <v>2384</v>
      </c>
      <c r="B206" s="45" t="s">
        <v>213</v>
      </c>
      <c r="C206" s="93">
        <v>1974</v>
      </c>
      <c r="D206" s="167" t="s">
        <v>221</v>
      </c>
      <c r="E206" s="167" t="s">
        <v>20</v>
      </c>
      <c r="F206" s="167">
        <v>2</v>
      </c>
      <c r="G206" s="167">
        <v>1</v>
      </c>
      <c r="H206" s="19">
        <v>679</v>
      </c>
      <c r="I206" s="48">
        <v>0</v>
      </c>
      <c r="J206" s="48">
        <v>480</v>
      </c>
      <c r="K206" s="48">
        <f t="shared" si="39"/>
        <v>7588000</v>
      </c>
      <c r="L206" s="48">
        <v>0</v>
      </c>
      <c r="M206" s="48">
        <v>0</v>
      </c>
      <c r="N206" s="48">
        <v>0</v>
      </c>
      <c r="O206" s="48">
        <f>'[1]Прод. прилож'!$C$542</f>
        <v>7588000</v>
      </c>
      <c r="P206" s="50">
        <f t="shared" si="38"/>
        <v>11175.257731958764</v>
      </c>
      <c r="Q206" s="47">
        <v>9673</v>
      </c>
      <c r="R206" s="70" t="s">
        <v>95</v>
      </c>
    </row>
    <row r="207" spans="1:21" ht="34.9" customHeight="1" x14ac:dyDescent="0.25">
      <c r="A207" s="198" t="s">
        <v>2152</v>
      </c>
      <c r="B207" s="198"/>
      <c r="C207" s="198"/>
      <c r="D207" s="198"/>
      <c r="E207" s="198"/>
      <c r="F207" s="198"/>
      <c r="G207" s="198"/>
      <c r="H207" s="198"/>
      <c r="I207" s="198"/>
      <c r="J207" s="198"/>
      <c r="K207" s="198"/>
      <c r="L207" s="198"/>
      <c r="M207" s="198"/>
      <c r="N207" s="198"/>
      <c r="O207" s="198"/>
      <c r="P207" s="198"/>
      <c r="Q207" s="198"/>
      <c r="R207" s="198"/>
    </row>
    <row r="208" spans="1:21" ht="34.9" customHeight="1" x14ac:dyDescent="0.25">
      <c r="A208" s="199" t="s">
        <v>218</v>
      </c>
      <c r="B208" s="199"/>
      <c r="C208" s="158" t="s">
        <v>21</v>
      </c>
      <c r="D208" s="158" t="s">
        <v>21</v>
      </c>
      <c r="E208" s="158" t="s">
        <v>21</v>
      </c>
      <c r="F208" s="96" t="s">
        <v>21</v>
      </c>
      <c r="G208" s="96" t="s">
        <v>21</v>
      </c>
      <c r="H208" s="97">
        <f t="shared" ref="H208:N208" si="40">SUM(H209:H215)</f>
        <v>3216</v>
      </c>
      <c r="I208" s="97">
        <f t="shared" si="40"/>
        <v>0</v>
      </c>
      <c r="J208" s="97">
        <f t="shared" si="40"/>
        <v>2430.6</v>
      </c>
      <c r="K208" s="97">
        <f t="shared" si="40"/>
        <v>18905072.009999998</v>
      </c>
      <c r="L208" s="97">
        <f t="shared" si="40"/>
        <v>0</v>
      </c>
      <c r="M208" s="97">
        <f t="shared" si="40"/>
        <v>0</v>
      </c>
      <c r="N208" s="97">
        <f t="shared" si="40"/>
        <v>0</v>
      </c>
      <c r="O208" s="97">
        <f>SUM(O209:O215)</f>
        <v>18905072.009999998</v>
      </c>
      <c r="P208" s="97">
        <f>K208/H208</f>
        <v>5878.4427891791038</v>
      </c>
      <c r="Q208" s="98" t="s">
        <v>21</v>
      </c>
      <c r="R208" s="99" t="s">
        <v>21</v>
      </c>
    </row>
    <row r="209" spans="1:21" ht="25.15" customHeight="1" x14ac:dyDescent="0.25">
      <c r="A209" s="191" t="s">
        <v>2385</v>
      </c>
      <c r="B209" s="45" t="s">
        <v>217</v>
      </c>
      <c r="C209" s="167">
        <v>1966</v>
      </c>
      <c r="D209" s="167" t="s">
        <v>221</v>
      </c>
      <c r="E209" s="167" t="s">
        <v>20</v>
      </c>
      <c r="F209" s="167">
        <v>2</v>
      </c>
      <c r="G209" s="167">
        <v>2</v>
      </c>
      <c r="H209" s="48">
        <v>410.8</v>
      </c>
      <c r="I209" s="48">
        <v>0</v>
      </c>
      <c r="J209" s="48">
        <v>368.3</v>
      </c>
      <c r="K209" s="48">
        <f t="shared" ref="K209:K214" si="41">SUM(L209:O209)</f>
        <v>3460300</v>
      </c>
      <c r="L209" s="48">
        <v>0</v>
      </c>
      <c r="M209" s="48">
        <v>0</v>
      </c>
      <c r="N209" s="48">
        <v>0</v>
      </c>
      <c r="O209" s="48">
        <f>'[1]Прод. прилож'!$C$1088</f>
        <v>3460300</v>
      </c>
      <c r="P209" s="50">
        <f t="shared" ref="P209:P214" si="42">K209/H209</f>
        <v>8423.3203505355395</v>
      </c>
      <c r="Q209" s="47">
        <v>9673</v>
      </c>
      <c r="R209" s="70" t="s">
        <v>96</v>
      </c>
    </row>
    <row r="210" spans="1:21" ht="25.15" customHeight="1" x14ac:dyDescent="0.25">
      <c r="A210" s="191" t="s">
        <v>2386</v>
      </c>
      <c r="B210" s="45" t="s">
        <v>219</v>
      </c>
      <c r="C210" s="167">
        <v>1955</v>
      </c>
      <c r="D210" s="167" t="s">
        <v>221</v>
      </c>
      <c r="E210" s="167" t="s">
        <v>20</v>
      </c>
      <c r="F210" s="167">
        <v>2</v>
      </c>
      <c r="G210" s="167">
        <v>1</v>
      </c>
      <c r="H210" s="48">
        <v>258.60000000000002</v>
      </c>
      <c r="I210" s="48">
        <v>0</v>
      </c>
      <c r="J210" s="48">
        <v>236.8</v>
      </c>
      <c r="K210" s="48">
        <f t="shared" si="41"/>
        <v>1575420</v>
      </c>
      <c r="L210" s="48">
        <v>0</v>
      </c>
      <c r="M210" s="48">
        <v>0</v>
      </c>
      <c r="N210" s="48">
        <v>0</v>
      </c>
      <c r="O210" s="48">
        <f>'[1]Прод. прилож'!$C$70</f>
        <v>1575420</v>
      </c>
      <c r="P210" s="50">
        <f t="shared" si="42"/>
        <v>6092.1113689095118</v>
      </c>
      <c r="Q210" s="47">
        <v>9673</v>
      </c>
      <c r="R210" s="70" t="s">
        <v>94</v>
      </c>
    </row>
    <row r="211" spans="1:21" ht="25.15" customHeight="1" x14ac:dyDescent="0.25">
      <c r="A211" s="191" t="s">
        <v>2387</v>
      </c>
      <c r="B211" s="45" t="s">
        <v>214</v>
      </c>
      <c r="C211" s="167">
        <v>1959</v>
      </c>
      <c r="D211" s="167" t="s">
        <v>221</v>
      </c>
      <c r="E211" s="167" t="s">
        <v>20</v>
      </c>
      <c r="F211" s="167">
        <v>2</v>
      </c>
      <c r="G211" s="167">
        <v>1</v>
      </c>
      <c r="H211" s="48">
        <v>572.6</v>
      </c>
      <c r="I211" s="48">
        <v>0</v>
      </c>
      <c r="J211" s="48">
        <v>283.39999999999998</v>
      </c>
      <c r="K211" s="48">
        <f t="shared" si="41"/>
        <v>2751250</v>
      </c>
      <c r="L211" s="48">
        <v>0</v>
      </c>
      <c r="M211" s="48">
        <v>0</v>
      </c>
      <c r="N211" s="48">
        <v>0</v>
      </c>
      <c r="O211" s="48">
        <f>'[1]Прод. прилож'!$C$544</f>
        <v>2751250</v>
      </c>
      <c r="P211" s="50">
        <f t="shared" si="42"/>
        <v>4804.8375829549423</v>
      </c>
      <c r="Q211" s="47">
        <v>9673</v>
      </c>
      <c r="R211" s="70" t="s">
        <v>95</v>
      </c>
    </row>
    <row r="212" spans="1:21" ht="25.15" customHeight="1" x14ac:dyDescent="0.25">
      <c r="A212" s="191" t="s">
        <v>2388</v>
      </c>
      <c r="B212" s="45" t="s">
        <v>215</v>
      </c>
      <c r="C212" s="167">
        <v>1964</v>
      </c>
      <c r="D212" s="167" t="s">
        <v>221</v>
      </c>
      <c r="E212" s="167" t="s">
        <v>20</v>
      </c>
      <c r="F212" s="167">
        <v>2</v>
      </c>
      <c r="G212" s="167">
        <v>2</v>
      </c>
      <c r="H212" s="48">
        <v>412.8</v>
      </c>
      <c r="I212" s="48">
        <v>0</v>
      </c>
      <c r="J212" s="48">
        <v>412.8</v>
      </c>
      <c r="K212" s="48">
        <f t="shared" si="41"/>
        <v>3468150</v>
      </c>
      <c r="L212" s="48">
        <v>0</v>
      </c>
      <c r="M212" s="48">
        <v>0</v>
      </c>
      <c r="N212" s="48">
        <v>0</v>
      </c>
      <c r="O212" s="48">
        <f>'[1]Прод. прилож'!$C$1089</f>
        <v>3468150</v>
      </c>
      <c r="P212" s="50">
        <f t="shared" si="42"/>
        <v>8401.5261627906966</v>
      </c>
      <c r="Q212" s="47">
        <v>9673</v>
      </c>
      <c r="R212" s="70" t="s">
        <v>96</v>
      </c>
    </row>
    <row r="213" spans="1:21" ht="25.15" customHeight="1" x14ac:dyDescent="0.25">
      <c r="A213" s="191" t="s">
        <v>2389</v>
      </c>
      <c r="B213" s="45" t="s">
        <v>216</v>
      </c>
      <c r="C213" s="167">
        <v>1957</v>
      </c>
      <c r="D213" s="167" t="s">
        <v>221</v>
      </c>
      <c r="E213" s="167" t="s">
        <v>20</v>
      </c>
      <c r="F213" s="167">
        <v>2</v>
      </c>
      <c r="G213" s="167">
        <v>2</v>
      </c>
      <c r="H213" s="48">
        <v>380.1</v>
      </c>
      <c r="I213" s="48">
        <v>0</v>
      </c>
      <c r="J213" s="48">
        <v>377.3</v>
      </c>
      <c r="K213" s="48">
        <f t="shared" si="41"/>
        <v>2513170</v>
      </c>
      <c r="L213" s="48">
        <v>0</v>
      </c>
      <c r="M213" s="48">
        <v>0</v>
      </c>
      <c r="N213" s="48">
        <v>0</v>
      </c>
      <c r="O213" s="48">
        <f>'[1]Прод. прилож'!$C$71</f>
        <v>2513170</v>
      </c>
      <c r="P213" s="50">
        <f t="shared" si="42"/>
        <v>6611.8652986056295</v>
      </c>
      <c r="Q213" s="47">
        <v>9673</v>
      </c>
      <c r="R213" s="70" t="s">
        <v>94</v>
      </c>
    </row>
    <row r="214" spans="1:21" ht="25.15" customHeight="1" x14ac:dyDescent="0.25">
      <c r="A214" s="191" t="s">
        <v>2390</v>
      </c>
      <c r="B214" s="45" t="s">
        <v>1735</v>
      </c>
      <c r="C214" s="167">
        <v>1979</v>
      </c>
      <c r="D214" s="167" t="s">
        <v>221</v>
      </c>
      <c r="E214" s="167" t="s">
        <v>20</v>
      </c>
      <c r="F214" s="167">
        <v>2</v>
      </c>
      <c r="G214" s="167">
        <v>1</v>
      </c>
      <c r="H214" s="48">
        <v>590.54999999999995</v>
      </c>
      <c r="I214" s="48">
        <v>0</v>
      </c>
      <c r="J214" s="48">
        <v>373.4</v>
      </c>
      <c r="K214" s="48">
        <f t="shared" si="41"/>
        <v>2751250</v>
      </c>
      <c r="L214" s="48">
        <v>0</v>
      </c>
      <c r="M214" s="48">
        <v>0</v>
      </c>
      <c r="N214" s="48">
        <v>0</v>
      </c>
      <c r="O214" s="48">
        <f>'[1]Прод. прилож'!$C$545</f>
        <v>2751250</v>
      </c>
      <c r="P214" s="50">
        <f t="shared" si="42"/>
        <v>4658.7926509186354</v>
      </c>
      <c r="Q214" s="47">
        <v>9673</v>
      </c>
      <c r="R214" s="70" t="s">
        <v>95</v>
      </c>
    </row>
    <row r="215" spans="1:21" ht="25.15" customHeight="1" x14ac:dyDescent="0.25">
      <c r="A215" s="191" t="s">
        <v>2391</v>
      </c>
      <c r="B215" s="45" t="s">
        <v>1983</v>
      </c>
      <c r="C215" s="167">
        <v>1980</v>
      </c>
      <c r="D215" s="167" t="s">
        <v>221</v>
      </c>
      <c r="E215" s="167" t="s">
        <v>20</v>
      </c>
      <c r="F215" s="167">
        <v>2</v>
      </c>
      <c r="G215" s="167">
        <v>1</v>
      </c>
      <c r="H215" s="48">
        <v>590.54999999999995</v>
      </c>
      <c r="I215" s="48">
        <v>0</v>
      </c>
      <c r="J215" s="48">
        <v>378.6</v>
      </c>
      <c r="K215" s="48">
        <f t="shared" ref="K215" si="43">SUM(L215:O215)</f>
        <v>2385532.0099999998</v>
      </c>
      <c r="L215" s="48">
        <v>0</v>
      </c>
      <c r="M215" s="48">
        <v>0</v>
      </c>
      <c r="N215" s="48">
        <v>0</v>
      </c>
      <c r="O215" s="48">
        <f>'[1]Прод. прилож'!$C$546</f>
        <v>2385532.0099999998</v>
      </c>
      <c r="P215" s="50">
        <f t="shared" ref="P215" si="44">K215/H215</f>
        <v>4039.508949284565</v>
      </c>
      <c r="Q215" s="47">
        <v>9673</v>
      </c>
      <c r="R215" s="70" t="s">
        <v>95</v>
      </c>
    </row>
    <row r="216" spans="1:21" ht="34.9" customHeight="1" x14ac:dyDescent="0.25">
      <c r="A216" s="198" t="s">
        <v>2153</v>
      </c>
      <c r="B216" s="198"/>
      <c r="C216" s="198"/>
      <c r="D216" s="198"/>
      <c r="E216" s="198"/>
      <c r="F216" s="198"/>
      <c r="G216" s="198"/>
      <c r="H216" s="198"/>
      <c r="I216" s="198"/>
      <c r="J216" s="198"/>
      <c r="K216" s="198"/>
      <c r="L216" s="198"/>
      <c r="M216" s="198"/>
      <c r="N216" s="198"/>
      <c r="O216" s="198"/>
      <c r="P216" s="198"/>
      <c r="Q216" s="198"/>
      <c r="R216" s="198"/>
    </row>
    <row r="217" spans="1:21" ht="34.9" customHeight="1" x14ac:dyDescent="0.25">
      <c r="A217" s="199" t="s">
        <v>74</v>
      </c>
      <c r="B217" s="199"/>
      <c r="C217" s="158" t="s">
        <v>21</v>
      </c>
      <c r="D217" s="158" t="s">
        <v>21</v>
      </c>
      <c r="E217" s="158" t="s">
        <v>21</v>
      </c>
      <c r="F217" s="96" t="s">
        <v>21</v>
      </c>
      <c r="G217" s="96" t="s">
        <v>21</v>
      </c>
      <c r="H217" s="97">
        <f t="shared" ref="H217:O217" si="45">SUM(H218:H219)</f>
        <v>796</v>
      </c>
      <c r="I217" s="97">
        <f t="shared" si="45"/>
        <v>240.8</v>
      </c>
      <c r="J217" s="97">
        <f t="shared" si="45"/>
        <v>555.20000000000005</v>
      </c>
      <c r="K217" s="97">
        <f t="shared" si="45"/>
        <v>27136057.219999999</v>
      </c>
      <c r="L217" s="97">
        <f t="shared" si="45"/>
        <v>0</v>
      </c>
      <c r="M217" s="97">
        <f t="shared" si="45"/>
        <v>0</v>
      </c>
      <c r="N217" s="97">
        <f t="shared" si="45"/>
        <v>0</v>
      </c>
      <c r="O217" s="97">
        <f t="shared" si="45"/>
        <v>27136057.219999999</v>
      </c>
      <c r="P217" s="34">
        <f>K217/H217</f>
        <v>34090.524145728639</v>
      </c>
      <c r="Q217" s="98" t="s">
        <v>21</v>
      </c>
      <c r="R217" s="99" t="s">
        <v>21</v>
      </c>
    </row>
    <row r="218" spans="1:21" ht="25.15" customHeight="1" x14ac:dyDescent="0.25">
      <c r="A218" s="70" t="s">
        <v>2392</v>
      </c>
      <c r="B218" s="54" t="s">
        <v>1026</v>
      </c>
      <c r="C218" s="72">
        <v>1962</v>
      </c>
      <c r="D218" s="72">
        <v>2018</v>
      </c>
      <c r="E218" s="72" t="s">
        <v>20</v>
      </c>
      <c r="F218" s="43">
        <v>2</v>
      </c>
      <c r="G218" s="43">
        <v>1</v>
      </c>
      <c r="H218" s="49">
        <v>398</v>
      </c>
      <c r="I218" s="49">
        <v>120.4</v>
      </c>
      <c r="J218" s="49">
        <v>277.60000000000002</v>
      </c>
      <c r="K218" s="48">
        <f>SUM(L218:O218)</f>
        <v>2861754.8200000003</v>
      </c>
      <c r="L218" s="48">
        <v>0</v>
      </c>
      <c r="M218" s="48">
        <v>0</v>
      </c>
      <c r="N218" s="48">
        <v>0</v>
      </c>
      <c r="O218" s="48">
        <f>'[1]Прод. прилож'!$C$1091</f>
        <v>2861754.8200000003</v>
      </c>
      <c r="P218" s="50">
        <f>K218/H218</f>
        <v>7190.3387437185938</v>
      </c>
      <c r="Q218" s="47">
        <v>9673</v>
      </c>
      <c r="R218" s="36" t="s">
        <v>96</v>
      </c>
      <c r="S218" s="2"/>
      <c r="T218" s="2"/>
      <c r="U218" s="2"/>
    </row>
    <row r="219" spans="1:21" ht="25.15" customHeight="1" x14ac:dyDescent="0.25">
      <c r="A219" s="70" t="s">
        <v>2393</v>
      </c>
      <c r="B219" s="54" t="s">
        <v>1027</v>
      </c>
      <c r="C219" s="72">
        <v>1960</v>
      </c>
      <c r="D219" s="72">
        <v>2016</v>
      </c>
      <c r="E219" s="72" t="s">
        <v>20</v>
      </c>
      <c r="F219" s="43">
        <v>2</v>
      </c>
      <c r="G219" s="43">
        <v>1</v>
      </c>
      <c r="H219" s="49">
        <v>398</v>
      </c>
      <c r="I219" s="49">
        <v>120.4</v>
      </c>
      <c r="J219" s="49">
        <v>277.60000000000002</v>
      </c>
      <c r="K219" s="48">
        <f>SUM(L219:O219)</f>
        <v>24274302.399999999</v>
      </c>
      <c r="L219" s="48">
        <v>0</v>
      </c>
      <c r="M219" s="48">
        <v>0</v>
      </c>
      <c r="N219" s="48">
        <v>0</v>
      </c>
      <c r="O219" s="48">
        <f>'[1]Прод. прилож'!$C$548</f>
        <v>24274302.399999999</v>
      </c>
      <c r="P219" s="50">
        <f>K219/H219</f>
        <v>60990.70954773869</v>
      </c>
      <c r="Q219" s="47">
        <v>9673</v>
      </c>
      <c r="R219" s="36" t="s">
        <v>95</v>
      </c>
      <c r="S219" s="2"/>
      <c r="T219" s="2"/>
      <c r="U219" s="2"/>
    </row>
    <row r="220" spans="1:21" ht="34.9" customHeight="1" x14ac:dyDescent="0.25">
      <c r="A220" s="198" t="s">
        <v>2154</v>
      </c>
      <c r="B220" s="198"/>
      <c r="C220" s="198"/>
      <c r="D220" s="198"/>
      <c r="E220" s="198"/>
      <c r="F220" s="198"/>
      <c r="G220" s="198"/>
      <c r="H220" s="198"/>
      <c r="I220" s="198"/>
      <c r="J220" s="198"/>
      <c r="K220" s="198"/>
      <c r="L220" s="198"/>
      <c r="M220" s="198"/>
      <c r="N220" s="198"/>
      <c r="O220" s="198"/>
      <c r="P220" s="198"/>
      <c r="Q220" s="198"/>
      <c r="R220" s="198"/>
      <c r="S220" s="18"/>
    </row>
    <row r="221" spans="1:21" ht="34.9" customHeight="1" x14ac:dyDescent="0.25">
      <c r="A221" s="199" t="s">
        <v>72</v>
      </c>
      <c r="B221" s="199"/>
      <c r="C221" s="158" t="s">
        <v>21</v>
      </c>
      <c r="D221" s="158" t="s">
        <v>21</v>
      </c>
      <c r="E221" s="158" t="s">
        <v>21</v>
      </c>
      <c r="F221" s="96" t="s">
        <v>21</v>
      </c>
      <c r="G221" s="96" t="s">
        <v>21</v>
      </c>
      <c r="H221" s="97">
        <f>SUM(H222:H238)</f>
        <v>13183.089999999998</v>
      </c>
      <c r="I221" s="97">
        <f t="shared" ref="I221:O221" si="46">SUM(I222:I238)</f>
        <v>0</v>
      </c>
      <c r="J221" s="97">
        <f t="shared" si="46"/>
        <v>9515.07</v>
      </c>
      <c r="K221" s="97">
        <f t="shared" si="46"/>
        <v>117649588.40000001</v>
      </c>
      <c r="L221" s="97">
        <f t="shared" si="46"/>
        <v>0</v>
      </c>
      <c r="M221" s="97">
        <f t="shared" si="46"/>
        <v>0</v>
      </c>
      <c r="N221" s="97">
        <f t="shared" si="46"/>
        <v>0</v>
      </c>
      <c r="O221" s="97">
        <f t="shared" si="46"/>
        <v>117649588.40000001</v>
      </c>
      <c r="P221" s="34">
        <f>K221/H221</f>
        <v>8924.2801497979617</v>
      </c>
      <c r="Q221" s="98" t="s">
        <v>21</v>
      </c>
      <c r="R221" s="99" t="s">
        <v>21</v>
      </c>
    </row>
    <row r="222" spans="1:21" s="1" customFormat="1" ht="25.15" customHeight="1" x14ac:dyDescent="0.25">
      <c r="A222" s="191" t="s">
        <v>2394</v>
      </c>
      <c r="B222" s="100" t="s">
        <v>1039</v>
      </c>
      <c r="C222" s="167">
        <v>1963</v>
      </c>
      <c r="D222" s="167" t="s">
        <v>221</v>
      </c>
      <c r="E222" s="72" t="s">
        <v>20</v>
      </c>
      <c r="F222" s="43">
        <v>2</v>
      </c>
      <c r="G222" s="43">
        <v>1</v>
      </c>
      <c r="H222" s="48">
        <v>392.2</v>
      </c>
      <c r="I222" s="48">
        <v>0</v>
      </c>
      <c r="J222" s="48">
        <v>265.10000000000002</v>
      </c>
      <c r="K222" s="48">
        <f t="shared" ref="K222:K238" si="47">SUM(L222:O222)</f>
        <v>4053234.5999999996</v>
      </c>
      <c r="L222" s="48">
        <v>0</v>
      </c>
      <c r="M222" s="48">
        <v>0</v>
      </c>
      <c r="N222" s="48">
        <v>0</v>
      </c>
      <c r="O222" s="48">
        <f>'[1]Прод. прилож'!$C$75</f>
        <v>4053234.5999999996</v>
      </c>
      <c r="P222" s="50">
        <f t="shared" ref="P222:P238" si="48">K222/H222</f>
        <v>10334.611422743497</v>
      </c>
      <c r="Q222" s="47">
        <v>9673</v>
      </c>
      <c r="R222" s="69" t="s">
        <v>94</v>
      </c>
      <c r="S222" s="52"/>
      <c r="T222" s="52"/>
      <c r="U222" s="52"/>
    </row>
    <row r="223" spans="1:21" s="1" customFormat="1" ht="25.15" customHeight="1" x14ac:dyDescent="0.25">
      <c r="A223" s="191" t="s">
        <v>2395</v>
      </c>
      <c r="B223" s="100" t="s">
        <v>1041</v>
      </c>
      <c r="C223" s="167">
        <v>1964</v>
      </c>
      <c r="D223" s="167" t="s">
        <v>221</v>
      </c>
      <c r="E223" s="72" t="s">
        <v>20</v>
      </c>
      <c r="F223" s="43">
        <v>2</v>
      </c>
      <c r="G223" s="43">
        <v>1</v>
      </c>
      <c r="H223" s="48">
        <v>374</v>
      </c>
      <c r="I223" s="48">
        <v>0</v>
      </c>
      <c r="J223" s="48">
        <v>276.2</v>
      </c>
      <c r="K223" s="48">
        <f t="shared" si="47"/>
        <v>4436049.4000000004</v>
      </c>
      <c r="L223" s="48">
        <v>0</v>
      </c>
      <c r="M223" s="48">
        <v>0</v>
      </c>
      <c r="N223" s="48">
        <v>0</v>
      </c>
      <c r="O223" s="48">
        <f>'[1]Прод. прилож'!$C$73</f>
        <v>4436049.4000000004</v>
      </c>
      <c r="P223" s="50">
        <f t="shared" si="48"/>
        <v>11861.094652406418</v>
      </c>
      <c r="Q223" s="47">
        <v>9673</v>
      </c>
      <c r="R223" s="69" t="s">
        <v>94</v>
      </c>
      <c r="S223" s="52"/>
      <c r="T223" s="52"/>
      <c r="U223" s="52"/>
    </row>
    <row r="224" spans="1:21" s="1" customFormat="1" ht="25.15" customHeight="1" x14ac:dyDescent="0.25">
      <c r="A224" s="191" t="s">
        <v>2396</v>
      </c>
      <c r="B224" s="100" t="s">
        <v>1040</v>
      </c>
      <c r="C224" s="167">
        <v>1961</v>
      </c>
      <c r="D224" s="167" t="s">
        <v>221</v>
      </c>
      <c r="E224" s="72" t="s">
        <v>20</v>
      </c>
      <c r="F224" s="43">
        <v>2</v>
      </c>
      <c r="G224" s="43">
        <v>1</v>
      </c>
      <c r="H224" s="48">
        <v>391.6</v>
      </c>
      <c r="I224" s="48">
        <v>0</v>
      </c>
      <c r="J224" s="48">
        <v>275.8</v>
      </c>
      <c r="K224" s="48">
        <f t="shared" si="47"/>
        <v>1423879.6</v>
      </c>
      <c r="L224" s="48">
        <v>0</v>
      </c>
      <c r="M224" s="48">
        <v>0</v>
      </c>
      <c r="N224" s="48">
        <v>0</v>
      </c>
      <c r="O224" s="48">
        <f>'[1]Прод. прилож'!$C$74</f>
        <v>1423879.6</v>
      </c>
      <c r="P224" s="50">
        <f t="shared" si="48"/>
        <v>3636.0561797752807</v>
      </c>
      <c r="Q224" s="47">
        <v>9673</v>
      </c>
      <c r="R224" s="69" t="s">
        <v>94</v>
      </c>
      <c r="S224" s="52"/>
      <c r="T224" s="52"/>
      <c r="U224" s="52"/>
    </row>
    <row r="225" spans="1:21" s="1" customFormat="1" ht="25.15" customHeight="1" x14ac:dyDescent="0.25">
      <c r="A225" s="191" t="s">
        <v>2586</v>
      </c>
      <c r="B225" s="100" t="s">
        <v>1038</v>
      </c>
      <c r="C225" s="167">
        <v>1959</v>
      </c>
      <c r="D225" s="167" t="s">
        <v>221</v>
      </c>
      <c r="E225" s="72" t="s">
        <v>20</v>
      </c>
      <c r="F225" s="43">
        <v>2</v>
      </c>
      <c r="G225" s="43">
        <v>1</v>
      </c>
      <c r="H225" s="48">
        <v>493.58</v>
      </c>
      <c r="I225" s="48">
        <v>0</v>
      </c>
      <c r="J225" s="48">
        <v>348.57</v>
      </c>
      <c r="K225" s="48">
        <f t="shared" si="47"/>
        <v>1744215</v>
      </c>
      <c r="L225" s="48">
        <v>0</v>
      </c>
      <c r="M225" s="48">
        <v>0</v>
      </c>
      <c r="N225" s="48">
        <v>0</v>
      </c>
      <c r="O225" s="48">
        <f>'[1]Прод. прилож'!$C$76</f>
        <v>1744215</v>
      </c>
      <c r="P225" s="50">
        <f t="shared" si="48"/>
        <v>3533.804043923984</v>
      </c>
      <c r="Q225" s="47">
        <v>9673</v>
      </c>
      <c r="R225" s="69" t="s">
        <v>94</v>
      </c>
      <c r="S225" s="52"/>
      <c r="T225" s="52"/>
      <c r="U225" s="52"/>
    </row>
    <row r="226" spans="1:21" s="1" customFormat="1" ht="25.15" customHeight="1" x14ac:dyDescent="0.25">
      <c r="A226" s="191" t="s">
        <v>2397</v>
      </c>
      <c r="B226" s="100" t="s">
        <v>1037</v>
      </c>
      <c r="C226" s="167">
        <v>1957</v>
      </c>
      <c r="D226" s="167" t="s">
        <v>221</v>
      </c>
      <c r="E226" s="72" t="s">
        <v>20</v>
      </c>
      <c r="F226" s="43">
        <v>2</v>
      </c>
      <c r="G226" s="43">
        <v>3</v>
      </c>
      <c r="H226" s="48">
        <v>1283</v>
      </c>
      <c r="I226" s="48">
        <v>0</v>
      </c>
      <c r="J226" s="48">
        <v>881.6</v>
      </c>
      <c r="K226" s="48">
        <f t="shared" si="47"/>
        <v>4100270</v>
      </c>
      <c r="L226" s="48">
        <v>0</v>
      </c>
      <c r="M226" s="48">
        <v>0</v>
      </c>
      <c r="N226" s="48">
        <v>0</v>
      </c>
      <c r="O226" s="48">
        <f>'[1]Прод. прилож'!$C$77</f>
        <v>4100270</v>
      </c>
      <c r="P226" s="50">
        <f t="shared" si="48"/>
        <v>3195.8456742010912</v>
      </c>
      <c r="Q226" s="47">
        <v>9673</v>
      </c>
      <c r="R226" s="69" t="s">
        <v>94</v>
      </c>
      <c r="S226" s="52"/>
      <c r="T226" s="52"/>
      <c r="U226" s="52"/>
    </row>
    <row r="227" spans="1:21" s="1" customFormat="1" ht="25.15" customHeight="1" x14ac:dyDescent="0.25">
      <c r="A227" s="191" t="s">
        <v>2398</v>
      </c>
      <c r="B227" s="100" t="s">
        <v>1036</v>
      </c>
      <c r="C227" s="167">
        <v>1964</v>
      </c>
      <c r="D227" s="167" t="s">
        <v>221</v>
      </c>
      <c r="E227" s="72" t="s">
        <v>20</v>
      </c>
      <c r="F227" s="43">
        <v>2</v>
      </c>
      <c r="G227" s="43">
        <v>2</v>
      </c>
      <c r="H227" s="48">
        <v>564</v>
      </c>
      <c r="I227" s="48">
        <v>0</v>
      </c>
      <c r="J227" s="48">
        <v>376.6</v>
      </c>
      <c r="K227" s="48">
        <f t="shared" si="47"/>
        <v>3850581.2</v>
      </c>
      <c r="L227" s="48">
        <v>0</v>
      </c>
      <c r="M227" s="48">
        <v>0</v>
      </c>
      <c r="N227" s="48">
        <v>0</v>
      </c>
      <c r="O227" s="48">
        <f>'[1]Прод. прилож'!$C$550</f>
        <v>3850581.2</v>
      </c>
      <c r="P227" s="50">
        <f t="shared" si="48"/>
        <v>6827.2716312056737</v>
      </c>
      <c r="Q227" s="47">
        <v>9673</v>
      </c>
      <c r="R227" s="69" t="s">
        <v>95</v>
      </c>
      <c r="S227" s="52"/>
      <c r="T227" s="52"/>
      <c r="U227" s="52"/>
    </row>
    <row r="228" spans="1:21" s="1" customFormat="1" ht="25.15" customHeight="1" x14ac:dyDescent="0.25">
      <c r="A228" s="191" t="s">
        <v>2399</v>
      </c>
      <c r="B228" s="100" t="s">
        <v>1035</v>
      </c>
      <c r="C228" s="167">
        <v>1964</v>
      </c>
      <c r="D228" s="167" t="s">
        <v>221</v>
      </c>
      <c r="E228" s="72" t="s">
        <v>20</v>
      </c>
      <c r="F228" s="43">
        <v>2</v>
      </c>
      <c r="G228" s="43">
        <v>2</v>
      </c>
      <c r="H228" s="48">
        <v>559.20000000000005</v>
      </c>
      <c r="I228" s="48">
        <v>0</v>
      </c>
      <c r="J228" s="48">
        <v>382</v>
      </c>
      <c r="K228" s="48">
        <f t="shared" si="47"/>
        <v>1324954.8</v>
      </c>
      <c r="L228" s="48">
        <v>0</v>
      </c>
      <c r="M228" s="48">
        <v>0</v>
      </c>
      <c r="N228" s="48">
        <v>0</v>
      </c>
      <c r="O228" s="48">
        <f>'[1]Прод. прилож'!$C$551</f>
        <v>1324954.8</v>
      </c>
      <c r="P228" s="50">
        <f t="shared" si="48"/>
        <v>2369.3755364806866</v>
      </c>
      <c r="Q228" s="47">
        <v>9673</v>
      </c>
      <c r="R228" s="69" t="s">
        <v>95</v>
      </c>
      <c r="S228" s="52"/>
      <c r="T228" s="52"/>
      <c r="U228" s="52"/>
    </row>
    <row r="229" spans="1:21" s="1" customFormat="1" ht="25.15" customHeight="1" x14ac:dyDescent="0.25">
      <c r="A229" s="191" t="s">
        <v>2400</v>
      </c>
      <c r="B229" s="100" t="s">
        <v>1034</v>
      </c>
      <c r="C229" s="167">
        <v>1982</v>
      </c>
      <c r="D229" s="167" t="s">
        <v>221</v>
      </c>
      <c r="E229" s="72" t="s">
        <v>20</v>
      </c>
      <c r="F229" s="43">
        <v>2</v>
      </c>
      <c r="G229" s="43">
        <v>3</v>
      </c>
      <c r="H229" s="48">
        <v>1384</v>
      </c>
      <c r="I229" s="48">
        <v>0</v>
      </c>
      <c r="J229" s="48">
        <v>936.8</v>
      </c>
      <c r="K229" s="48">
        <f t="shared" si="47"/>
        <v>10808460</v>
      </c>
      <c r="L229" s="48">
        <v>0</v>
      </c>
      <c r="M229" s="48">
        <v>0</v>
      </c>
      <c r="N229" s="48">
        <v>0</v>
      </c>
      <c r="O229" s="48">
        <f>'[1]Прод. прилож'!$C$1093</f>
        <v>10808460</v>
      </c>
      <c r="P229" s="50">
        <f t="shared" si="48"/>
        <v>7809.5809248554915</v>
      </c>
      <c r="Q229" s="47">
        <v>9673</v>
      </c>
      <c r="R229" s="69" t="s">
        <v>96</v>
      </c>
      <c r="S229" s="52"/>
      <c r="T229" s="52"/>
      <c r="U229" s="52"/>
    </row>
    <row r="230" spans="1:21" s="1" customFormat="1" ht="25.15" customHeight="1" x14ac:dyDescent="0.25">
      <c r="A230" s="191" t="s">
        <v>2401</v>
      </c>
      <c r="B230" s="100" t="s">
        <v>1033</v>
      </c>
      <c r="C230" s="167">
        <v>1964</v>
      </c>
      <c r="D230" s="167" t="s">
        <v>221</v>
      </c>
      <c r="E230" s="72" t="s">
        <v>20</v>
      </c>
      <c r="F230" s="43">
        <v>2</v>
      </c>
      <c r="G230" s="43">
        <v>1</v>
      </c>
      <c r="H230" s="48">
        <v>363</v>
      </c>
      <c r="I230" s="48">
        <v>0</v>
      </c>
      <c r="J230" s="48">
        <v>253</v>
      </c>
      <c r="K230" s="48">
        <f t="shared" si="47"/>
        <v>4929269.4000000004</v>
      </c>
      <c r="L230" s="48">
        <v>0</v>
      </c>
      <c r="M230" s="48">
        <v>0</v>
      </c>
      <c r="N230" s="48">
        <v>0</v>
      </c>
      <c r="O230" s="48">
        <f>'[1]Прод. прилож'!$C$553</f>
        <v>4929269.4000000004</v>
      </c>
      <c r="P230" s="50">
        <f t="shared" si="48"/>
        <v>13579.254545454547</v>
      </c>
      <c r="Q230" s="47">
        <v>9673</v>
      </c>
      <c r="R230" s="69" t="s">
        <v>95</v>
      </c>
      <c r="S230" s="52"/>
      <c r="T230" s="52"/>
      <c r="U230" s="52"/>
    </row>
    <row r="231" spans="1:21" s="1" customFormat="1" ht="25.15" customHeight="1" x14ac:dyDescent="0.25">
      <c r="A231" s="191" t="s">
        <v>2402</v>
      </c>
      <c r="B231" s="100" t="s">
        <v>1032</v>
      </c>
      <c r="C231" s="167">
        <v>1968</v>
      </c>
      <c r="D231" s="167" t="s">
        <v>221</v>
      </c>
      <c r="E231" s="72" t="s">
        <v>20</v>
      </c>
      <c r="F231" s="43">
        <v>2</v>
      </c>
      <c r="G231" s="43">
        <v>2</v>
      </c>
      <c r="H231" s="48">
        <v>529.71</v>
      </c>
      <c r="I231" s="48">
        <v>0</v>
      </c>
      <c r="J231" s="48">
        <v>529.71</v>
      </c>
      <c r="K231" s="48">
        <f t="shared" si="47"/>
        <v>56943927.5</v>
      </c>
      <c r="L231" s="48">
        <v>0</v>
      </c>
      <c r="M231" s="48">
        <v>0</v>
      </c>
      <c r="N231" s="48">
        <v>0</v>
      </c>
      <c r="O231" s="48">
        <f>'[1]Прод. прилож'!$C$555</f>
        <v>56943927.5</v>
      </c>
      <c r="P231" s="50">
        <f t="shared" si="48"/>
        <v>107500.19350210491</v>
      </c>
      <c r="Q231" s="47">
        <v>9673</v>
      </c>
      <c r="R231" s="69" t="s">
        <v>95</v>
      </c>
      <c r="S231" s="52"/>
      <c r="T231" s="52"/>
      <c r="U231" s="52"/>
    </row>
    <row r="232" spans="1:21" s="1" customFormat="1" ht="25.15" customHeight="1" x14ac:dyDescent="0.25">
      <c r="A232" s="191" t="s">
        <v>2403</v>
      </c>
      <c r="B232" s="100" t="s">
        <v>1031</v>
      </c>
      <c r="C232" s="167">
        <v>1967</v>
      </c>
      <c r="D232" s="167" t="s">
        <v>221</v>
      </c>
      <c r="E232" s="72" t="s">
        <v>20</v>
      </c>
      <c r="F232" s="43">
        <v>2</v>
      </c>
      <c r="G232" s="43">
        <v>2</v>
      </c>
      <c r="H232" s="48">
        <v>555.4</v>
      </c>
      <c r="I232" s="48">
        <v>0</v>
      </c>
      <c r="J232" s="48">
        <v>405.6</v>
      </c>
      <c r="K232" s="48">
        <f t="shared" si="47"/>
        <v>3875000</v>
      </c>
      <c r="L232" s="48">
        <v>0</v>
      </c>
      <c r="M232" s="48">
        <v>0</v>
      </c>
      <c r="N232" s="48">
        <v>0</v>
      </c>
      <c r="O232" s="48">
        <f>'[1]Прод. прилож'!$C$554</f>
        <v>3875000</v>
      </c>
      <c r="P232" s="50">
        <f t="shared" si="48"/>
        <v>6976.9535469931579</v>
      </c>
      <c r="Q232" s="47">
        <v>9673</v>
      </c>
      <c r="R232" s="69" t="s">
        <v>95</v>
      </c>
      <c r="S232" s="52"/>
      <c r="T232" s="52"/>
      <c r="U232" s="52"/>
    </row>
    <row r="233" spans="1:21" s="111" customFormat="1" ht="25.15" customHeight="1" x14ac:dyDescent="0.25">
      <c r="A233" s="191" t="s">
        <v>2044</v>
      </c>
      <c r="B233" s="45" t="s">
        <v>1857</v>
      </c>
      <c r="C233" s="72">
        <v>1986</v>
      </c>
      <c r="D233" s="72" t="s">
        <v>221</v>
      </c>
      <c r="E233" s="72" t="s">
        <v>20</v>
      </c>
      <c r="F233" s="71">
        <v>2</v>
      </c>
      <c r="G233" s="71">
        <v>3</v>
      </c>
      <c r="H233" s="37">
        <v>1419</v>
      </c>
      <c r="I233" s="37">
        <v>0</v>
      </c>
      <c r="J233" s="37">
        <v>1103</v>
      </c>
      <c r="K233" s="44">
        <f>SUM(L233:O233)</f>
        <v>3949560</v>
      </c>
      <c r="L233" s="37">
        <v>0</v>
      </c>
      <c r="M233" s="37">
        <v>0</v>
      </c>
      <c r="N233" s="37">
        <v>0</v>
      </c>
      <c r="O233" s="44">
        <f>'[1]Прод. прилож'!$C$78</f>
        <v>3949560</v>
      </c>
      <c r="P233" s="50">
        <f>K233/H233</f>
        <v>2783.3403805496828</v>
      </c>
      <c r="Q233" s="50">
        <v>9673</v>
      </c>
      <c r="R233" s="69" t="s">
        <v>94</v>
      </c>
      <c r="S233" s="110"/>
      <c r="T233" s="110"/>
      <c r="U233" s="110"/>
    </row>
    <row r="234" spans="1:21" s="111" customFormat="1" ht="25.15" customHeight="1" x14ac:dyDescent="0.25">
      <c r="A234" s="191" t="s">
        <v>2404</v>
      </c>
      <c r="B234" s="156" t="s">
        <v>1869</v>
      </c>
      <c r="C234" s="149">
        <v>1969</v>
      </c>
      <c r="D234" s="149" t="s">
        <v>221</v>
      </c>
      <c r="E234" s="149" t="s">
        <v>20</v>
      </c>
      <c r="F234" s="163">
        <v>2</v>
      </c>
      <c r="G234" s="163">
        <v>2</v>
      </c>
      <c r="H234" s="174">
        <v>1006</v>
      </c>
      <c r="I234" s="174">
        <v>0</v>
      </c>
      <c r="J234" s="174">
        <v>705.1</v>
      </c>
      <c r="K234" s="44">
        <f>SUM(L234:O234)</f>
        <v>4873975</v>
      </c>
      <c r="L234" s="37">
        <v>0</v>
      </c>
      <c r="M234" s="37">
        <v>0</v>
      </c>
      <c r="N234" s="37">
        <v>0</v>
      </c>
      <c r="O234" s="44">
        <f>'[1]Прод. прилож'!$C$79</f>
        <v>4873975</v>
      </c>
      <c r="P234" s="50">
        <f>K234/H233</f>
        <v>3434.7956307258632</v>
      </c>
      <c r="Q234" s="50">
        <v>9673</v>
      </c>
      <c r="R234" s="69" t="s">
        <v>94</v>
      </c>
      <c r="S234" s="110"/>
      <c r="T234" s="110"/>
      <c r="U234" s="110"/>
    </row>
    <row r="235" spans="1:21" s="1" customFormat="1" ht="25.15" customHeight="1" x14ac:dyDescent="0.25">
      <c r="A235" s="191" t="s">
        <v>2045</v>
      </c>
      <c r="B235" s="100" t="s">
        <v>1030</v>
      </c>
      <c r="C235" s="167">
        <v>1971</v>
      </c>
      <c r="D235" s="167" t="s">
        <v>221</v>
      </c>
      <c r="E235" s="72" t="s">
        <v>20</v>
      </c>
      <c r="F235" s="43">
        <v>2</v>
      </c>
      <c r="G235" s="43">
        <v>2</v>
      </c>
      <c r="H235" s="48">
        <v>982.4</v>
      </c>
      <c r="I235" s="48">
        <v>0</v>
      </c>
      <c r="J235" s="48">
        <v>693.2</v>
      </c>
      <c r="K235" s="48">
        <f t="shared" si="47"/>
        <v>4762574.4000000004</v>
      </c>
      <c r="L235" s="48">
        <v>0</v>
      </c>
      <c r="M235" s="48">
        <v>0</v>
      </c>
      <c r="N235" s="48">
        <v>0</v>
      </c>
      <c r="O235" s="48">
        <f>'[1]Прод. прилож'!$C$1094</f>
        <v>4762574.4000000004</v>
      </c>
      <c r="P235" s="50">
        <f t="shared" si="48"/>
        <v>4847.8973941368085</v>
      </c>
      <c r="Q235" s="47">
        <v>9673</v>
      </c>
      <c r="R235" s="69" t="s">
        <v>96</v>
      </c>
      <c r="S235" s="52"/>
      <c r="T235" s="52"/>
      <c r="U235" s="52"/>
    </row>
    <row r="236" spans="1:21" s="1" customFormat="1" ht="25.15" customHeight="1" x14ac:dyDescent="0.25">
      <c r="A236" s="191" t="s">
        <v>2405</v>
      </c>
      <c r="B236" s="100" t="s">
        <v>1029</v>
      </c>
      <c r="C236" s="167">
        <v>1971</v>
      </c>
      <c r="D236" s="167" t="s">
        <v>221</v>
      </c>
      <c r="E236" s="72" t="s">
        <v>20</v>
      </c>
      <c r="F236" s="43">
        <v>2</v>
      </c>
      <c r="G236" s="43">
        <v>2</v>
      </c>
      <c r="H236" s="48">
        <v>997.5</v>
      </c>
      <c r="I236" s="48">
        <v>0</v>
      </c>
      <c r="J236" s="48">
        <v>728.8</v>
      </c>
      <c r="K236" s="48">
        <f t="shared" si="47"/>
        <v>1756847.5</v>
      </c>
      <c r="L236" s="48">
        <v>0</v>
      </c>
      <c r="M236" s="48">
        <v>0</v>
      </c>
      <c r="N236" s="48">
        <v>0</v>
      </c>
      <c r="O236" s="48">
        <f>'[1]Прод. прилож'!$C$1095</f>
        <v>1756847.5</v>
      </c>
      <c r="P236" s="50">
        <f t="shared" si="48"/>
        <v>1761.250626566416</v>
      </c>
      <c r="Q236" s="47">
        <v>9673</v>
      </c>
      <c r="R236" s="69" t="s">
        <v>96</v>
      </c>
      <c r="S236" s="52"/>
      <c r="T236" s="52"/>
      <c r="U236" s="52"/>
    </row>
    <row r="237" spans="1:21" s="1" customFormat="1" ht="25.15" customHeight="1" x14ac:dyDescent="0.25">
      <c r="A237" s="191" t="s">
        <v>2406</v>
      </c>
      <c r="B237" s="100" t="s">
        <v>1028</v>
      </c>
      <c r="C237" s="167">
        <v>1988</v>
      </c>
      <c r="D237" s="167" t="s">
        <v>221</v>
      </c>
      <c r="E237" s="72" t="s">
        <v>22</v>
      </c>
      <c r="F237" s="43">
        <v>3</v>
      </c>
      <c r="G237" s="43">
        <v>2</v>
      </c>
      <c r="H237" s="48">
        <v>973.2</v>
      </c>
      <c r="I237" s="48">
        <v>0</v>
      </c>
      <c r="J237" s="48">
        <v>740.69</v>
      </c>
      <c r="K237" s="48">
        <f t="shared" si="47"/>
        <v>3227030</v>
      </c>
      <c r="L237" s="48">
        <v>0</v>
      </c>
      <c r="M237" s="48">
        <v>0</v>
      </c>
      <c r="N237" s="48">
        <v>0</v>
      </c>
      <c r="O237" s="48">
        <f>'[1]Прод. прилож'!$C$1096</f>
        <v>3227030</v>
      </c>
      <c r="P237" s="50">
        <f t="shared" si="48"/>
        <v>3315.8960131524864</v>
      </c>
      <c r="Q237" s="47">
        <v>9673</v>
      </c>
      <c r="R237" s="69" t="s">
        <v>96</v>
      </c>
      <c r="S237" s="52"/>
      <c r="T237" s="52"/>
      <c r="U237" s="52"/>
    </row>
    <row r="238" spans="1:21" s="1" customFormat="1" ht="25.15" customHeight="1" x14ac:dyDescent="0.25">
      <c r="A238" s="191" t="s">
        <v>2407</v>
      </c>
      <c r="B238" s="100" t="s">
        <v>1042</v>
      </c>
      <c r="C238" s="167">
        <v>1990</v>
      </c>
      <c r="D238" s="167" t="s">
        <v>221</v>
      </c>
      <c r="E238" s="72" t="s">
        <v>20</v>
      </c>
      <c r="F238" s="43">
        <v>3</v>
      </c>
      <c r="G238" s="43">
        <v>2</v>
      </c>
      <c r="H238" s="48">
        <v>915.3</v>
      </c>
      <c r="I238" s="48">
        <v>0</v>
      </c>
      <c r="J238" s="48">
        <v>613.29999999999995</v>
      </c>
      <c r="K238" s="48">
        <f t="shared" si="47"/>
        <v>1589760</v>
      </c>
      <c r="L238" s="48">
        <v>0</v>
      </c>
      <c r="M238" s="48">
        <v>0</v>
      </c>
      <c r="N238" s="48">
        <v>0</v>
      </c>
      <c r="O238" s="48">
        <f>'[1]Прод. прилож'!$C$1097</f>
        <v>1589760</v>
      </c>
      <c r="P238" s="50">
        <f t="shared" si="48"/>
        <v>1736.8731563421829</v>
      </c>
      <c r="Q238" s="47">
        <v>9673</v>
      </c>
      <c r="R238" s="69" t="s">
        <v>96</v>
      </c>
      <c r="S238" s="52"/>
      <c r="T238" s="52"/>
      <c r="U238" s="52"/>
    </row>
    <row r="239" spans="1:21" ht="34.9" customHeight="1" x14ac:dyDescent="0.25">
      <c r="A239" s="198" t="s">
        <v>2155</v>
      </c>
      <c r="B239" s="198"/>
      <c r="C239" s="198"/>
      <c r="D239" s="198"/>
      <c r="E239" s="198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  <c r="P239" s="198"/>
      <c r="Q239" s="198"/>
      <c r="R239" s="198"/>
    </row>
    <row r="240" spans="1:21" ht="34.9" customHeight="1" x14ac:dyDescent="0.25">
      <c r="A240" s="199" t="s">
        <v>67</v>
      </c>
      <c r="B240" s="199"/>
      <c r="C240" s="158" t="s">
        <v>21</v>
      </c>
      <c r="D240" s="158" t="s">
        <v>21</v>
      </c>
      <c r="E240" s="158" t="s">
        <v>21</v>
      </c>
      <c r="F240" s="96" t="s">
        <v>21</v>
      </c>
      <c r="G240" s="96" t="s">
        <v>21</v>
      </c>
      <c r="H240" s="97">
        <f>SUM(H241)</f>
        <v>380</v>
      </c>
      <c r="I240" s="97">
        <f t="shared" ref="I240:O240" si="49">SUM(I241)</f>
        <v>0</v>
      </c>
      <c r="J240" s="97">
        <f t="shared" si="49"/>
        <v>380</v>
      </c>
      <c r="K240" s="97">
        <f t="shared" si="49"/>
        <v>1975500</v>
      </c>
      <c r="L240" s="97">
        <f t="shared" si="49"/>
        <v>0</v>
      </c>
      <c r="M240" s="97">
        <f t="shared" si="49"/>
        <v>0</v>
      </c>
      <c r="N240" s="97">
        <f t="shared" si="49"/>
        <v>0</v>
      </c>
      <c r="O240" s="97">
        <f t="shared" si="49"/>
        <v>1975500</v>
      </c>
      <c r="P240" s="34">
        <f>K240/H240</f>
        <v>5198.6842105263158</v>
      </c>
      <c r="Q240" s="98" t="s">
        <v>21</v>
      </c>
      <c r="R240" s="99" t="s">
        <v>21</v>
      </c>
    </row>
    <row r="241" spans="1:21" s="1" customFormat="1" ht="25.15" customHeight="1" x14ac:dyDescent="0.25">
      <c r="A241" s="69" t="s">
        <v>2408</v>
      </c>
      <c r="B241" s="45" t="s">
        <v>222</v>
      </c>
      <c r="C241" s="72">
        <v>1952</v>
      </c>
      <c r="D241" s="167" t="s">
        <v>221</v>
      </c>
      <c r="E241" s="72" t="s">
        <v>20</v>
      </c>
      <c r="F241" s="43">
        <v>2</v>
      </c>
      <c r="G241" s="43">
        <v>2</v>
      </c>
      <c r="H241" s="49">
        <v>380</v>
      </c>
      <c r="I241" s="49">
        <v>0</v>
      </c>
      <c r="J241" s="49">
        <v>380</v>
      </c>
      <c r="K241" s="48">
        <f>SUM(L241:O241)</f>
        <v>1975500</v>
      </c>
      <c r="L241" s="49">
        <v>0</v>
      </c>
      <c r="M241" s="49">
        <v>0</v>
      </c>
      <c r="N241" s="49">
        <v>0</v>
      </c>
      <c r="O241" s="48">
        <f>'[1]Прод. прилож'!$C$81</f>
        <v>1975500</v>
      </c>
      <c r="P241" s="50">
        <f>K241/H241</f>
        <v>5198.6842105263158</v>
      </c>
      <c r="Q241" s="47">
        <v>9673</v>
      </c>
      <c r="R241" s="69" t="s">
        <v>94</v>
      </c>
      <c r="S241" s="52"/>
      <c r="T241" s="52"/>
      <c r="U241" s="52"/>
    </row>
    <row r="242" spans="1:21" ht="34.9" customHeight="1" x14ac:dyDescent="0.25">
      <c r="A242" s="198" t="s">
        <v>2156</v>
      </c>
      <c r="B242" s="198"/>
      <c r="C242" s="198"/>
      <c r="D242" s="198"/>
      <c r="E242" s="198"/>
      <c r="F242" s="198"/>
      <c r="G242" s="198"/>
      <c r="H242" s="198"/>
      <c r="I242" s="198"/>
      <c r="J242" s="198"/>
      <c r="K242" s="198"/>
      <c r="L242" s="198"/>
      <c r="M242" s="198"/>
      <c r="N242" s="198"/>
      <c r="O242" s="198"/>
      <c r="P242" s="198"/>
      <c r="Q242" s="198"/>
      <c r="R242" s="198"/>
      <c r="S242" s="18"/>
    </row>
    <row r="243" spans="1:21" ht="34.9" customHeight="1" x14ac:dyDescent="0.25">
      <c r="A243" s="199" t="s">
        <v>71</v>
      </c>
      <c r="B243" s="199"/>
      <c r="C243" s="158" t="s">
        <v>21</v>
      </c>
      <c r="D243" s="158" t="s">
        <v>21</v>
      </c>
      <c r="E243" s="158" t="s">
        <v>21</v>
      </c>
      <c r="F243" s="96" t="s">
        <v>21</v>
      </c>
      <c r="G243" s="96" t="s">
        <v>21</v>
      </c>
      <c r="H243" s="97">
        <f t="shared" ref="H243:N243" si="50">SUM(H244:H246)</f>
        <v>30541.64</v>
      </c>
      <c r="I243" s="97">
        <f t="shared" si="50"/>
        <v>7056.2</v>
      </c>
      <c r="J243" s="97">
        <f t="shared" si="50"/>
        <v>11251.900000000001</v>
      </c>
      <c r="K243" s="97">
        <f t="shared" si="50"/>
        <v>182148101.23999998</v>
      </c>
      <c r="L243" s="97">
        <f t="shared" si="50"/>
        <v>0</v>
      </c>
      <c r="M243" s="97">
        <f t="shared" si="50"/>
        <v>0</v>
      </c>
      <c r="N243" s="97">
        <f t="shared" si="50"/>
        <v>0</v>
      </c>
      <c r="O243" s="97">
        <f>SUM(O244:O246)</f>
        <v>182148101.23999998</v>
      </c>
      <c r="P243" s="34">
        <f>K243/H243</f>
        <v>5963.9266666753974</v>
      </c>
      <c r="Q243" s="98" t="s">
        <v>21</v>
      </c>
      <c r="R243" s="99" t="s">
        <v>21</v>
      </c>
    </row>
    <row r="244" spans="1:21" ht="25.15" customHeight="1" x14ac:dyDescent="0.25">
      <c r="A244" s="69" t="s">
        <v>2409</v>
      </c>
      <c r="B244" s="15" t="s">
        <v>1865</v>
      </c>
      <c r="C244" s="167">
        <v>1975</v>
      </c>
      <c r="D244" s="167" t="s">
        <v>221</v>
      </c>
      <c r="E244" s="72" t="s">
        <v>22</v>
      </c>
      <c r="F244" s="71">
        <v>9</v>
      </c>
      <c r="G244" s="71">
        <v>4</v>
      </c>
      <c r="H244" s="44">
        <f>8683.44</f>
        <v>8683.44</v>
      </c>
      <c r="I244" s="44">
        <v>7056.2</v>
      </c>
      <c r="J244" s="44">
        <v>107.1</v>
      </c>
      <c r="K244" s="44">
        <f>SUM(L244:O244)</f>
        <v>13144358</v>
      </c>
      <c r="L244" s="44">
        <v>0</v>
      </c>
      <c r="M244" s="44">
        <v>0</v>
      </c>
      <c r="N244" s="44">
        <v>0</v>
      </c>
      <c r="O244" s="44">
        <f>'[1]Прод. прилож'!$C$557</f>
        <v>13144358</v>
      </c>
      <c r="P244" s="50">
        <f>K244/H244</f>
        <v>1513.7270482665856</v>
      </c>
      <c r="Q244" s="50">
        <v>9673</v>
      </c>
      <c r="R244" s="69" t="s">
        <v>95</v>
      </c>
    </row>
    <row r="245" spans="1:21" ht="25.15" customHeight="1" x14ac:dyDescent="0.25">
      <c r="A245" s="69" t="s">
        <v>2410</v>
      </c>
      <c r="B245" s="15" t="s">
        <v>1975</v>
      </c>
      <c r="C245" s="167">
        <v>1975</v>
      </c>
      <c r="D245" s="167" t="s">
        <v>221</v>
      </c>
      <c r="E245" s="72" t="s">
        <v>22</v>
      </c>
      <c r="F245" s="71">
        <v>5</v>
      </c>
      <c r="G245" s="71">
        <v>8</v>
      </c>
      <c r="H245" s="44">
        <v>4685.8999999999996</v>
      </c>
      <c r="I245" s="44">
        <v>0</v>
      </c>
      <c r="J245" s="44">
        <v>4059.2</v>
      </c>
      <c r="K245" s="44">
        <f>SUM(L245:O245)</f>
        <v>36452161.100000001</v>
      </c>
      <c r="L245" s="44">
        <v>0</v>
      </c>
      <c r="M245" s="44">
        <v>0</v>
      </c>
      <c r="N245" s="44">
        <v>0</v>
      </c>
      <c r="O245" s="44">
        <f>'[1]Прод. прилож'!$C$1100</f>
        <v>36452161.100000001</v>
      </c>
      <c r="P245" s="50">
        <f>K245/H245</f>
        <v>7779.1163063659069</v>
      </c>
      <c r="Q245" s="50">
        <v>9673</v>
      </c>
      <c r="R245" s="69" t="s">
        <v>96</v>
      </c>
    </row>
    <row r="246" spans="1:21" ht="25.15" customHeight="1" x14ac:dyDescent="0.25">
      <c r="A246" s="69" t="s">
        <v>2411</v>
      </c>
      <c r="B246" s="15" t="s">
        <v>1864</v>
      </c>
      <c r="C246" s="167">
        <v>1978</v>
      </c>
      <c r="D246" s="167" t="s">
        <v>221</v>
      </c>
      <c r="E246" s="72" t="s">
        <v>22</v>
      </c>
      <c r="F246" s="71">
        <v>9</v>
      </c>
      <c r="G246" s="71">
        <v>6</v>
      </c>
      <c r="H246" s="44">
        <v>17172.3</v>
      </c>
      <c r="I246" s="44">
        <v>0</v>
      </c>
      <c r="J246" s="44">
        <v>7085.6</v>
      </c>
      <c r="K246" s="44">
        <f>SUM(L246:O246)</f>
        <v>132551582.13999999</v>
      </c>
      <c r="L246" s="44">
        <v>0</v>
      </c>
      <c r="M246" s="44">
        <v>0</v>
      </c>
      <c r="N246" s="44">
        <v>0</v>
      </c>
      <c r="O246" s="44">
        <f>'[1]Прод. прилож'!$C$1099</f>
        <v>132551582.13999999</v>
      </c>
      <c r="P246" s="50">
        <f>K246/H246</f>
        <v>7718.9183825113696</v>
      </c>
      <c r="Q246" s="50">
        <v>9673</v>
      </c>
      <c r="R246" s="69" t="s">
        <v>96</v>
      </c>
    </row>
    <row r="247" spans="1:21" ht="34.9" customHeight="1" x14ac:dyDescent="0.25">
      <c r="A247" s="198" t="s">
        <v>2157</v>
      </c>
      <c r="B247" s="198"/>
      <c r="C247" s="198"/>
      <c r="D247" s="198"/>
      <c r="E247" s="198"/>
      <c r="F247" s="198"/>
      <c r="G247" s="198"/>
      <c r="H247" s="198"/>
      <c r="I247" s="198"/>
      <c r="J247" s="198"/>
      <c r="K247" s="198"/>
      <c r="L247" s="198"/>
      <c r="M247" s="198"/>
      <c r="N247" s="198"/>
      <c r="O247" s="198"/>
      <c r="P247" s="198"/>
      <c r="Q247" s="198"/>
      <c r="R247" s="198"/>
    </row>
    <row r="248" spans="1:21" ht="34.9" customHeight="1" x14ac:dyDescent="0.25">
      <c r="A248" s="199" t="s">
        <v>5</v>
      </c>
      <c r="B248" s="199"/>
      <c r="C248" s="158" t="s">
        <v>21</v>
      </c>
      <c r="D248" s="158" t="s">
        <v>21</v>
      </c>
      <c r="E248" s="158" t="s">
        <v>21</v>
      </c>
      <c r="F248" s="96" t="s">
        <v>21</v>
      </c>
      <c r="G248" s="96" t="s">
        <v>21</v>
      </c>
      <c r="H248" s="97">
        <f t="shared" ref="H248:N248" si="51">SUM(H249:H256)</f>
        <v>17618.07</v>
      </c>
      <c r="I248" s="97">
        <f t="shared" si="51"/>
        <v>59.7</v>
      </c>
      <c r="J248" s="97">
        <f t="shared" si="51"/>
        <v>9302.9000000000015</v>
      </c>
      <c r="K248" s="97">
        <f t="shared" si="51"/>
        <v>202070936.39000002</v>
      </c>
      <c r="L248" s="97">
        <f t="shared" si="51"/>
        <v>0</v>
      </c>
      <c r="M248" s="97">
        <f t="shared" si="51"/>
        <v>0</v>
      </c>
      <c r="N248" s="97">
        <f t="shared" si="51"/>
        <v>0</v>
      </c>
      <c r="O248" s="97">
        <f>SUM(O249:O256)</f>
        <v>202070936.39000002</v>
      </c>
      <c r="P248" s="34">
        <f>K248/H248</f>
        <v>11469.527388073722</v>
      </c>
      <c r="Q248" s="98" t="s">
        <v>21</v>
      </c>
      <c r="R248" s="99" t="s">
        <v>21</v>
      </c>
    </row>
    <row r="249" spans="1:21" ht="25.15" customHeight="1" x14ac:dyDescent="0.25">
      <c r="A249" s="167" t="s">
        <v>2412</v>
      </c>
      <c r="B249" s="45" t="s">
        <v>1968</v>
      </c>
      <c r="C249" s="72">
        <v>1983</v>
      </c>
      <c r="D249" s="72" t="s">
        <v>221</v>
      </c>
      <c r="E249" s="72" t="s">
        <v>22</v>
      </c>
      <c r="F249" s="71">
        <v>5</v>
      </c>
      <c r="G249" s="71">
        <v>3</v>
      </c>
      <c r="H249" s="46">
        <v>2869.6</v>
      </c>
      <c r="I249" s="46">
        <v>0</v>
      </c>
      <c r="J249" s="46">
        <v>2068.8000000000002</v>
      </c>
      <c r="K249" s="46">
        <f>SUM(L249:O249)</f>
        <v>5464800</v>
      </c>
      <c r="L249" s="46">
        <v>0</v>
      </c>
      <c r="M249" s="46">
        <v>0</v>
      </c>
      <c r="N249" s="46">
        <v>0</v>
      </c>
      <c r="O249" s="46">
        <f>'[1]Прод. прилож'!$C$1103</f>
        <v>5464800</v>
      </c>
      <c r="P249" s="50">
        <f>K249/H248</f>
        <v>310.18153520788599</v>
      </c>
      <c r="Q249" s="50">
        <v>9673</v>
      </c>
      <c r="R249" s="69" t="s">
        <v>96</v>
      </c>
      <c r="S249" s="2"/>
      <c r="T249" s="2"/>
      <c r="U249" s="2"/>
    </row>
    <row r="250" spans="1:21" ht="25.15" customHeight="1" x14ac:dyDescent="0.25">
      <c r="A250" s="167" t="s">
        <v>2413</v>
      </c>
      <c r="B250" s="45" t="s">
        <v>1969</v>
      </c>
      <c r="C250" s="72">
        <v>1984</v>
      </c>
      <c r="D250" s="72" t="s">
        <v>221</v>
      </c>
      <c r="E250" s="72" t="s">
        <v>22</v>
      </c>
      <c r="F250" s="71">
        <v>5</v>
      </c>
      <c r="G250" s="71">
        <v>3</v>
      </c>
      <c r="H250" s="46">
        <v>2842.4</v>
      </c>
      <c r="I250" s="46">
        <v>0</v>
      </c>
      <c r="J250" s="46">
        <v>2058.3000000000002</v>
      </c>
      <c r="K250" s="44">
        <f t="shared" ref="K250:K251" si="52">SUM(L250:O250)</f>
        <v>1717958</v>
      </c>
      <c r="L250" s="37">
        <v>0</v>
      </c>
      <c r="M250" s="37">
        <v>0</v>
      </c>
      <c r="N250" s="37">
        <v>0</v>
      </c>
      <c r="O250" s="44">
        <f>'[1]Прод. прилож'!$C$560</f>
        <v>1717958</v>
      </c>
      <c r="P250" s="50">
        <f t="shared" ref="P250:P251" si="53">K250/H250</f>
        <v>604.40402476780184</v>
      </c>
      <c r="Q250" s="50">
        <v>9673</v>
      </c>
      <c r="R250" s="69" t="s">
        <v>95</v>
      </c>
      <c r="S250" s="2"/>
      <c r="T250" s="2"/>
      <c r="U250" s="2"/>
    </row>
    <row r="251" spans="1:21" ht="25.15" customHeight="1" x14ac:dyDescent="0.25">
      <c r="A251" s="167" t="s">
        <v>2414</v>
      </c>
      <c r="B251" s="45" t="s">
        <v>1970</v>
      </c>
      <c r="C251" s="72">
        <v>1986</v>
      </c>
      <c r="D251" s="72" t="s">
        <v>221</v>
      </c>
      <c r="E251" s="72" t="s">
        <v>22</v>
      </c>
      <c r="F251" s="71">
        <v>5</v>
      </c>
      <c r="G251" s="71">
        <v>5</v>
      </c>
      <c r="H251" s="46">
        <v>4758.7</v>
      </c>
      <c r="I251" s="46">
        <v>0</v>
      </c>
      <c r="J251" s="46">
        <v>3481.8</v>
      </c>
      <c r="K251" s="44">
        <f t="shared" si="52"/>
        <v>1717958</v>
      </c>
      <c r="L251" s="37">
        <v>0</v>
      </c>
      <c r="M251" s="37">
        <v>0</v>
      </c>
      <c r="N251" s="37">
        <v>0</v>
      </c>
      <c r="O251" s="44">
        <f>'[1]Прод. прилож'!$C$560</f>
        <v>1717958</v>
      </c>
      <c r="P251" s="50">
        <f t="shared" si="53"/>
        <v>361.01414251791459</v>
      </c>
      <c r="Q251" s="50">
        <v>9673</v>
      </c>
      <c r="R251" s="69" t="s">
        <v>95</v>
      </c>
      <c r="S251" s="2"/>
      <c r="T251" s="2"/>
      <c r="U251" s="2"/>
    </row>
    <row r="252" spans="1:21" ht="25.15" customHeight="1" x14ac:dyDescent="0.25">
      <c r="A252" s="167" t="s">
        <v>2415</v>
      </c>
      <c r="B252" s="45" t="s">
        <v>225</v>
      </c>
      <c r="C252" s="72">
        <v>1965</v>
      </c>
      <c r="D252" s="167" t="s">
        <v>221</v>
      </c>
      <c r="E252" s="72" t="s">
        <v>20</v>
      </c>
      <c r="F252" s="71">
        <v>2</v>
      </c>
      <c r="G252" s="71">
        <v>1</v>
      </c>
      <c r="H252" s="37">
        <v>433.4</v>
      </c>
      <c r="I252" s="37">
        <v>0</v>
      </c>
      <c r="J252" s="37">
        <v>264.10000000000002</v>
      </c>
      <c r="K252" s="44">
        <f>SUM(L252:O252)</f>
        <v>163351919.80000001</v>
      </c>
      <c r="L252" s="37">
        <v>0</v>
      </c>
      <c r="M252" s="37">
        <v>0</v>
      </c>
      <c r="N252" s="37">
        <v>0</v>
      </c>
      <c r="O252" s="44">
        <f>'[1]Прод. прилож'!$C$561</f>
        <v>163351919.80000001</v>
      </c>
      <c r="P252" s="50">
        <f>K252/H252</f>
        <v>376907.98292570381</v>
      </c>
      <c r="Q252" s="50">
        <v>9673</v>
      </c>
      <c r="R252" s="69" t="s">
        <v>95</v>
      </c>
    </row>
    <row r="253" spans="1:21" ht="25.15" customHeight="1" x14ac:dyDescent="0.25">
      <c r="A253" s="167" t="s">
        <v>2416</v>
      </c>
      <c r="B253" s="45" t="s">
        <v>224</v>
      </c>
      <c r="C253" s="72">
        <v>1967</v>
      </c>
      <c r="D253" s="167" t="s">
        <v>221</v>
      </c>
      <c r="E253" s="72" t="s">
        <v>20</v>
      </c>
      <c r="F253" s="43">
        <v>2</v>
      </c>
      <c r="G253" s="43">
        <v>2</v>
      </c>
      <c r="H253" s="55">
        <v>880.67</v>
      </c>
      <c r="I253" s="55">
        <v>0</v>
      </c>
      <c r="J253" s="55">
        <v>714.2</v>
      </c>
      <c r="K253" s="44">
        <f>SUM(L253:O253)</f>
        <v>11055844.16</v>
      </c>
      <c r="L253" s="55">
        <v>0</v>
      </c>
      <c r="M253" s="55">
        <v>0</v>
      </c>
      <c r="N253" s="55">
        <v>0</v>
      </c>
      <c r="O253" s="55">
        <f>'[1]Прод. прилож'!$C$83</f>
        <v>11055844.16</v>
      </c>
      <c r="P253" s="50">
        <f>K253/H253</f>
        <v>12553.901188867567</v>
      </c>
      <c r="Q253" s="50">
        <v>9673</v>
      </c>
      <c r="R253" s="69" t="s">
        <v>94</v>
      </c>
    </row>
    <row r="254" spans="1:21" ht="25.15" customHeight="1" x14ac:dyDescent="0.25">
      <c r="A254" s="167" t="s">
        <v>2417</v>
      </c>
      <c r="B254" s="45" t="s">
        <v>223</v>
      </c>
      <c r="C254" s="72">
        <v>1972</v>
      </c>
      <c r="D254" s="167" t="s">
        <v>221</v>
      </c>
      <c r="E254" s="72" t="s">
        <v>20</v>
      </c>
      <c r="F254" s="43">
        <v>2</v>
      </c>
      <c r="G254" s="43">
        <v>2</v>
      </c>
      <c r="H254" s="55">
        <v>880.1</v>
      </c>
      <c r="I254" s="55">
        <v>59.7</v>
      </c>
      <c r="J254" s="55">
        <v>715.7</v>
      </c>
      <c r="K254" s="44">
        <f>SUM(L254:O254)</f>
        <v>8422735.8300000001</v>
      </c>
      <c r="L254" s="55">
        <v>0</v>
      </c>
      <c r="M254" s="55">
        <v>0</v>
      </c>
      <c r="N254" s="55">
        <v>0</v>
      </c>
      <c r="O254" s="55">
        <f>'[1]Прод. прилож'!$C$84</f>
        <v>8422735.8300000001</v>
      </c>
      <c r="P254" s="50">
        <f>K254/H254</f>
        <v>9570.2031928189972</v>
      </c>
      <c r="Q254" s="50">
        <v>9673</v>
      </c>
      <c r="R254" s="69" t="s">
        <v>94</v>
      </c>
    </row>
    <row r="255" spans="1:21" s="111" customFormat="1" ht="25.15" customHeight="1" x14ac:dyDescent="0.25">
      <c r="A255" s="200" t="s">
        <v>2418</v>
      </c>
      <c r="B255" s="212" t="s">
        <v>759</v>
      </c>
      <c r="C255" s="214">
        <v>1986</v>
      </c>
      <c r="D255" s="204">
        <v>2017</v>
      </c>
      <c r="E255" s="204" t="s">
        <v>22</v>
      </c>
      <c r="F255" s="226">
        <v>5</v>
      </c>
      <c r="G255" s="226">
        <v>4</v>
      </c>
      <c r="H255" s="228">
        <v>4953.2</v>
      </c>
      <c r="I255" s="228">
        <v>0</v>
      </c>
      <c r="J255" s="228">
        <v>0</v>
      </c>
      <c r="K255" s="50">
        <f>SUM(L255:O255)</f>
        <v>3994591</v>
      </c>
      <c r="L255" s="50">
        <v>0</v>
      </c>
      <c r="M255" s="50">
        <v>0</v>
      </c>
      <c r="N255" s="50">
        <v>0</v>
      </c>
      <c r="O255" s="44">
        <f>'[1]Прод. прилож'!$C$552</f>
        <v>3994591</v>
      </c>
      <c r="P255" s="50">
        <f>K255/H255</f>
        <v>806.46672857950421</v>
      </c>
      <c r="Q255" s="50">
        <v>9673</v>
      </c>
      <c r="R255" s="69" t="s">
        <v>95</v>
      </c>
      <c r="S255" s="124"/>
      <c r="T255" s="124"/>
      <c r="U255" s="110"/>
    </row>
    <row r="256" spans="1:21" ht="25.15" customHeight="1" x14ac:dyDescent="0.25">
      <c r="A256" s="201"/>
      <c r="B256" s="213"/>
      <c r="C256" s="215"/>
      <c r="D256" s="205"/>
      <c r="E256" s="205"/>
      <c r="F256" s="227"/>
      <c r="G256" s="227"/>
      <c r="H256" s="229"/>
      <c r="I256" s="229"/>
      <c r="J256" s="229"/>
      <c r="K256" s="44">
        <f>SUM(L256:O256)</f>
        <v>6345129.6000000006</v>
      </c>
      <c r="L256" s="55">
        <v>0</v>
      </c>
      <c r="M256" s="55">
        <v>0</v>
      </c>
      <c r="N256" s="55">
        <v>0</v>
      </c>
      <c r="O256" s="55">
        <f>'[1]Прод. прилож'!$C$1102</f>
        <v>6345129.6000000006</v>
      </c>
      <c r="P256" s="50">
        <f>K256/H255</f>
        <v>1281.0162319308731</v>
      </c>
      <c r="Q256" s="50">
        <v>9673</v>
      </c>
      <c r="R256" s="69" t="s">
        <v>96</v>
      </c>
    </row>
    <row r="257" spans="1:18" ht="34.9" customHeight="1" x14ac:dyDescent="0.25">
      <c r="A257" s="198" t="s">
        <v>2158</v>
      </c>
      <c r="B257" s="198"/>
      <c r="C257" s="198"/>
      <c r="D257" s="198"/>
      <c r="E257" s="198"/>
      <c r="F257" s="198"/>
      <c r="G257" s="198"/>
      <c r="H257" s="198"/>
      <c r="I257" s="198"/>
      <c r="J257" s="198"/>
      <c r="K257" s="198"/>
      <c r="L257" s="198"/>
      <c r="M257" s="198"/>
      <c r="N257" s="198"/>
      <c r="O257" s="198"/>
      <c r="P257" s="198"/>
      <c r="Q257" s="198"/>
      <c r="R257" s="198"/>
    </row>
    <row r="258" spans="1:18" ht="34.9" customHeight="1" x14ac:dyDescent="0.25">
      <c r="A258" s="199" t="s">
        <v>6</v>
      </c>
      <c r="B258" s="199"/>
      <c r="C258" s="158" t="s">
        <v>21</v>
      </c>
      <c r="D258" s="158" t="s">
        <v>21</v>
      </c>
      <c r="E258" s="158" t="s">
        <v>21</v>
      </c>
      <c r="F258" s="96" t="s">
        <v>21</v>
      </c>
      <c r="G258" s="96" t="s">
        <v>21</v>
      </c>
      <c r="H258" s="97">
        <f>SUM(H259:H292)</f>
        <v>53567.51999999999</v>
      </c>
      <c r="I258" s="97">
        <f t="shared" ref="I258:O258" si="54">SUM(I259:I292)</f>
        <v>0</v>
      </c>
      <c r="J258" s="97">
        <f t="shared" si="54"/>
        <v>44461.319999999985</v>
      </c>
      <c r="K258" s="97">
        <f t="shared" si="54"/>
        <v>464954052.92000002</v>
      </c>
      <c r="L258" s="97">
        <f t="shared" si="54"/>
        <v>0</v>
      </c>
      <c r="M258" s="97">
        <f t="shared" si="54"/>
        <v>0</v>
      </c>
      <c r="N258" s="97">
        <f t="shared" si="54"/>
        <v>0</v>
      </c>
      <c r="O258" s="97">
        <f t="shared" si="54"/>
        <v>464954052.92000002</v>
      </c>
      <c r="P258" s="34">
        <f>K258/H258</f>
        <v>8679.7755976009357</v>
      </c>
      <c r="Q258" s="98" t="s">
        <v>21</v>
      </c>
      <c r="R258" s="99" t="s">
        <v>21</v>
      </c>
    </row>
    <row r="259" spans="1:18" ht="25.15" customHeight="1" x14ac:dyDescent="0.25">
      <c r="A259" s="234" t="s">
        <v>2419</v>
      </c>
      <c r="B259" s="212" t="s">
        <v>1915</v>
      </c>
      <c r="C259" s="204">
        <v>1959</v>
      </c>
      <c r="D259" s="204" t="s">
        <v>221</v>
      </c>
      <c r="E259" s="204" t="s">
        <v>20</v>
      </c>
      <c r="F259" s="257">
        <v>2</v>
      </c>
      <c r="G259" s="257">
        <v>1</v>
      </c>
      <c r="H259" s="271">
        <v>841.6</v>
      </c>
      <c r="I259" s="261">
        <v>0</v>
      </c>
      <c r="J259" s="261">
        <v>604.5</v>
      </c>
      <c r="K259" s="55">
        <f>SUM(L259:O259)</f>
        <v>6293951.04</v>
      </c>
      <c r="L259" s="55">
        <v>0</v>
      </c>
      <c r="M259" s="55">
        <v>0</v>
      </c>
      <c r="N259" s="55">
        <v>0</v>
      </c>
      <c r="O259" s="55">
        <f>'[1]Прод. прилож'!$C$86</f>
        <v>6293951.04</v>
      </c>
      <c r="P259" s="50">
        <f t="shared" ref="P259:P292" si="55">K259/H259</f>
        <v>7478.5539923954375</v>
      </c>
      <c r="Q259" s="47">
        <v>9673</v>
      </c>
      <c r="R259" s="56" t="s">
        <v>94</v>
      </c>
    </row>
    <row r="260" spans="1:18" ht="25.15" customHeight="1" x14ac:dyDescent="0.25">
      <c r="A260" s="235"/>
      <c r="B260" s="213"/>
      <c r="C260" s="205"/>
      <c r="D260" s="205"/>
      <c r="E260" s="205"/>
      <c r="F260" s="258"/>
      <c r="G260" s="258"/>
      <c r="H260" s="272"/>
      <c r="I260" s="262"/>
      <c r="J260" s="262"/>
      <c r="K260" s="55">
        <f>SUM(L260:O260)</f>
        <v>2441558.2999999998</v>
      </c>
      <c r="L260" s="55">
        <v>0</v>
      </c>
      <c r="M260" s="55">
        <v>0</v>
      </c>
      <c r="N260" s="55">
        <v>0</v>
      </c>
      <c r="O260" s="55">
        <f>'[1]Прод. прилож'!$C$563</f>
        <v>2441558.2999999998</v>
      </c>
      <c r="P260" s="50">
        <f>K260/H259</f>
        <v>2901.0911359315587</v>
      </c>
      <c r="Q260" s="47">
        <v>9673</v>
      </c>
      <c r="R260" s="56" t="s">
        <v>95</v>
      </c>
    </row>
    <row r="261" spans="1:18" ht="25.15" customHeight="1" x14ac:dyDescent="0.25">
      <c r="A261" s="70" t="s">
        <v>2420</v>
      </c>
      <c r="B261" s="45" t="s">
        <v>1916</v>
      </c>
      <c r="C261" s="72">
        <v>1965</v>
      </c>
      <c r="D261" s="72" t="s">
        <v>221</v>
      </c>
      <c r="E261" s="72" t="s">
        <v>20</v>
      </c>
      <c r="F261" s="43">
        <v>4</v>
      </c>
      <c r="G261" s="43">
        <v>4</v>
      </c>
      <c r="H261" s="74">
        <v>3090.4</v>
      </c>
      <c r="I261" s="55">
        <v>0</v>
      </c>
      <c r="J261" s="55">
        <v>2275.1999999999998</v>
      </c>
      <c r="K261" s="55">
        <f t="shared" ref="K261:K292" si="56">SUM(L261:O261)</f>
        <v>29764324.309999999</v>
      </c>
      <c r="L261" s="55">
        <v>0</v>
      </c>
      <c r="M261" s="55">
        <v>0</v>
      </c>
      <c r="N261" s="55">
        <v>0</v>
      </c>
      <c r="O261" s="48">
        <f>'[1]Прод. прилож'!$C$87</f>
        <v>29764324.309999999</v>
      </c>
      <c r="P261" s="50">
        <f t="shared" si="55"/>
        <v>9631.2206542842341</v>
      </c>
      <c r="Q261" s="47">
        <v>9673</v>
      </c>
      <c r="R261" s="69" t="s">
        <v>94</v>
      </c>
    </row>
    <row r="262" spans="1:18" ht="25.15" customHeight="1" x14ac:dyDescent="0.25">
      <c r="A262" s="70" t="s">
        <v>2421</v>
      </c>
      <c r="B262" s="45" t="s">
        <v>1917</v>
      </c>
      <c r="C262" s="72">
        <v>1965</v>
      </c>
      <c r="D262" s="72" t="s">
        <v>221</v>
      </c>
      <c r="E262" s="72" t="s">
        <v>20</v>
      </c>
      <c r="F262" s="43">
        <v>4</v>
      </c>
      <c r="G262" s="43">
        <v>4</v>
      </c>
      <c r="H262" s="74">
        <v>3118.1</v>
      </c>
      <c r="I262" s="55">
        <v>0</v>
      </c>
      <c r="J262" s="55">
        <v>2446.6999999999998</v>
      </c>
      <c r="K262" s="55">
        <f t="shared" si="56"/>
        <v>29853790.510000002</v>
      </c>
      <c r="L262" s="55">
        <v>0</v>
      </c>
      <c r="M262" s="55">
        <v>0</v>
      </c>
      <c r="N262" s="55">
        <v>0</v>
      </c>
      <c r="O262" s="48">
        <f>'[1]Прод. прилож'!$C$88</f>
        <v>29853790.510000002</v>
      </c>
      <c r="P262" s="50">
        <f t="shared" si="55"/>
        <v>9574.3531349219083</v>
      </c>
      <c r="Q262" s="47">
        <v>9673</v>
      </c>
      <c r="R262" s="69" t="s">
        <v>94</v>
      </c>
    </row>
    <row r="263" spans="1:18" ht="25.15" customHeight="1" x14ac:dyDescent="0.25">
      <c r="A263" s="70" t="s">
        <v>2422</v>
      </c>
      <c r="B263" s="45" t="s">
        <v>1918</v>
      </c>
      <c r="C263" s="72">
        <v>1965</v>
      </c>
      <c r="D263" s="72" t="s">
        <v>221</v>
      </c>
      <c r="E263" s="72" t="s">
        <v>20</v>
      </c>
      <c r="F263" s="43">
        <v>5</v>
      </c>
      <c r="G263" s="43">
        <v>6</v>
      </c>
      <c r="H263" s="47">
        <v>4124</v>
      </c>
      <c r="I263" s="55">
        <v>0</v>
      </c>
      <c r="J263" s="55">
        <v>2731.7</v>
      </c>
      <c r="K263" s="55">
        <f t="shared" si="56"/>
        <v>36422029.789999999</v>
      </c>
      <c r="L263" s="55">
        <v>0</v>
      </c>
      <c r="M263" s="55">
        <v>0</v>
      </c>
      <c r="N263" s="55">
        <v>0</v>
      </c>
      <c r="O263" s="48">
        <f>'[1]Прод. прилож'!$C$89</f>
        <v>36422029.789999999</v>
      </c>
      <c r="P263" s="50">
        <f t="shared" si="55"/>
        <v>8831.7240033947619</v>
      </c>
      <c r="Q263" s="47">
        <v>9673</v>
      </c>
      <c r="R263" s="56" t="s">
        <v>94</v>
      </c>
    </row>
    <row r="264" spans="1:18" ht="25.15" customHeight="1" x14ac:dyDescent="0.25">
      <c r="A264" s="70" t="s">
        <v>2423</v>
      </c>
      <c r="B264" s="45" t="s">
        <v>1919</v>
      </c>
      <c r="C264" s="72">
        <v>1965</v>
      </c>
      <c r="D264" s="72" t="s">
        <v>221</v>
      </c>
      <c r="E264" s="72" t="s">
        <v>20</v>
      </c>
      <c r="F264" s="43">
        <v>5</v>
      </c>
      <c r="G264" s="43">
        <v>5</v>
      </c>
      <c r="H264" s="74">
        <v>4089</v>
      </c>
      <c r="I264" s="55">
        <v>0</v>
      </c>
      <c r="J264" s="55">
        <v>2625.5</v>
      </c>
      <c r="K264" s="55">
        <f t="shared" si="56"/>
        <v>36630406.450000003</v>
      </c>
      <c r="L264" s="55">
        <v>0</v>
      </c>
      <c r="M264" s="55">
        <v>0</v>
      </c>
      <c r="N264" s="55">
        <v>0</v>
      </c>
      <c r="O264" s="48">
        <f>'[1]Прод. прилож'!$C$90</f>
        <v>36630406.450000003</v>
      </c>
      <c r="P264" s="50">
        <f t="shared" si="55"/>
        <v>8958.2798850574727</v>
      </c>
      <c r="Q264" s="47">
        <v>9673</v>
      </c>
      <c r="R264" s="69" t="s">
        <v>94</v>
      </c>
    </row>
    <row r="265" spans="1:18" ht="25.15" customHeight="1" x14ac:dyDescent="0.25">
      <c r="A265" s="234" t="s">
        <v>2424</v>
      </c>
      <c r="B265" s="212" t="s">
        <v>1920</v>
      </c>
      <c r="C265" s="204">
        <v>1966</v>
      </c>
      <c r="D265" s="204" t="s">
        <v>221</v>
      </c>
      <c r="E265" s="204" t="s">
        <v>20</v>
      </c>
      <c r="F265" s="257">
        <v>5</v>
      </c>
      <c r="G265" s="257">
        <v>4</v>
      </c>
      <c r="H265" s="271">
        <v>4156.5</v>
      </c>
      <c r="I265" s="261">
        <v>0</v>
      </c>
      <c r="J265" s="261">
        <v>3310.5</v>
      </c>
      <c r="K265" s="55">
        <f t="shared" si="56"/>
        <v>21637057.52</v>
      </c>
      <c r="L265" s="55">
        <v>0</v>
      </c>
      <c r="M265" s="55">
        <v>0</v>
      </c>
      <c r="N265" s="55">
        <v>0</v>
      </c>
      <c r="O265" s="48">
        <f>'[1]Прод. прилож'!$C$91</f>
        <v>21637057.52</v>
      </c>
      <c r="P265" s="50">
        <f t="shared" si="55"/>
        <v>5205.5954577168286</v>
      </c>
      <c r="Q265" s="47">
        <v>9673</v>
      </c>
      <c r="R265" s="56" t="s">
        <v>94</v>
      </c>
    </row>
    <row r="266" spans="1:18" ht="25.15" customHeight="1" x14ac:dyDescent="0.25">
      <c r="A266" s="235"/>
      <c r="B266" s="213"/>
      <c r="C266" s="205"/>
      <c r="D266" s="205"/>
      <c r="E266" s="205"/>
      <c r="F266" s="258"/>
      <c r="G266" s="258"/>
      <c r="H266" s="272"/>
      <c r="I266" s="262"/>
      <c r="J266" s="262"/>
      <c r="K266" s="55">
        <f>SUM(L266:O266)</f>
        <v>8308397.5</v>
      </c>
      <c r="L266" s="55">
        <v>0</v>
      </c>
      <c r="M266" s="55">
        <v>0</v>
      </c>
      <c r="N266" s="55">
        <v>0</v>
      </c>
      <c r="O266" s="48">
        <f>'[1]Прод. прилож'!$C$567</f>
        <v>8308397.5</v>
      </c>
      <c r="P266" s="50">
        <f>K266/H265</f>
        <v>1998.892698183568</v>
      </c>
      <c r="Q266" s="47">
        <v>9673</v>
      </c>
      <c r="R266" s="56" t="s">
        <v>95</v>
      </c>
    </row>
    <row r="267" spans="1:18" ht="25.15" customHeight="1" x14ac:dyDescent="0.25">
      <c r="A267" s="70" t="s">
        <v>2425</v>
      </c>
      <c r="B267" s="45" t="s">
        <v>1921</v>
      </c>
      <c r="C267" s="72">
        <v>1966</v>
      </c>
      <c r="D267" s="167" t="s">
        <v>221</v>
      </c>
      <c r="E267" s="72" t="s">
        <v>20</v>
      </c>
      <c r="F267" s="43">
        <v>5</v>
      </c>
      <c r="G267" s="43">
        <v>4</v>
      </c>
      <c r="H267" s="74">
        <v>4092</v>
      </c>
      <c r="I267" s="55">
        <v>0</v>
      </c>
      <c r="J267" s="55">
        <v>3554.3</v>
      </c>
      <c r="K267" s="55">
        <f t="shared" si="56"/>
        <v>34907065.229999997</v>
      </c>
      <c r="L267" s="55">
        <v>0</v>
      </c>
      <c r="M267" s="55">
        <v>0</v>
      </c>
      <c r="N267" s="55">
        <v>0</v>
      </c>
      <c r="O267" s="48">
        <f>'[1]Прод. прилож'!$C$92</f>
        <v>34907065.229999997</v>
      </c>
      <c r="P267" s="50">
        <f t="shared" si="55"/>
        <v>8530.5633504398811</v>
      </c>
      <c r="Q267" s="47">
        <v>9673</v>
      </c>
      <c r="R267" s="56" t="s">
        <v>94</v>
      </c>
    </row>
    <row r="268" spans="1:18" ht="25.15" customHeight="1" x14ac:dyDescent="0.25">
      <c r="A268" s="70" t="s">
        <v>2426</v>
      </c>
      <c r="B268" s="45" t="s">
        <v>1922</v>
      </c>
      <c r="C268" s="72">
        <v>1960</v>
      </c>
      <c r="D268" s="72" t="s">
        <v>221</v>
      </c>
      <c r="E268" s="72" t="s">
        <v>20</v>
      </c>
      <c r="F268" s="43">
        <v>2</v>
      </c>
      <c r="G268" s="43">
        <v>2</v>
      </c>
      <c r="H268" s="47">
        <v>847.8</v>
      </c>
      <c r="I268" s="55">
        <v>0</v>
      </c>
      <c r="J268" s="55">
        <v>612.20000000000005</v>
      </c>
      <c r="K268" s="55">
        <f t="shared" si="56"/>
        <v>6186160.5999999996</v>
      </c>
      <c r="L268" s="55">
        <v>0</v>
      </c>
      <c r="M268" s="55">
        <v>0</v>
      </c>
      <c r="N268" s="55">
        <v>0</v>
      </c>
      <c r="O268" s="48">
        <f>'[1]Прод. прилож'!$C$93</f>
        <v>6186160.5999999996</v>
      </c>
      <c r="P268" s="50">
        <f t="shared" si="55"/>
        <v>7296.721632460486</v>
      </c>
      <c r="Q268" s="47">
        <v>9673</v>
      </c>
      <c r="R268" s="69" t="s">
        <v>94</v>
      </c>
    </row>
    <row r="269" spans="1:18" ht="25.15" customHeight="1" x14ac:dyDescent="0.25">
      <c r="A269" s="70" t="s">
        <v>2427</v>
      </c>
      <c r="B269" s="45" t="s">
        <v>1923</v>
      </c>
      <c r="C269" s="72">
        <v>1959</v>
      </c>
      <c r="D269" s="167" t="s">
        <v>221</v>
      </c>
      <c r="E269" s="72" t="s">
        <v>20</v>
      </c>
      <c r="F269" s="43">
        <v>2</v>
      </c>
      <c r="G269" s="43">
        <v>2</v>
      </c>
      <c r="H269" s="74">
        <v>847.8</v>
      </c>
      <c r="I269" s="55">
        <v>0</v>
      </c>
      <c r="J269" s="55">
        <v>620.4</v>
      </c>
      <c r="K269" s="55">
        <f t="shared" si="56"/>
        <v>6214906.3399999999</v>
      </c>
      <c r="L269" s="55">
        <v>0</v>
      </c>
      <c r="M269" s="55">
        <v>0</v>
      </c>
      <c r="N269" s="55">
        <v>0</v>
      </c>
      <c r="O269" s="48">
        <f>'[1]Прод. прилож'!$C$94</f>
        <v>6214906.3399999999</v>
      </c>
      <c r="P269" s="50">
        <f t="shared" si="55"/>
        <v>7330.6279075253597</v>
      </c>
      <c r="Q269" s="47">
        <v>9673</v>
      </c>
      <c r="R269" s="56" t="s">
        <v>94</v>
      </c>
    </row>
    <row r="270" spans="1:18" ht="25.15" customHeight="1" x14ac:dyDescent="0.25">
      <c r="A270" s="234" t="s">
        <v>2428</v>
      </c>
      <c r="B270" s="212" t="s">
        <v>1924</v>
      </c>
      <c r="C270" s="204">
        <v>1962</v>
      </c>
      <c r="D270" s="204" t="s">
        <v>221</v>
      </c>
      <c r="E270" s="204" t="s">
        <v>20</v>
      </c>
      <c r="F270" s="257">
        <v>2</v>
      </c>
      <c r="G270" s="257">
        <v>2</v>
      </c>
      <c r="H270" s="271">
        <v>782.3</v>
      </c>
      <c r="I270" s="261">
        <v>0</v>
      </c>
      <c r="J270" s="261">
        <v>637.6</v>
      </c>
      <c r="K270" s="55">
        <f t="shared" si="56"/>
        <v>8451243.1799999997</v>
      </c>
      <c r="L270" s="55">
        <v>0</v>
      </c>
      <c r="M270" s="55">
        <v>0</v>
      </c>
      <c r="N270" s="55">
        <v>0</v>
      </c>
      <c r="O270" s="48">
        <f>'[1]Прод. прилож'!$C$95</f>
        <v>8451243.1799999997</v>
      </c>
      <c r="P270" s="50">
        <f t="shared" si="55"/>
        <v>10803.071941710341</v>
      </c>
      <c r="Q270" s="47">
        <v>9673</v>
      </c>
      <c r="R270" s="56" t="s">
        <v>94</v>
      </c>
    </row>
    <row r="271" spans="1:18" ht="25.15" customHeight="1" x14ac:dyDescent="0.25">
      <c r="A271" s="235"/>
      <c r="B271" s="213"/>
      <c r="C271" s="205"/>
      <c r="D271" s="205"/>
      <c r="E271" s="205"/>
      <c r="F271" s="258"/>
      <c r="G271" s="258"/>
      <c r="H271" s="272"/>
      <c r="I271" s="262"/>
      <c r="J271" s="262"/>
      <c r="K271" s="55">
        <f>SUM(L271:O271)</f>
        <v>8082690</v>
      </c>
      <c r="L271" s="55">
        <v>0</v>
      </c>
      <c r="M271" s="55">
        <v>0</v>
      </c>
      <c r="N271" s="55">
        <v>0</v>
      </c>
      <c r="O271" s="48">
        <f>'[1]Прод. прилож'!$C$564</f>
        <v>8082690</v>
      </c>
      <c r="P271" s="50">
        <f>K271/H270</f>
        <v>10331.95704972517</v>
      </c>
      <c r="Q271" s="47">
        <v>9673</v>
      </c>
      <c r="R271" s="56" t="s">
        <v>95</v>
      </c>
    </row>
    <row r="272" spans="1:18" ht="25.15" customHeight="1" x14ac:dyDescent="0.25">
      <c r="A272" s="70" t="s">
        <v>2429</v>
      </c>
      <c r="B272" s="45" t="s">
        <v>1925</v>
      </c>
      <c r="C272" s="72">
        <v>1959</v>
      </c>
      <c r="D272" s="72" t="s">
        <v>221</v>
      </c>
      <c r="E272" s="72" t="s">
        <v>20</v>
      </c>
      <c r="F272" s="43">
        <v>2</v>
      </c>
      <c r="G272" s="43">
        <v>2</v>
      </c>
      <c r="H272" s="74">
        <v>910.8</v>
      </c>
      <c r="I272" s="55">
        <v>0</v>
      </c>
      <c r="J272" s="55">
        <v>815.9</v>
      </c>
      <c r="K272" s="55">
        <f t="shared" si="56"/>
        <v>7312901.5499999998</v>
      </c>
      <c r="L272" s="55">
        <v>0</v>
      </c>
      <c r="M272" s="55">
        <v>0</v>
      </c>
      <c r="N272" s="55">
        <v>0</v>
      </c>
      <c r="O272" s="48">
        <f>'[1]Прод. прилож'!$C$96</f>
        <v>7312901.5499999998</v>
      </c>
      <c r="P272" s="50">
        <f t="shared" si="55"/>
        <v>8029.097002635046</v>
      </c>
      <c r="Q272" s="47">
        <v>9673</v>
      </c>
      <c r="R272" s="56" t="s">
        <v>94</v>
      </c>
    </row>
    <row r="273" spans="1:18" ht="25.15" customHeight="1" x14ac:dyDescent="0.25">
      <c r="A273" s="70" t="s">
        <v>2430</v>
      </c>
      <c r="B273" s="45" t="s">
        <v>1926</v>
      </c>
      <c r="C273" s="72">
        <v>1962</v>
      </c>
      <c r="D273" s="72" t="s">
        <v>221</v>
      </c>
      <c r="E273" s="72" t="s">
        <v>20</v>
      </c>
      <c r="F273" s="43">
        <v>2</v>
      </c>
      <c r="G273" s="43">
        <v>2</v>
      </c>
      <c r="H273" s="74">
        <v>679.6</v>
      </c>
      <c r="I273" s="55">
        <v>0</v>
      </c>
      <c r="J273" s="55">
        <v>636.4</v>
      </c>
      <c r="K273" s="55">
        <f t="shared" si="56"/>
        <v>7995244.9000000004</v>
      </c>
      <c r="L273" s="55">
        <v>0</v>
      </c>
      <c r="M273" s="55">
        <v>0</v>
      </c>
      <c r="N273" s="55">
        <v>0</v>
      </c>
      <c r="O273" s="48">
        <f>'[1]Прод. прилож'!$C$565</f>
        <v>7995244.9000000004</v>
      </c>
      <c r="P273" s="50">
        <f t="shared" si="55"/>
        <v>11764.63346085933</v>
      </c>
      <c r="Q273" s="47">
        <v>9673</v>
      </c>
      <c r="R273" s="56" t="s">
        <v>95</v>
      </c>
    </row>
    <row r="274" spans="1:18" ht="25.15" customHeight="1" x14ac:dyDescent="0.25">
      <c r="A274" s="70" t="s">
        <v>2431</v>
      </c>
      <c r="B274" s="45" t="s">
        <v>1927</v>
      </c>
      <c r="C274" s="167">
        <v>1962</v>
      </c>
      <c r="D274" s="72" t="s">
        <v>221</v>
      </c>
      <c r="E274" s="72" t="s">
        <v>20</v>
      </c>
      <c r="F274" s="43">
        <v>2</v>
      </c>
      <c r="G274" s="43">
        <v>2</v>
      </c>
      <c r="H274" s="74">
        <v>664.9</v>
      </c>
      <c r="I274" s="55">
        <v>0</v>
      </c>
      <c r="J274" s="55">
        <v>619.5</v>
      </c>
      <c r="K274" s="55">
        <f t="shared" si="56"/>
        <v>16314262.5</v>
      </c>
      <c r="L274" s="55">
        <v>0</v>
      </c>
      <c r="M274" s="55">
        <v>0</v>
      </c>
      <c r="N274" s="55">
        <v>0</v>
      </c>
      <c r="O274" s="48">
        <f>'[1]Прод. прилож'!$C$566</f>
        <v>16314262.5</v>
      </c>
      <c r="P274" s="50">
        <f t="shared" si="55"/>
        <v>24536.415250413596</v>
      </c>
      <c r="Q274" s="47">
        <v>9673</v>
      </c>
      <c r="R274" s="56" t="s">
        <v>95</v>
      </c>
    </row>
    <row r="275" spans="1:18" ht="25.15" customHeight="1" x14ac:dyDescent="0.25">
      <c r="A275" s="70" t="s">
        <v>2432</v>
      </c>
      <c r="B275" s="45" t="s">
        <v>1928</v>
      </c>
      <c r="C275" s="167">
        <v>1962</v>
      </c>
      <c r="D275" s="72" t="s">
        <v>221</v>
      </c>
      <c r="E275" s="72" t="s">
        <v>20</v>
      </c>
      <c r="F275" s="43">
        <v>2</v>
      </c>
      <c r="G275" s="43">
        <v>2</v>
      </c>
      <c r="H275" s="74">
        <v>678.6</v>
      </c>
      <c r="I275" s="55">
        <v>0</v>
      </c>
      <c r="J275" s="55">
        <v>609.29999999999995</v>
      </c>
      <c r="K275" s="55">
        <f t="shared" si="56"/>
        <v>24349364</v>
      </c>
      <c r="L275" s="55">
        <v>0</v>
      </c>
      <c r="M275" s="55">
        <v>0</v>
      </c>
      <c r="N275" s="55">
        <v>0</v>
      </c>
      <c r="O275" s="48">
        <f>'[1]Прод. прилож'!$C$568</f>
        <v>24349364</v>
      </c>
      <c r="P275" s="50">
        <f t="shared" si="55"/>
        <v>35881.762452107279</v>
      </c>
      <c r="Q275" s="47">
        <v>9673</v>
      </c>
      <c r="R275" s="56" t="s">
        <v>95</v>
      </c>
    </row>
    <row r="276" spans="1:18" ht="25.15" customHeight="1" x14ac:dyDescent="0.25">
      <c r="A276" s="70" t="s">
        <v>2433</v>
      </c>
      <c r="B276" s="45" t="s">
        <v>1929</v>
      </c>
      <c r="C276" s="167">
        <v>1964</v>
      </c>
      <c r="D276" s="72" t="s">
        <v>221</v>
      </c>
      <c r="E276" s="72" t="s">
        <v>20</v>
      </c>
      <c r="F276" s="43">
        <v>4</v>
      </c>
      <c r="G276" s="43">
        <v>4</v>
      </c>
      <c r="H276" s="74">
        <v>2754.8</v>
      </c>
      <c r="I276" s="55">
        <v>0</v>
      </c>
      <c r="J276" s="55">
        <v>2374.1</v>
      </c>
      <c r="K276" s="55">
        <f t="shared" si="56"/>
        <v>16629114</v>
      </c>
      <c r="L276" s="55">
        <v>0</v>
      </c>
      <c r="M276" s="55">
        <v>0</v>
      </c>
      <c r="N276" s="55">
        <v>0</v>
      </c>
      <c r="O276" s="48">
        <f>'[1]Прод. прилож'!$C$569</f>
        <v>16629114</v>
      </c>
      <c r="P276" s="50">
        <f t="shared" si="55"/>
        <v>6036.4142587483657</v>
      </c>
      <c r="Q276" s="47">
        <v>9673</v>
      </c>
      <c r="R276" s="56" t="s">
        <v>95</v>
      </c>
    </row>
    <row r="277" spans="1:18" ht="25.15" customHeight="1" x14ac:dyDescent="0.25">
      <c r="A277" s="191" t="s">
        <v>2434</v>
      </c>
      <c r="B277" s="45" t="s">
        <v>1930</v>
      </c>
      <c r="C277" s="167">
        <v>1965</v>
      </c>
      <c r="D277" s="72" t="s">
        <v>221</v>
      </c>
      <c r="E277" s="72" t="s">
        <v>20</v>
      </c>
      <c r="F277" s="43">
        <v>4</v>
      </c>
      <c r="G277" s="43">
        <v>4</v>
      </c>
      <c r="H277" s="74">
        <v>2754.8</v>
      </c>
      <c r="I277" s="55">
        <v>0</v>
      </c>
      <c r="J277" s="55">
        <v>2488.3000000000002</v>
      </c>
      <c r="K277" s="55">
        <f t="shared" si="56"/>
        <v>8044832.5</v>
      </c>
      <c r="L277" s="55">
        <v>0</v>
      </c>
      <c r="M277" s="55">
        <v>0</v>
      </c>
      <c r="N277" s="55">
        <v>0</v>
      </c>
      <c r="O277" s="48">
        <f>'[1]Прод. прилож'!$C$570</f>
        <v>8044832.5</v>
      </c>
      <c r="P277" s="50">
        <f t="shared" si="55"/>
        <v>2920.2963917525772</v>
      </c>
      <c r="Q277" s="47">
        <v>9673</v>
      </c>
      <c r="R277" s="56" t="s">
        <v>95</v>
      </c>
    </row>
    <row r="278" spans="1:18" ht="25.15" customHeight="1" x14ac:dyDescent="0.25">
      <c r="A278" s="191" t="s">
        <v>2435</v>
      </c>
      <c r="B278" s="45" t="s">
        <v>1931</v>
      </c>
      <c r="C278" s="167">
        <v>1962</v>
      </c>
      <c r="D278" s="72" t="s">
        <v>221</v>
      </c>
      <c r="E278" s="72" t="s">
        <v>20</v>
      </c>
      <c r="F278" s="51">
        <v>2</v>
      </c>
      <c r="G278" s="43">
        <v>2</v>
      </c>
      <c r="H278" s="74">
        <v>671.1</v>
      </c>
      <c r="I278" s="55">
        <v>0</v>
      </c>
      <c r="J278" s="55">
        <v>625.20000000000005</v>
      </c>
      <c r="K278" s="55">
        <f t="shared" si="56"/>
        <v>7995951.5</v>
      </c>
      <c r="L278" s="47">
        <v>0</v>
      </c>
      <c r="M278" s="47">
        <v>0</v>
      </c>
      <c r="N278" s="47">
        <v>0</v>
      </c>
      <c r="O278" s="48">
        <f>'[1]Прод. прилож'!$C$571</f>
        <v>7995951.5</v>
      </c>
      <c r="P278" s="50">
        <f t="shared" si="55"/>
        <v>11914.694531366413</v>
      </c>
      <c r="Q278" s="47">
        <v>9673</v>
      </c>
      <c r="R278" s="56" t="s">
        <v>95</v>
      </c>
    </row>
    <row r="279" spans="1:18" ht="25.15" customHeight="1" x14ac:dyDescent="0.25">
      <c r="A279" s="191" t="s">
        <v>2436</v>
      </c>
      <c r="B279" s="45" t="s">
        <v>1932</v>
      </c>
      <c r="C279" s="167">
        <v>1962</v>
      </c>
      <c r="D279" s="167" t="s">
        <v>221</v>
      </c>
      <c r="E279" s="167" t="s">
        <v>20</v>
      </c>
      <c r="F279" s="51">
        <v>2</v>
      </c>
      <c r="G279" s="51">
        <v>2</v>
      </c>
      <c r="H279" s="48">
        <v>667.5</v>
      </c>
      <c r="I279" s="47">
        <v>0</v>
      </c>
      <c r="J279" s="47">
        <v>644.5</v>
      </c>
      <c r="K279" s="55">
        <f t="shared" si="56"/>
        <v>8004194</v>
      </c>
      <c r="L279" s="47">
        <v>0</v>
      </c>
      <c r="M279" s="47">
        <v>0</v>
      </c>
      <c r="N279" s="47">
        <v>0</v>
      </c>
      <c r="O279" s="48">
        <f>'[1]Прод. прилож'!$C$572</f>
        <v>8004194</v>
      </c>
      <c r="P279" s="50">
        <f t="shared" si="55"/>
        <v>11991.301872659176</v>
      </c>
      <c r="Q279" s="47">
        <v>9673</v>
      </c>
      <c r="R279" s="56" t="s">
        <v>95</v>
      </c>
    </row>
    <row r="280" spans="1:18" ht="25.15" customHeight="1" x14ac:dyDescent="0.25">
      <c r="A280" s="191" t="s">
        <v>2437</v>
      </c>
      <c r="B280" s="45" t="s">
        <v>1933</v>
      </c>
      <c r="C280" s="167">
        <v>1962</v>
      </c>
      <c r="D280" s="72" t="s">
        <v>221</v>
      </c>
      <c r="E280" s="72" t="s">
        <v>20</v>
      </c>
      <c r="F280" s="51">
        <v>2</v>
      </c>
      <c r="G280" s="43">
        <v>2</v>
      </c>
      <c r="H280" s="74">
        <v>669.6</v>
      </c>
      <c r="I280" s="55">
        <v>0</v>
      </c>
      <c r="J280" s="55">
        <v>623.4</v>
      </c>
      <c r="K280" s="55">
        <f t="shared" si="56"/>
        <v>26404205.5</v>
      </c>
      <c r="L280" s="47">
        <v>0</v>
      </c>
      <c r="M280" s="47">
        <v>0</v>
      </c>
      <c r="N280" s="47">
        <v>0</v>
      </c>
      <c r="O280" s="48">
        <f>'[1]Прод. прилож'!$C$573</f>
        <v>26404205.5</v>
      </c>
      <c r="P280" s="50">
        <f t="shared" si="55"/>
        <v>39432.803912783747</v>
      </c>
      <c r="Q280" s="47">
        <v>9673</v>
      </c>
      <c r="R280" s="56" t="s">
        <v>95</v>
      </c>
    </row>
    <row r="281" spans="1:18" ht="25.15" customHeight="1" x14ac:dyDescent="0.25">
      <c r="A281" s="191" t="s">
        <v>2438</v>
      </c>
      <c r="B281" s="45" t="s">
        <v>1934</v>
      </c>
      <c r="C281" s="72">
        <v>1966</v>
      </c>
      <c r="D281" s="72" t="s">
        <v>221</v>
      </c>
      <c r="E281" s="72" t="s">
        <v>20</v>
      </c>
      <c r="F281" s="72">
        <v>5</v>
      </c>
      <c r="G281" s="72">
        <v>4</v>
      </c>
      <c r="H281" s="74">
        <v>3493.3</v>
      </c>
      <c r="I281" s="47">
        <v>0</v>
      </c>
      <c r="J281" s="55">
        <v>3147.1</v>
      </c>
      <c r="K281" s="55">
        <f t="shared" si="56"/>
        <v>26155471.5</v>
      </c>
      <c r="L281" s="47">
        <v>0</v>
      </c>
      <c r="M281" s="47">
        <v>0</v>
      </c>
      <c r="N281" s="47">
        <v>0</v>
      </c>
      <c r="O281" s="48">
        <f>'[1]Прод. прилож'!$C$574</f>
        <v>26155471.5</v>
      </c>
      <c r="P281" s="50">
        <f t="shared" si="55"/>
        <v>7487.3247359230527</v>
      </c>
      <c r="Q281" s="47">
        <v>9673</v>
      </c>
      <c r="R281" s="56" t="s">
        <v>95</v>
      </c>
    </row>
    <row r="282" spans="1:18" ht="25.15" customHeight="1" x14ac:dyDescent="0.25">
      <c r="A282" s="191" t="s">
        <v>2439</v>
      </c>
      <c r="B282" s="45" t="s">
        <v>1935</v>
      </c>
      <c r="C282" s="72">
        <v>1966</v>
      </c>
      <c r="D282" s="72" t="s">
        <v>221</v>
      </c>
      <c r="E282" s="72" t="s">
        <v>20</v>
      </c>
      <c r="F282" s="72">
        <v>5</v>
      </c>
      <c r="G282" s="72">
        <v>4</v>
      </c>
      <c r="H282" s="74">
        <v>3453.82</v>
      </c>
      <c r="I282" s="47">
        <v>0</v>
      </c>
      <c r="J282" s="55">
        <v>3195.22</v>
      </c>
      <c r="K282" s="55">
        <f t="shared" si="56"/>
        <v>5315524.8</v>
      </c>
      <c r="L282" s="47">
        <v>0</v>
      </c>
      <c r="M282" s="47">
        <v>0</v>
      </c>
      <c r="N282" s="47">
        <v>0</v>
      </c>
      <c r="O282" s="48">
        <f>'[1]Прод. прилож'!$C$575</f>
        <v>5315524.8</v>
      </c>
      <c r="P282" s="50">
        <f t="shared" si="55"/>
        <v>1539.0277431944917</v>
      </c>
      <c r="Q282" s="47">
        <v>9673</v>
      </c>
      <c r="R282" s="56" t="s">
        <v>95</v>
      </c>
    </row>
    <row r="283" spans="1:18" ht="25.15" customHeight="1" x14ac:dyDescent="0.25">
      <c r="A283" s="191" t="s">
        <v>2440</v>
      </c>
      <c r="B283" s="45" t="s">
        <v>1936</v>
      </c>
      <c r="C283" s="167">
        <v>1966</v>
      </c>
      <c r="D283" s="72" t="s">
        <v>221</v>
      </c>
      <c r="E283" s="72" t="s">
        <v>20</v>
      </c>
      <c r="F283" s="51">
        <v>5</v>
      </c>
      <c r="G283" s="51">
        <v>4</v>
      </c>
      <c r="H283" s="74">
        <v>3460.2</v>
      </c>
      <c r="I283" s="55">
        <v>0</v>
      </c>
      <c r="J283" s="55">
        <v>3216.5</v>
      </c>
      <c r="K283" s="55">
        <f t="shared" si="56"/>
        <v>26188015</v>
      </c>
      <c r="L283" s="55">
        <v>0</v>
      </c>
      <c r="M283" s="55">
        <v>0</v>
      </c>
      <c r="N283" s="55">
        <v>0</v>
      </c>
      <c r="O283" s="48">
        <f>'[1]Прод. прилож'!$C$1105</f>
        <v>26188015</v>
      </c>
      <c r="P283" s="50">
        <f t="shared" si="55"/>
        <v>7568.3529853765685</v>
      </c>
      <c r="Q283" s="47">
        <v>9673</v>
      </c>
      <c r="R283" s="56" t="s">
        <v>96</v>
      </c>
    </row>
    <row r="284" spans="1:18" ht="25.15" customHeight="1" x14ac:dyDescent="0.25">
      <c r="A284" s="191" t="s">
        <v>2441</v>
      </c>
      <c r="B284" s="45" t="s">
        <v>1937</v>
      </c>
      <c r="C284" s="72">
        <v>1960</v>
      </c>
      <c r="D284" s="72" t="s">
        <v>221</v>
      </c>
      <c r="E284" s="72" t="s">
        <v>20</v>
      </c>
      <c r="F284" s="43">
        <v>2</v>
      </c>
      <c r="G284" s="43">
        <v>2</v>
      </c>
      <c r="H284" s="74">
        <v>679.8</v>
      </c>
      <c r="I284" s="55">
        <v>0</v>
      </c>
      <c r="J284" s="55">
        <v>632.9</v>
      </c>
      <c r="K284" s="55">
        <f t="shared" si="56"/>
        <v>4711233</v>
      </c>
      <c r="L284" s="55">
        <v>0</v>
      </c>
      <c r="M284" s="55">
        <v>0</v>
      </c>
      <c r="N284" s="55">
        <v>0</v>
      </c>
      <c r="O284" s="48">
        <f>'[1]Прод. прилож'!$C$1106</f>
        <v>4711233</v>
      </c>
      <c r="P284" s="50">
        <f t="shared" si="55"/>
        <v>6930.3221535745815</v>
      </c>
      <c r="Q284" s="47">
        <v>9673</v>
      </c>
      <c r="R284" s="56" t="s">
        <v>96</v>
      </c>
    </row>
    <row r="285" spans="1:18" ht="25.15" customHeight="1" x14ac:dyDescent="0.25">
      <c r="A285" s="191" t="s">
        <v>2442</v>
      </c>
      <c r="B285" s="45" t="s">
        <v>1938</v>
      </c>
      <c r="C285" s="167">
        <v>1958</v>
      </c>
      <c r="D285" s="72" t="s">
        <v>221</v>
      </c>
      <c r="E285" s="167" t="s">
        <v>20</v>
      </c>
      <c r="F285" s="43">
        <v>2</v>
      </c>
      <c r="G285" s="43">
        <v>2</v>
      </c>
      <c r="H285" s="74">
        <v>909.5</v>
      </c>
      <c r="I285" s="48">
        <v>0</v>
      </c>
      <c r="J285" s="55">
        <v>814.7</v>
      </c>
      <c r="K285" s="55">
        <f t="shared" si="56"/>
        <v>6062135.2999999998</v>
      </c>
      <c r="L285" s="47">
        <v>0</v>
      </c>
      <c r="M285" s="47">
        <v>0</v>
      </c>
      <c r="N285" s="47">
        <v>0</v>
      </c>
      <c r="O285" s="48">
        <f>'[1]Прод. прилож'!$C$1107</f>
        <v>6062135.2999999998</v>
      </c>
      <c r="P285" s="50">
        <f t="shared" si="55"/>
        <v>6665.3494227597575</v>
      </c>
      <c r="Q285" s="47">
        <v>9673</v>
      </c>
      <c r="R285" s="56" t="s">
        <v>96</v>
      </c>
    </row>
    <row r="286" spans="1:18" ht="25.15" customHeight="1" x14ac:dyDescent="0.25">
      <c r="A286" s="191" t="s">
        <v>2443</v>
      </c>
      <c r="B286" s="45" t="s">
        <v>1939</v>
      </c>
      <c r="C286" s="72">
        <v>1958</v>
      </c>
      <c r="D286" s="72" t="s">
        <v>221</v>
      </c>
      <c r="E286" s="72" t="s">
        <v>20</v>
      </c>
      <c r="F286" s="43">
        <v>2</v>
      </c>
      <c r="G286" s="43">
        <v>2</v>
      </c>
      <c r="H286" s="74">
        <v>900.4</v>
      </c>
      <c r="I286" s="55">
        <v>0</v>
      </c>
      <c r="J286" s="55">
        <v>807.5</v>
      </c>
      <c r="K286" s="55">
        <f t="shared" si="56"/>
        <v>5847160</v>
      </c>
      <c r="L286" s="55">
        <v>0</v>
      </c>
      <c r="M286" s="55">
        <v>0</v>
      </c>
      <c r="N286" s="55">
        <v>0</v>
      </c>
      <c r="O286" s="48">
        <f>'[1]Прод. прилож'!$C$1108</f>
        <v>5847160</v>
      </c>
      <c r="P286" s="50">
        <f t="shared" si="55"/>
        <v>6493.9582407818752</v>
      </c>
      <c r="Q286" s="47">
        <v>9673</v>
      </c>
      <c r="R286" s="56" t="s">
        <v>96</v>
      </c>
    </row>
    <row r="287" spans="1:18" ht="25.15" customHeight="1" x14ac:dyDescent="0.25">
      <c r="A287" s="191" t="s">
        <v>2444</v>
      </c>
      <c r="B287" s="45" t="s">
        <v>1940</v>
      </c>
      <c r="C287" s="72">
        <v>1958</v>
      </c>
      <c r="D287" s="72" t="s">
        <v>221</v>
      </c>
      <c r="E287" s="72" t="s">
        <v>20</v>
      </c>
      <c r="F287" s="43">
        <v>2</v>
      </c>
      <c r="G287" s="43">
        <v>2</v>
      </c>
      <c r="H287" s="74">
        <v>677.1</v>
      </c>
      <c r="I287" s="55">
        <v>0</v>
      </c>
      <c r="J287" s="55">
        <v>611.1</v>
      </c>
      <c r="K287" s="55">
        <f t="shared" si="56"/>
        <v>4696509.4000000004</v>
      </c>
      <c r="L287" s="55">
        <v>0</v>
      </c>
      <c r="M287" s="55">
        <v>0</v>
      </c>
      <c r="N287" s="55">
        <v>0</v>
      </c>
      <c r="O287" s="48">
        <f>'[1]Прод. прилож'!$C$1109</f>
        <v>4696509.4000000004</v>
      </c>
      <c r="P287" s="50">
        <f t="shared" si="55"/>
        <v>6936.2123763107375</v>
      </c>
      <c r="Q287" s="47">
        <v>9673</v>
      </c>
      <c r="R287" s="56" t="s">
        <v>96</v>
      </c>
    </row>
    <row r="288" spans="1:18" ht="25.15" customHeight="1" x14ac:dyDescent="0.25">
      <c r="A288" s="191" t="s">
        <v>2445</v>
      </c>
      <c r="B288" s="45" t="s">
        <v>1941</v>
      </c>
      <c r="C288" s="72">
        <v>1958</v>
      </c>
      <c r="D288" s="72" t="s">
        <v>221</v>
      </c>
      <c r="E288" s="72" t="s">
        <v>20</v>
      </c>
      <c r="F288" s="43">
        <v>2</v>
      </c>
      <c r="G288" s="43">
        <v>2</v>
      </c>
      <c r="H288" s="74">
        <v>692.5</v>
      </c>
      <c r="I288" s="55">
        <v>0</v>
      </c>
      <c r="J288" s="55">
        <v>626.1</v>
      </c>
      <c r="K288" s="55">
        <f t="shared" si="56"/>
        <v>4777584.9000000004</v>
      </c>
      <c r="L288" s="55">
        <v>0</v>
      </c>
      <c r="M288" s="55">
        <v>0</v>
      </c>
      <c r="N288" s="55">
        <v>0</v>
      </c>
      <c r="O288" s="48">
        <f>'[1]Прод. прилож'!$C$1110</f>
        <v>4777584.9000000004</v>
      </c>
      <c r="P288" s="50">
        <f t="shared" si="55"/>
        <v>6899.0395667870043</v>
      </c>
      <c r="Q288" s="47">
        <v>9673</v>
      </c>
      <c r="R288" s="56" t="s">
        <v>96</v>
      </c>
    </row>
    <row r="289" spans="1:21" ht="25.15" customHeight="1" x14ac:dyDescent="0.25">
      <c r="A289" s="191" t="s">
        <v>2446</v>
      </c>
      <c r="B289" s="45" t="s">
        <v>1942</v>
      </c>
      <c r="C289" s="72">
        <v>1958</v>
      </c>
      <c r="D289" s="72" t="s">
        <v>221</v>
      </c>
      <c r="E289" s="72" t="s">
        <v>20</v>
      </c>
      <c r="F289" s="43">
        <v>2</v>
      </c>
      <c r="G289" s="43">
        <v>3</v>
      </c>
      <c r="H289" s="74">
        <v>687.2</v>
      </c>
      <c r="I289" s="55">
        <v>0</v>
      </c>
      <c r="J289" s="55">
        <v>615.20000000000005</v>
      </c>
      <c r="K289" s="55">
        <f t="shared" si="56"/>
        <v>7978855.5</v>
      </c>
      <c r="L289" s="55">
        <v>0</v>
      </c>
      <c r="M289" s="55">
        <v>0</v>
      </c>
      <c r="N289" s="55">
        <v>0</v>
      </c>
      <c r="O289" s="48">
        <f>'[1]Прод. прилож'!$C$1111</f>
        <v>7978855.5</v>
      </c>
      <c r="P289" s="50">
        <f t="shared" si="55"/>
        <v>11610.67447613504</v>
      </c>
      <c r="Q289" s="47">
        <v>9673</v>
      </c>
      <c r="R289" s="56" t="s">
        <v>96</v>
      </c>
    </row>
    <row r="290" spans="1:21" ht="25.15" customHeight="1" x14ac:dyDescent="0.25">
      <c r="A290" s="191" t="s">
        <v>2447</v>
      </c>
      <c r="B290" s="45" t="s">
        <v>1943</v>
      </c>
      <c r="C290" s="72">
        <v>1960</v>
      </c>
      <c r="D290" s="167" t="s">
        <v>221</v>
      </c>
      <c r="E290" s="72" t="s">
        <v>20</v>
      </c>
      <c r="F290" s="43">
        <v>2</v>
      </c>
      <c r="G290" s="43">
        <v>2</v>
      </c>
      <c r="H290" s="74">
        <v>909.5</v>
      </c>
      <c r="I290" s="55">
        <v>0</v>
      </c>
      <c r="J290" s="55">
        <v>815.7</v>
      </c>
      <c r="K290" s="55">
        <f t="shared" si="56"/>
        <v>5912135.2999999998</v>
      </c>
      <c r="L290" s="55">
        <v>0</v>
      </c>
      <c r="M290" s="55">
        <v>0</v>
      </c>
      <c r="N290" s="55">
        <v>0</v>
      </c>
      <c r="O290" s="55">
        <f>'[1]Прод. прилож'!$C$1112</f>
        <v>5912135.2999999998</v>
      </c>
      <c r="P290" s="50">
        <f t="shared" si="55"/>
        <v>6500.4236393622868</v>
      </c>
      <c r="Q290" s="47">
        <v>9673</v>
      </c>
      <c r="R290" s="56" t="s">
        <v>96</v>
      </c>
    </row>
    <row r="291" spans="1:21" ht="25.15" customHeight="1" x14ac:dyDescent="0.25">
      <c r="A291" s="191" t="s">
        <v>2448</v>
      </c>
      <c r="B291" s="45" t="s">
        <v>1944</v>
      </c>
      <c r="C291" s="72">
        <v>1957</v>
      </c>
      <c r="D291" s="72" t="s">
        <v>221</v>
      </c>
      <c r="E291" s="72" t="s">
        <v>20</v>
      </c>
      <c r="F291" s="43">
        <v>2</v>
      </c>
      <c r="G291" s="43">
        <v>2</v>
      </c>
      <c r="H291" s="74">
        <v>686.5</v>
      </c>
      <c r="I291" s="55">
        <v>0</v>
      </c>
      <c r="J291" s="55">
        <v>617.5</v>
      </c>
      <c r="K291" s="55">
        <f t="shared" si="56"/>
        <v>4745032.5</v>
      </c>
      <c r="L291" s="55">
        <v>0</v>
      </c>
      <c r="M291" s="55">
        <v>0</v>
      </c>
      <c r="N291" s="55">
        <v>0</v>
      </c>
      <c r="O291" s="55">
        <f>'[1]Прод. прилож'!$C$1113</f>
        <v>4745032.5</v>
      </c>
      <c r="P291" s="50">
        <f t="shared" si="55"/>
        <v>6911.9191551347412</v>
      </c>
      <c r="Q291" s="47">
        <v>9673</v>
      </c>
      <c r="R291" s="56" t="s">
        <v>96</v>
      </c>
    </row>
    <row r="292" spans="1:21" ht="25.15" customHeight="1" x14ac:dyDescent="0.25">
      <c r="A292" s="191" t="s">
        <v>2449</v>
      </c>
      <c r="B292" s="45" t="s">
        <v>1945</v>
      </c>
      <c r="C292" s="72">
        <v>1958</v>
      </c>
      <c r="D292" s="72" t="s">
        <v>221</v>
      </c>
      <c r="E292" s="167" t="s">
        <v>20</v>
      </c>
      <c r="F292" s="43">
        <v>2</v>
      </c>
      <c r="G292" s="43">
        <v>2</v>
      </c>
      <c r="H292" s="74">
        <v>576.5</v>
      </c>
      <c r="I292" s="55">
        <v>0</v>
      </c>
      <c r="J292" s="55">
        <v>506.6</v>
      </c>
      <c r="K292" s="55">
        <f t="shared" si="56"/>
        <v>4320744.5</v>
      </c>
      <c r="L292" s="55">
        <v>0</v>
      </c>
      <c r="M292" s="55">
        <v>0</v>
      </c>
      <c r="N292" s="55">
        <v>0</v>
      </c>
      <c r="O292" s="55">
        <f>'[1]Прод. прилож'!$C$1114</f>
        <v>4320744.5</v>
      </c>
      <c r="P292" s="50">
        <f t="shared" si="55"/>
        <v>7494.7866435385949</v>
      </c>
      <c r="Q292" s="47">
        <v>9673</v>
      </c>
      <c r="R292" s="56" t="s">
        <v>96</v>
      </c>
    </row>
    <row r="293" spans="1:21" ht="34.9" customHeight="1" x14ac:dyDescent="0.25">
      <c r="A293" s="198" t="s">
        <v>2159</v>
      </c>
      <c r="B293" s="198"/>
      <c r="C293" s="198"/>
      <c r="D293" s="198"/>
      <c r="E293" s="198"/>
      <c r="F293" s="198"/>
      <c r="G293" s="198"/>
      <c r="H293" s="198"/>
      <c r="I293" s="198"/>
      <c r="J293" s="198"/>
      <c r="K293" s="198"/>
      <c r="L293" s="198"/>
      <c r="M293" s="198"/>
      <c r="N293" s="198"/>
      <c r="O293" s="198"/>
      <c r="P293" s="198"/>
      <c r="Q293" s="198"/>
      <c r="R293" s="198"/>
    </row>
    <row r="294" spans="1:21" ht="34.9" customHeight="1" x14ac:dyDescent="0.25">
      <c r="A294" s="199" t="s">
        <v>226</v>
      </c>
      <c r="B294" s="199"/>
      <c r="C294" s="158" t="s">
        <v>21</v>
      </c>
      <c r="D294" s="158" t="s">
        <v>21</v>
      </c>
      <c r="E294" s="158" t="s">
        <v>21</v>
      </c>
      <c r="F294" s="96" t="s">
        <v>21</v>
      </c>
      <c r="G294" s="96" t="s">
        <v>21</v>
      </c>
      <c r="H294" s="97">
        <f>SUM(H295:H299)</f>
        <v>2646.2999999999997</v>
      </c>
      <c r="I294" s="97">
        <f t="shared" ref="I294:O294" si="57">SUM(I295:I299)</f>
        <v>0</v>
      </c>
      <c r="J294" s="97">
        <f t="shared" si="57"/>
        <v>2172.1999999999998</v>
      </c>
      <c r="K294" s="97">
        <f t="shared" si="57"/>
        <v>33478925.700000003</v>
      </c>
      <c r="L294" s="97">
        <f t="shared" si="57"/>
        <v>0</v>
      </c>
      <c r="M294" s="97">
        <f t="shared" si="57"/>
        <v>0</v>
      </c>
      <c r="N294" s="97">
        <f t="shared" si="57"/>
        <v>0</v>
      </c>
      <c r="O294" s="97">
        <f t="shared" si="57"/>
        <v>33478925.700000003</v>
      </c>
      <c r="P294" s="34">
        <f t="shared" ref="P294:P299" si="58">K294/H294</f>
        <v>12651.220836639839</v>
      </c>
      <c r="Q294" s="98" t="s">
        <v>21</v>
      </c>
      <c r="R294" s="99" t="s">
        <v>21</v>
      </c>
    </row>
    <row r="295" spans="1:21" ht="25.15" customHeight="1" x14ac:dyDescent="0.25">
      <c r="A295" s="70" t="s">
        <v>2450</v>
      </c>
      <c r="B295" s="45" t="s">
        <v>1680</v>
      </c>
      <c r="C295" s="167">
        <v>1964</v>
      </c>
      <c r="D295" s="167" t="s">
        <v>221</v>
      </c>
      <c r="E295" s="167" t="s">
        <v>20</v>
      </c>
      <c r="F295" s="51">
        <v>2</v>
      </c>
      <c r="G295" s="51">
        <v>2</v>
      </c>
      <c r="H295" s="63">
        <v>515</v>
      </c>
      <c r="I295" s="63">
        <v>0</v>
      </c>
      <c r="J295" s="63">
        <v>381.2</v>
      </c>
      <c r="K295" s="44">
        <f>SUM(L295:O295)</f>
        <v>7040863.4800000004</v>
      </c>
      <c r="L295" s="37">
        <v>0</v>
      </c>
      <c r="M295" s="37">
        <v>0</v>
      </c>
      <c r="N295" s="37">
        <v>0</v>
      </c>
      <c r="O295" s="44">
        <f>'[1]Прод. прилож'!$C$98</f>
        <v>7040863.4800000004</v>
      </c>
      <c r="P295" s="50">
        <f t="shared" si="58"/>
        <v>13671.579572815535</v>
      </c>
      <c r="Q295" s="47">
        <v>9673</v>
      </c>
      <c r="R295" s="56" t="s">
        <v>94</v>
      </c>
    </row>
    <row r="296" spans="1:21" ht="25.15" customHeight="1" x14ac:dyDescent="0.25">
      <c r="A296" s="70" t="s">
        <v>2451</v>
      </c>
      <c r="B296" s="101" t="s">
        <v>1681</v>
      </c>
      <c r="C296" s="167">
        <v>1965</v>
      </c>
      <c r="D296" s="167" t="s">
        <v>221</v>
      </c>
      <c r="E296" s="167" t="s">
        <v>20</v>
      </c>
      <c r="F296" s="51">
        <v>2</v>
      </c>
      <c r="G296" s="51">
        <v>2</v>
      </c>
      <c r="H296" s="48">
        <v>511.6</v>
      </c>
      <c r="I296" s="48">
        <v>0</v>
      </c>
      <c r="J296" s="48">
        <v>377.8</v>
      </c>
      <c r="K296" s="44">
        <f>SUM(L296:O296)</f>
        <v>6769976.7200000007</v>
      </c>
      <c r="L296" s="37">
        <v>0</v>
      </c>
      <c r="M296" s="37">
        <v>0</v>
      </c>
      <c r="N296" s="37">
        <v>0</v>
      </c>
      <c r="O296" s="47">
        <f>'[1]Прод. прилож'!$C$99</f>
        <v>6769976.7200000007</v>
      </c>
      <c r="P296" s="50">
        <f t="shared" si="58"/>
        <v>13232.949022673965</v>
      </c>
      <c r="Q296" s="47">
        <v>9673</v>
      </c>
      <c r="R296" s="69" t="s">
        <v>94</v>
      </c>
    </row>
    <row r="297" spans="1:21" ht="25.15" customHeight="1" x14ac:dyDescent="0.25">
      <c r="A297" s="70" t="s">
        <v>2452</v>
      </c>
      <c r="B297" s="101" t="s">
        <v>1682</v>
      </c>
      <c r="C297" s="167">
        <v>1985</v>
      </c>
      <c r="D297" s="167" t="s">
        <v>221</v>
      </c>
      <c r="E297" s="167" t="s">
        <v>20</v>
      </c>
      <c r="F297" s="51">
        <v>2</v>
      </c>
      <c r="G297" s="51">
        <v>2</v>
      </c>
      <c r="H297" s="48">
        <v>420.8</v>
      </c>
      <c r="I297" s="48">
        <v>0</v>
      </c>
      <c r="J297" s="48">
        <v>374.4</v>
      </c>
      <c r="K297" s="44">
        <f>SUM(L297:O297)</f>
        <v>9506187.5999999996</v>
      </c>
      <c r="L297" s="37">
        <v>0</v>
      </c>
      <c r="M297" s="37">
        <v>0</v>
      </c>
      <c r="N297" s="37">
        <v>0</v>
      </c>
      <c r="O297" s="48">
        <f>'[1]Прод. прилож'!$C$577</f>
        <v>9506187.5999999996</v>
      </c>
      <c r="P297" s="50">
        <f t="shared" si="58"/>
        <v>22590.75</v>
      </c>
      <c r="Q297" s="47">
        <v>9673</v>
      </c>
      <c r="R297" s="69" t="s">
        <v>95</v>
      </c>
    </row>
    <row r="298" spans="1:21" ht="25.15" customHeight="1" x14ac:dyDescent="0.25">
      <c r="A298" s="70" t="s">
        <v>2453</v>
      </c>
      <c r="B298" s="101" t="s">
        <v>1683</v>
      </c>
      <c r="C298" s="167">
        <v>1972</v>
      </c>
      <c r="D298" s="167" t="s">
        <v>221</v>
      </c>
      <c r="E298" s="167" t="s">
        <v>20</v>
      </c>
      <c r="F298" s="51">
        <v>2</v>
      </c>
      <c r="G298" s="51">
        <v>2</v>
      </c>
      <c r="H298" s="48">
        <v>410</v>
      </c>
      <c r="I298" s="48">
        <v>0</v>
      </c>
      <c r="J298" s="48">
        <v>311.10000000000002</v>
      </c>
      <c r="K298" s="44">
        <f>SUM(L298:O298)</f>
        <v>3545435</v>
      </c>
      <c r="L298" s="37">
        <v>0</v>
      </c>
      <c r="M298" s="37">
        <v>0</v>
      </c>
      <c r="N298" s="37">
        <v>0</v>
      </c>
      <c r="O298" s="55">
        <f>'[1]Прод. прилож'!$C$1116</f>
        <v>3545435</v>
      </c>
      <c r="P298" s="50">
        <f t="shared" si="58"/>
        <v>8647.4024390243903</v>
      </c>
      <c r="Q298" s="47">
        <v>9673</v>
      </c>
      <c r="R298" s="56" t="s">
        <v>96</v>
      </c>
    </row>
    <row r="299" spans="1:21" ht="25.15" customHeight="1" x14ac:dyDescent="0.25">
      <c r="A299" s="70" t="s">
        <v>2454</v>
      </c>
      <c r="B299" s="45" t="s">
        <v>1684</v>
      </c>
      <c r="C299" s="72">
        <v>1975</v>
      </c>
      <c r="D299" s="167" t="s">
        <v>221</v>
      </c>
      <c r="E299" s="167" t="s">
        <v>20</v>
      </c>
      <c r="F299" s="51">
        <v>2</v>
      </c>
      <c r="G299" s="51">
        <v>2</v>
      </c>
      <c r="H299" s="46">
        <v>788.9</v>
      </c>
      <c r="I299" s="46">
        <v>0</v>
      </c>
      <c r="J299" s="46">
        <v>727.7</v>
      </c>
      <c r="K299" s="44">
        <f>SUM(L299:O299)</f>
        <v>6616462.9000000004</v>
      </c>
      <c r="L299" s="37">
        <v>0</v>
      </c>
      <c r="M299" s="37">
        <v>0</v>
      </c>
      <c r="N299" s="37">
        <v>0</v>
      </c>
      <c r="O299" s="55">
        <f>'[1]Прод. прилож'!$C$1117</f>
        <v>6616462.9000000004</v>
      </c>
      <c r="P299" s="50">
        <f t="shared" si="58"/>
        <v>8386.9475218658899</v>
      </c>
      <c r="Q299" s="47">
        <v>9673</v>
      </c>
      <c r="R299" s="36" t="s">
        <v>96</v>
      </c>
      <c r="S299" s="2"/>
      <c r="T299" s="2"/>
      <c r="U299" s="2"/>
    </row>
    <row r="300" spans="1:21" ht="34.9" customHeight="1" x14ac:dyDescent="0.25">
      <c r="A300" s="198" t="s">
        <v>2160</v>
      </c>
      <c r="B300" s="198"/>
      <c r="C300" s="198"/>
      <c r="D300" s="198"/>
      <c r="E300" s="198"/>
      <c r="F300" s="198"/>
      <c r="G300" s="198"/>
      <c r="H300" s="198"/>
      <c r="I300" s="198"/>
      <c r="J300" s="198"/>
      <c r="K300" s="198"/>
      <c r="L300" s="198"/>
      <c r="M300" s="198"/>
      <c r="N300" s="198"/>
      <c r="O300" s="198"/>
      <c r="P300" s="198"/>
      <c r="Q300" s="198"/>
      <c r="R300" s="198"/>
    </row>
    <row r="301" spans="1:21" ht="34.9" customHeight="1" x14ac:dyDescent="0.25">
      <c r="A301" s="199" t="s">
        <v>227</v>
      </c>
      <c r="B301" s="199"/>
      <c r="C301" s="158" t="s">
        <v>21</v>
      </c>
      <c r="D301" s="158" t="s">
        <v>21</v>
      </c>
      <c r="E301" s="158" t="s">
        <v>21</v>
      </c>
      <c r="F301" s="96" t="s">
        <v>21</v>
      </c>
      <c r="G301" s="96" t="s">
        <v>21</v>
      </c>
      <c r="H301" s="97">
        <f>SUM(H302:H303)</f>
        <v>899.2</v>
      </c>
      <c r="I301" s="97">
        <f t="shared" ref="I301:O301" si="59">SUM(I302:I303)</f>
        <v>0</v>
      </c>
      <c r="J301" s="97">
        <f t="shared" si="59"/>
        <v>639.59999999999991</v>
      </c>
      <c r="K301" s="97">
        <f t="shared" si="59"/>
        <v>10989726.199999999</v>
      </c>
      <c r="L301" s="97">
        <f t="shared" si="59"/>
        <v>0</v>
      </c>
      <c r="M301" s="97">
        <f t="shared" si="59"/>
        <v>0</v>
      </c>
      <c r="N301" s="97">
        <f t="shared" si="59"/>
        <v>0</v>
      </c>
      <c r="O301" s="97">
        <f t="shared" si="59"/>
        <v>10989726.199999999</v>
      </c>
      <c r="P301" s="34">
        <f>K301/H301</f>
        <v>12221.670596085407</v>
      </c>
      <c r="Q301" s="98" t="s">
        <v>21</v>
      </c>
      <c r="R301" s="99" t="s">
        <v>21</v>
      </c>
    </row>
    <row r="302" spans="1:21" ht="25.15" customHeight="1" x14ac:dyDescent="0.25">
      <c r="A302" s="70" t="s">
        <v>2455</v>
      </c>
      <c r="B302" s="101" t="s">
        <v>1043</v>
      </c>
      <c r="C302" s="167">
        <v>1963</v>
      </c>
      <c r="D302" s="72" t="s">
        <v>221</v>
      </c>
      <c r="E302" s="167" t="s">
        <v>20</v>
      </c>
      <c r="F302" s="51">
        <v>2</v>
      </c>
      <c r="G302" s="51">
        <v>2</v>
      </c>
      <c r="H302" s="48">
        <v>479.2</v>
      </c>
      <c r="I302" s="48">
        <v>0</v>
      </c>
      <c r="J302" s="48">
        <v>341.2</v>
      </c>
      <c r="K302" s="37">
        <f>SUM(L302:O302)</f>
        <v>5567571.7999999998</v>
      </c>
      <c r="L302" s="37">
        <v>0</v>
      </c>
      <c r="M302" s="37">
        <v>0</v>
      </c>
      <c r="N302" s="37">
        <v>0</v>
      </c>
      <c r="O302" s="48">
        <f>'[1]Прод. прилож'!$C$101</f>
        <v>5567571.7999999998</v>
      </c>
      <c r="P302" s="50">
        <f>K302/H302</f>
        <v>11618.472036727881</v>
      </c>
      <c r="Q302" s="50">
        <v>9673</v>
      </c>
      <c r="R302" s="56" t="s">
        <v>94</v>
      </c>
    </row>
    <row r="303" spans="1:21" ht="25.15" customHeight="1" x14ac:dyDescent="0.25">
      <c r="A303" s="70" t="s">
        <v>2456</v>
      </c>
      <c r="B303" s="45" t="s">
        <v>1044</v>
      </c>
      <c r="C303" s="167">
        <v>1965</v>
      </c>
      <c r="D303" s="72" t="s">
        <v>221</v>
      </c>
      <c r="E303" s="167" t="s">
        <v>20</v>
      </c>
      <c r="F303" s="64">
        <v>2</v>
      </c>
      <c r="G303" s="64">
        <v>2</v>
      </c>
      <c r="H303" s="63">
        <v>420</v>
      </c>
      <c r="I303" s="63">
        <v>0</v>
      </c>
      <c r="J303" s="63">
        <v>298.39999999999998</v>
      </c>
      <c r="K303" s="37">
        <f>SUM(L303:O303)</f>
        <v>5422154.4000000004</v>
      </c>
      <c r="L303" s="44">
        <v>0</v>
      </c>
      <c r="M303" s="44">
        <v>0</v>
      </c>
      <c r="N303" s="44">
        <v>0</v>
      </c>
      <c r="O303" s="44">
        <f>'[1]Прод. прилож'!$C$1119</f>
        <v>5422154.4000000004</v>
      </c>
      <c r="P303" s="50">
        <f>K303/H303</f>
        <v>12909.891428571429</v>
      </c>
      <c r="Q303" s="50">
        <v>9673</v>
      </c>
      <c r="R303" s="69" t="s">
        <v>96</v>
      </c>
    </row>
    <row r="304" spans="1:21" s="16" customFormat="1" ht="34.9" customHeight="1" x14ac:dyDescent="0.25">
      <c r="A304" s="198" t="s">
        <v>2161</v>
      </c>
      <c r="B304" s="198"/>
      <c r="C304" s="198"/>
      <c r="D304" s="198"/>
      <c r="E304" s="198"/>
      <c r="F304" s="198"/>
      <c r="G304" s="198"/>
      <c r="H304" s="198"/>
      <c r="I304" s="198"/>
      <c r="J304" s="198"/>
      <c r="K304" s="198"/>
      <c r="L304" s="198"/>
      <c r="M304" s="198"/>
      <c r="N304" s="198"/>
      <c r="O304" s="198"/>
      <c r="P304" s="198"/>
      <c r="Q304" s="198"/>
      <c r="R304" s="198"/>
      <c r="S304" s="57"/>
    </row>
    <row r="305" spans="1:21" s="14" customFormat="1" ht="34.9" customHeight="1" x14ac:dyDescent="0.25">
      <c r="A305" s="199" t="s">
        <v>37</v>
      </c>
      <c r="B305" s="199"/>
      <c r="C305" s="38" t="s">
        <v>21</v>
      </c>
      <c r="D305" s="38" t="s">
        <v>21</v>
      </c>
      <c r="E305" s="38" t="s">
        <v>21</v>
      </c>
      <c r="F305" s="33" t="s">
        <v>21</v>
      </c>
      <c r="G305" s="33" t="s">
        <v>21</v>
      </c>
      <c r="H305" s="102">
        <f>SUM(H306:H314)</f>
        <v>6018.7999999999993</v>
      </c>
      <c r="I305" s="102">
        <f t="shared" ref="I305:O305" si="60">SUM(I306:I314)</f>
        <v>92.5</v>
      </c>
      <c r="J305" s="102">
        <f t="shared" si="60"/>
        <v>4038.9</v>
      </c>
      <c r="K305" s="102">
        <f t="shared" si="60"/>
        <v>52069833.25</v>
      </c>
      <c r="L305" s="102">
        <f t="shared" si="60"/>
        <v>0</v>
      </c>
      <c r="M305" s="102">
        <f t="shared" si="60"/>
        <v>0</v>
      </c>
      <c r="N305" s="102">
        <f t="shared" si="60"/>
        <v>0</v>
      </c>
      <c r="O305" s="102">
        <f t="shared" si="60"/>
        <v>52069833.25</v>
      </c>
      <c r="P305" s="34">
        <f>K305/H305</f>
        <v>8651.1984531800372</v>
      </c>
      <c r="Q305" s="98" t="s">
        <v>21</v>
      </c>
      <c r="R305" s="99" t="s">
        <v>21</v>
      </c>
      <c r="U305" s="18"/>
    </row>
    <row r="306" spans="1:21" s="14" customFormat="1" ht="25.9" customHeight="1" x14ac:dyDescent="0.25">
      <c r="A306" s="191" t="s">
        <v>2457</v>
      </c>
      <c r="B306" s="54" t="s">
        <v>228</v>
      </c>
      <c r="C306" s="167">
        <v>1975</v>
      </c>
      <c r="D306" s="72" t="s">
        <v>221</v>
      </c>
      <c r="E306" s="167" t="s">
        <v>20</v>
      </c>
      <c r="F306" s="167">
        <v>3</v>
      </c>
      <c r="G306" s="167">
        <v>2</v>
      </c>
      <c r="H306" s="48">
        <v>1044.0999999999999</v>
      </c>
      <c r="I306" s="48">
        <v>0</v>
      </c>
      <c r="J306" s="48">
        <v>677.4</v>
      </c>
      <c r="K306" s="37">
        <f t="shared" ref="K306:K314" si="61">SUM(L306:O306)</f>
        <v>5425000</v>
      </c>
      <c r="L306" s="44">
        <v>0</v>
      </c>
      <c r="M306" s="44">
        <v>0</v>
      </c>
      <c r="N306" s="44">
        <v>0</v>
      </c>
      <c r="O306" s="48">
        <f>'[1]Прод. прилож'!$C$103</f>
        <v>5425000</v>
      </c>
      <c r="P306" s="44">
        <f t="shared" ref="P306:P314" si="62">K306/H306</f>
        <v>5195.8624652811041</v>
      </c>
      <c r="Q306" s="50">
        <v>9673</v>
      </c>
      <c r="R306" s="70" t="s">
        <v>94</v>
      </c>
      <c r="S306" s="68"/>
    </row>
    <row r="307" spans="1:21" s="14" customFormat="1" ht="25.9" customHeight="1" x14ac:dyDescent="0.25">
      <c r="A307" s="191" t="s">
        <v>2458</v>
      </c>
      <c r="B307" s="54" t="s">
        <v>230</v>
      </c>
      <c r="C307" s="167">
        <v>1990</v>
      </c>
      <c r="D307" s="72" t="s">
        <v>221</v>
      </c>
      <c r="E307" s="167" t="s">
        <v>20</v>
      </c>
      <c r="F307" s="167">
        <v>2</v>
      </c>
      <c r="G307" s="167">
        <v>3</v>
      </c>
      <c r="H307" s="48">
        <v>847.2</v>
      </c>
      <c r="I307" s="48">
        <v>0</v>
      </c>
      <c r="J307" s="48">
        <v>490.5</v>
      </c>
      <c r="K307" s="37">
        <f t="shared" si="61"/>
        <v>5686490.5999999996</v>
      </c>
      <c r="L307" s="44">
        <v>0</v>
      </c>
      <c r="M307" s="44">
        <v>0</v>
      </c>
      <c r="N307" s="44">
        <v>0</v>
      </c>
      <c r="O307" s="48">
        <f>'[1]Прод. прилож'!$C$1121</f>
        <v>5686490.5999999996</v>
      </c>
      <c r="P307" s="44">
        <f t="shared" si="62"/>
        <v>6712.0993862134083</v>
      </c>
      <c r="Q307" s="50">
        <v>9673</v>
      </c>
      <c r="R307" s="70" t="s">
        <v>96</v>
      </c>
      <c r="S307" s="68"/>
    </row>
    <row r="308" spans="1:21" s="14" customFormat="1" ht="25.9" customHeight="1" x14ac:dyDescent="0.25">
      <c r="A308" s="191" t="s">
        <v>2459</v>
      </c>
      <c r="B308" s="54" t="s">
        <v>229</v>
      </c>
      <c r="C308" s="167">
        <v>1979</v>
      </c>
      <c r="D308" s="72" t="s">
        <v>221</v>
      </c>
      <c r="E308" s="167" t="s">
        <v>20</v>
      </c>
      <c r="F308" s="167">
        <v>2</v>
      </c>
      <c r="G308" s="167">
        <v>2</v>
      </c>
      <c r="H308" s="48">
        <v>1062.4000000000001</v>
      </c>
      <c r="I308" s="48">
        <v>0</v>
      </c>
      <c r="J308" s="48">
        <v>728.5</v>
      </c>
      <c r="K308" s="37">
        <f t="shared" si="61"/>
        <v>7054568.7000000011</v>
      </c>
      <c r="L308" s="44">
        <v>0</v>
      </c>
      <c r="M308" s="44">
        <v>0</v>
      </c>
      <c r="N308" s="44">
        <v>0</v>
      </c>
      <c r="O308" s="48">
        <f>'[1]Прод. прилож'!$C$1122</f>
        <v>7054568.7000000011</v>
      </c>
      <c r="P308" s="44">
        <f t="shared" si="62"/>
        <v>6640.2190323795185</v>
      </c>
      <c r="Q308" s="50">
        <v>9673</v>
      </c>
      <c r="R308" s="70" t="s">
        <v>96</v>
      </c>
      <c r="S308" s="68"/>
    </row>
    <row r="309" spans="1:21" s="14" customFormat="1" ht="25.9" customHeight="1" x14ac:dyDescent="0.25">
      <c r="A309" s="191" t="s">
        <v>2460</v>
      </c>
      <c r="B309" s="54" t="s">
        <v>231</v>
      </c>
      <c r="C309" s="167">
        <v>1969</v>
      </c>
      <c r="D309" s="72" t="s">
        <v>221</v>
      </c>
      <c r="E309" s="167" t="s">
        <v>20</v>
      </c>
      <c r="F309" s="167">
        <v>2</v>
      </c>
      <c r="G309" s="167">
        <v>2</v>
      </c>
      <c r="H309" s="48">
        <v>714</v>
      </c>
      <c r="I309" s="48">
        <v>0</v>
      </c>
      <c r="J309" s="48">
        <v>462.9</v>
      </c>
      <c r="K309" s="37">
        <f t="shared" si="61"/>
        <v>1798000</v>
      </c>
      <c r="L309" s="44">
        <v>0</v>
      </c>
      <c r="M309" s="44">
        <v>0</v>
      </c>
      <c r="N309" s="44">
        <v>0</v>
      </c>
      <c r="O309" s="48">
        <f>'[1]Прод. прилож'!$C$579</f>
        <v>1798000</v>
      </c>
      <c r="P309" s="44">
        <f t="shared" si="62"/>
        <v>2518.2072829131653</v>
      </c>
      <c r="Q309" s="50">
        <v>9673</v>
      </c>
      <c r="R309" s="70" t="s">
        <v>95</v>
      </c>
      <c r="S309" s="68"/>
    </row>
    <row r="310" spans="1:21" s="14" customFormat="1" ht="25.9" customHeight="1" x14ac:dyDescent="0.25">
      <c r="A310" s="191" t="s">
        <v>2461</v>
      </c>
      <c r="B310" s="54" t="s">
        <v>760</v>
      </c>
      <c r="C310" s="167">
        <v>1978</v>
      </c>
      <c r="D310" s="72" t="s">
        <v>221</v>
      </c>
      <c r="E310" s="167" t="s">
        <v>20</v>
      </c>
      <c r="F310" s="167">
        <v>2</v>
      </c>
      <c r="G310" s="167">
        <v>1</v>
      </c>
      <c r="H310" s="48">
        <v>278.89999999999998</v>
      </c>
      <c r="I310" s="48">
        <v>0</v>
      </c>
      <c r="J310" s="48">
        <v>278.89999999999998</v>
      </c>
      <c r="K310" s="37">
        <f t="shared" si="61"/>
        <v>2160730.5999999996</v>
      </c>
      <c r="L310" s="44">
        <v>0</v>
      </c>
      <c r="M310" s="44">
        <v>0</v>
      </c>
      <c r="N310" s="44">
        <v>0</v>
      </c>
      <c r="O310" s="48">
        <f>'[1]Прод. прилож'!$C$1123</f>
        <v>2160730.5999999996</v>
      </c>
      <c r="P310" s="44">
        <f t="shared" si="62"/>
        <v>7747.3309429903184</v>
      </c>
      <c r="Q310" s="50">
        <v>9673</v>
      </c>
      <c r="R310" s="70" t="s">
        <v>96</v>
      </c>
      <c r="S310" s="68"/>
    </row>
    <row r="311" spans="1:21" s="15" customFormat="1" ht="25.9" customHeight="1" x14ac:dyDescent="0.25">
      <c r="A311" s="191" t="s">
        <v>2462</v>
      </c>
      <c r="B311" s="45" t="s">
        <v>1998</v>
      </c>
      <c r="C311" s="167">
        <v>1961</v>
      </c>
      <c r="D311" s="167" t="s">
        <v>221</v>
      </c>
      <c r="E311" s="167" t="s">
        <v>20</v>
      </c>
      <c r="F311" s="167">
        <v>2</v>
      </c>
      <c r="G311" s="167">
        <v>1</v>
      </c>
      <c r="H311" s="48">
        <v>234.1</v>
      </c>
      <c r="I311" s="48">
        <v>92.5</v>
      </c>
      <c r="J311" s="48">
        <v>141.6</v>
      </c>
      <c r="K311" s="44">
        <f>SUM(L311:O311)</f>
        <v>2944076.5999999996</v>
      </c>
      <c r="L311" s="183">
        <v>0</v>
      </c>
      <c r="M311" s="183">
        <v>0</v>
      </c>
      <c r="N311" s="183">
        <v>0</v>
      </c>
      <c r="O311" s="48">
        <f>'[1]Прод. прилож'!$C$580</f>
        <v>2944076.5999999996</v>
      </c>
      <c r="P311" s="50">
        <f>K311/H311</f>
        <v>12576.14950875694</v>
      </c>
      <c r="Q311" s="50">
        <v>9673</v>
      </c>
      <c r="R311" s="70" t="s">
        <v>95</v>
      </c>
      <c r="S311" s="16"/>
      <c r="T311" s="16"/>
      <c r="U311" s="16"/>
    </row>
    <row r="312" spans="1:21" s="14" customFormat="1" ht="25.9" customHeight="1" x14ac:dyDescent="0.25">
      <c r="A312" s="191" t="s">
        <v>2463</v>
      </c>
      <c r="B312" s="54" t="s">
        <v>232</v>
      </c>
      <c r="C312" s="167">
        <v>1963</v>
      </c>
      <c r="D312" s="72" t="s">
        <v>221</v>
      </c>
      <c r="E312" s="167" t="s">
        <v>20</v>
      </c>
      <c r="F312" s="167">
        <v>2</v>
      </c>
      <c r="G312" s="167">
        <v>2</v>
      </c>
      <c r="H312" s="48">
        <v>361.7</v>
      </c>
      <c r="I312" s="48">
        <v>0</v>
      </c>
      <c r="J312" s="48">
        <v>248.7</v>
      </c>
      <c r="K312" s="37">
        <f t="shared" si="61"/>
        <v>8437355.8000000007</v>
      </c>
      <c r="L312" s="44">
        <v>0</v>
      </c>
      <c r="M312" s="44">
        <v>0</v>
      </c>
      <c r="N312" s="44">
        <v>0</v>
      </c>
      <c r="O312" s="48">
        <f>'[1]Прод. прилож'!$C$581</f>
        <v>8437355.8000000007</v>
      </c>
      <c r="P312" s="44">
        <f t="shared" si="62"/>
        <v>23326.944429084881</v>
      </c>
      <c r="Q312" s="50">
        <v>9673</v>
      </c>
      <c r="R312" s="70" t="s">
        <v>95</v>
      </c>
      <c r="S312" s="68"/>
    </row>
    <row r="313" spans="1:21" s="14" customFormat="1" ht="25.9" customHeight="1" x14ac:dyDescent="0.25">
      <c r="A313" s="191" t="s">
        <v>2464</v>
      </c>
      <c r="B313" s="54" t="s">
        <v>233</v>
      </c>
      <c r="C313" s="167">
        <v>1965</v>
      </c>
      <c r="D313" s="72" t="s">
        <v>221</v>
      </c>
      <c r="E313" s="167" t="s">
        <v>20</v>
      </c>
      <c r="F313" s="167">
        <v>2</v>
      </c>
      <c r="G313" s="167">
        <v>4</v>
      </c>
      <c r="H313" s="48">
        <v>974</v>
      </c>
      <c r="I313" s="48">
        <v>0</v>
      </c>
      <c r="J313" s="48">
        <v>754</v>
      </c>
      <c r="K313" s="37">
        <f t="shared" si="61"/>
        <v>12983288.130000001</v>
      </c>
      <c r="L313" s="44">
        <v>0</v>
      </c>
      <c r="M313" s="44">
        <v>0</v>
      </c>
      <c r="N313" s="44">
        <v>0</v>
      </c>
      <c r="O313" s="48">
        <f>'[1]Прод. прилож'!$C$104</f>
        <v>12983288.130000001</v>
      </c>
      <c r="P313" s="44">
        <f t="shared" si="62"/>
        <v>13329.864609856264</v>
      </c>
      <c r="Q313" s="50">
        <v>9673</v>
      </c>
      <c r="R313" s="70" t="s">
        <v>94</v>
      </c>
      <c r="S313" s="68"/>
    </row>
    <row r="314" spans="1:21" s="14" customFormat="1" ht="25.9" customHeight="1" x14ac:dyDescent="0.25">
      <c r="A314" s="191" t="s">
        <v>2465</v>
      </c>
      <c r="B314" s="54" t="s">
        <v>234</v>
      </c>
      <c r="C314" s="167">
        <v>1965</v>
      </c>
      <c r="D314" s="72" t="s">
        <v>221</v>
      </c>
      <c r="E314" s="167" t="s">
        <v>20</v>
      </c>
      <c r="F314" s="167">
        <v>2</v>
      </c>
      <c r="G314" s="167">
        <v>2</v>
      </c>
      <c r="H314" s="48">
        <v>502.4</v>
      </c>
      <c r="I314" s="48">
        <v>0</v>
      </c>
      <c r="J314" s="48">
        <v>256.39999999999998</v>
      </c>
      <c r="K314" s="37">
        <f t="shared" si="61"/>
        <v>5580322.8200000003</v>
      </c>
      <c r="L314" s="44">
        <v>0</v>
      </c>
      <c r="M314" s="44">
        <v>0</v>
      </c>
      <c r="N314" s="44">
        <v>0</v>
      </c>
      <c r="O314" s="48">
        <f>'[1]Прод. прилож'!$C$105</f>
        <v>5580322.8200000003</v>
      </c>
      <c r="P314" s="44">
        <f t="shared" si="62"/>
        <v>11107.330453821658</v>
      </c>
      <c r="Q314" s="50">
        <v>9673</v>
      </c>
      <c r="R314" s="70" t="s">
        <v>94</v>
      </c>
      <c r="S314" s="68"/>
    </row>
    <row r="315" spans="1:21" s="16" customFormat="1" ht="40.15" customHeight="1" x14ac:dyDescent="0.25">
      <c r="A315" s="198" t="s">
        <v>2162</v>
      </c>
      <c r="B315" s="198"/>
      <c r="C315" s="198"/>
      <c r="D315" s="198"/>
      <c r="E315" s="198"/>
      <c r="F315" s="198"/>
      <c r="G315" s="198"/>
      <c r="H315" s="198"/>
      <c r="I315" s="198"/>
      <c r="J315" s="198"/>
      <c r="K315" s="198"/>
      <c r="L315" s="198"/>
      <c r="M315" s="198"/>
      <c r="N315" s="198"/>
      <c r="O315" s="198"/>
      <c r="P315" s="198"/>
      <c r="Q315" s="198"/>
      <c r="R315" s="198"/>
      <c r="S315" s="57"/>
    </row>
    <row r="316" spans="1:21" s="14" customFormat="1" ht="40.15" customHeight="1" x14ac:dyDescent="0.25">
      <c r="A316" s="199" t="s">
        <v>81</v>
      </c>
      <c r="B316" s="199"/>
      <c r="C316" s="38" t="s">
        <v>21</v>
      </c>
      <c r="D316" s="38" t="s">
        <v>21</v>
      </c>
      <c r="E316" s="38" t="s">
        <v>21</v>
      </c>
      <c r="F316" s="33" t="s">
        <v>21</v>
      </c>
      <c r="G316" s="33" t="s">
        <v>21</v>
      </c>
      <c r="H316" s="102">
        <f t="shared" ref="H316:O316" si="63">SUM(H317:H320)</f>
        <v>6716.74</v>
      </c>
      <c r="I316" s="102">
        <f t="shared" si="63"/>
        <v>2893.1</v>
      </c>
      <c r="J316" s="102">
        <f t="shared" si="63"/>
        <v>3575.8</v>
      </c>
      <c r="K316" s="102">
        <f t="shared" si="63"/>
        <v>19837249.719999999</v>
      </c>
      <c r="L316" s="102">
        <f t="shared" si="63"/>
        <v>0</v>
      </c>
      <c r="M316" s="102">
        <f t="shared" si="63"/>
        <v>0</v>
      </c>
      <c r="N316" s="102">
        <f t="shared" si="63"/>
        <v>0</v>
      </c>
      <c r="O316" s="102">
        <f t="shared" si="63"/>
        <v>19837249.719999999</v>
      </c>
      <c r="P316" s="34">
        <f>K316/H316</f>
        <v>2953.4044372716526</v>
      </c>
      <c r="Q316" s="98" t="s">
        <v>21</v>
      </c>
      <c r="R316" s="99" t="s">
        <v>21</v>
      </c>
      <c r="U316" s="18"/>
    </row>
    <row r="317" spans="1:21" s="14" customFormat="1" ht="25.15" customHeight="1" x14ac:dyDescent="0.25">
      <c r="A317" s="191" t="s">
        <v>2466</v>
      </c>
      <c r="B317" s="45" t="s">
        <v>1946</v>
      </c>
      <c r="C317" s="167">
        <v>1979</v>
      </c>
      <c r="D317" s="72" t="s">
        <v>221</v>
      </c>
      <c r="E317" s="167" t="s">
        <v>20</v>
      </c>
      <c r="F317" s="167">
        <v>2</v>
      </c>
      <c r="G317" s="167">
        <v>2</v>
      </c>
      <c r="H317" s="48">
        <v>605</v>
      </c>
      <c r="I317" s="48">
        <v>189.7</v>
      </c>
      <c r="J317" s="48">
        <v>415.3</v>
      </c>
      <c r="K317" s="37">
        <f>SUM(L317:O317)</f>
        <v>5192500</v>
      </c>
      <c r="L317" s="44">
        <v>0</v>
      </c>
      <c r="M317" s="44">
        <v>0</v>
      </c>
      <c r="N317" s="44">
        <v>0</v>
      </c>
      <c r="O317" s="48">
        <f>'[1]Прод. прилож'!$C$109</f>
        <v>5192500</v>
      </c>
      <c r="P317" s="44">
        <f>K317/H317</f>
        <v>8582.6446280991731</v>
      </c>
      <c r="Q317" s="50">
        <v>9673</v>
      </c>
      <c r="R317" s="70" t="s">
        <v>94</v>
      </c>
      <c r="S317" s="68"/>
    </row>
    <row r="318" spans="1:21" s="111" customFormat="1" ht="27" customHeight="1" x14ac:dyDescent="0.25">
      <c r="A318" s="191" t="s">
        <v>2467</v>
      </c>
      <c r="B318" s="45" t="s">
        <v>1947</v>
      </c>
      <c r="C318" s="167">
        <v>1984</v>
      </c>
      <c r="D318" s="167" t="s">
        <v>221</v>
      </c>
      <c r="E318" s="167" t="s">
        <v>1750</v>
      </c>
      <c r="F318" s="64">
        <v>2</v>
      </c>
      <c r="G318" s="64">
        <v>3</v>
      </c>
      <c r="H318" s="126">
        <v>1181.04</v>
      </c>
      <c r="I318" s="126">
        <v>87.5</v>
      </c>
      <c r="J318" s="126">
        <v>845.7</v>
      </c>
      <c r="K318" s="126">
        <f>SUM(L318:O318)</f>
        <v>4773123.26</v>
      </c>
      <c r="L318" s="126">
        <v>0</v>
      </c>
      <c r="M318" s="126">
        <v>0</v>
      </c>
      <c r="N318" s="126">
        <v>0</v>
      </c>
      <c r="O318" s="126">
        <f>'[1]Прод. прилож'!$C$110</f>
        <v>4773123.26</v>
      </c>
      <c r="P318" s="50">
        <f>K318/H318</f>
        <v>4041.4577491024861</v>
      </c>
      <c r="Q318" s="50">
        <v>9673</v>
      </c>
      <c r="R318" s="70" t="s">
        <v>94</v>
      </c>
    </row>
    <row r="319" spans="1:21" ht="25.15" customHeight="1" x14ac:dyDescent="0.25">
      <c r="A319" s="191" t="s">
        <v>2468</v>
      </c>
      <c r="B319" s="45" t="s">
        <v>1948</v>
      </c>
      <c r="C319" s="167">
        <v>1980</v>
      </c>
      <c r="D319" s="72" t="s">
        <v>221</v>
      </c>
      <c r="E319" s="167" t="s">
        <v>20</v>
      </c>
      <c r="F319" s="167">
        <v>2</v>
      </c>
      <c r="G319" s="167">
        <v>3</v>
      </c>
      <c r="H319" s="48">
        <v>840.4</v>
      </c>
      <c r="I319" s="48">
        <v>195</v>
      </c>
      <c r="J319" s="48">
        <v>645.4</v>
      </c>
      <c r="K319" s="37">
        <f>SUM(L319:O319)</f>
        <v>4101791.26</v>
      </c>
      <c r="L319" s="44">
        <v>0</v>
      </c>
      <c r="M319" s="44">
        <v>0</v>
      </c>
      <c r="N319" s="44">
        <v>0</v>
      </c>
      <c r="O319" s="48">
        <f>'[1]Прод. прилож'!$C$111</f>
        <v>4101791.26</v>
      </c>
      <c r="P319" s="44">
        <f>K319/H319</f>
        <v>4880.7606615897193</v>
      </c>
      <c r="Q319" s="50">
        <v>9673</v>
      </c>
      <c r="R319" s="70" t="s">
        <v>94</v>
      </c>
      <c r="S319" s="68"/>
    </row>
    <row r="320" spans="1:21" ht="25.15" customHeight="1" x14ac:dyDescent="0.25">
      <c r="A320" s="191" t="s">
        <v>2469</v>
      </c>
      <c r="B320" s="45" t="s">
        <v>1949</v>
      </c>
      <c r="C320" s="167">
        <v>1988</v>
      </c>
      <c r="D320" s="72" t="s">
        <v>221</v>
      </c>
      <c r="E320" s="167" t="s">
        <v>20</v>
      </c>
      <c r="F320" s="167">
        <v>5</v>
      </c>
      <c r="G320" s="167">
        <v>6</v>
      </c>
      <c r="H320" s="48">
        <v>4090.3</v>
      </c>
      <c r="I320" s="48">
        <v>2420.9</v>
      </c>
      <c r="J320" s="48">
        <v>1669.4</v>
      </c>
      <c r="K320" s="37">
        <f>SUM(L320:O320)</f>
        <v>5769835.2000000002</v>
      </c>
      <c r="L320" s="44">
        <v>0</v>
      </c>
      <c r="M320" s="44">
        <v>0</v>
      </c>
      <c r="N320" s="44">
        <v>0</v>
      </c>
      <c r="O320" s="48">
        <f>'[1]Прод. прилож'!$C$112</f>
        <v>5769835.2000000002</v>
      </c>
      <c r="P320" s="44">
        <f>K320/H320</f>
        <v>1410.6141847786225</v>
      </c>
      <c r="Q320" s="50">
        <v>9673</v>
      </c>
      <c r="R320" s="70" t="s">
        <v>94</v>
      </c>
      <c r="S320" s="68"/>
    </row>
    <row r="321" spans="1:207" ht="40.15" customHeight="1" x14ac:dyDescent="0.25">
      <c r="A321" s="198" t="s">
        <v>2163</v>
      </c>
      <c r="B321" s="198"/>
      <c r="C321" s="198"/>
      <c r="D321" s="198"/>
      <c r="E321" s="198"/>
      <c r="F321" s="198"/>
      <c r="G321" s="198"/>
      <c r="H321" s="198"/>
      <c r="I321" s="198"/>
      <c r="J321" s="198"/>
      <c r="K321" s="198"/>
      <c r="L321" s="198"/>
      <c r="M321" s="198"/>
      <c r="N321" s="198"/>
      <c r="O321" s="198"/>
      <c r="P321" s="198"/>
      <c r="Q321" s="198"/>
      <c r="R321" s="198"/>
    </row>
    <row r="322" spans="1:207" ht="40.15" customHeight="1" x14ac:dyDescent="0.25">
      <c r="A322" s="199" t="s">
        <v>85</v>
      </c>
      <c r="B322" s="199"/>
      <c r="C322" s="158" t="s">
        <v>21</v>
      </c>
      <c r="D322" s="158" t="s">
        <v>21</v>
      </c>
      <c r="E322" s="158" t="s">
        <v>21</v>
      </c>
      <c r="F322" s="96" t="s">
        <v>21</v>
      </c>
      <c r="G322" s="96" t="s">
        <v>21</v>
      </c>
      <c r="H322" s="97">
        <f>SUM(H323:H326)</f>
        <v>1887.7999999999997</v>
      </c>
      <c r="I322" s="97">
        <f t="shared" ref="I322:O322" si="64">SUM(I323:I326)</f>
        <v>125.4</v>
      </c>
      <c r="J322" s="97">
        <f t="shared" si="64"/>
        <v>1592.5</v>
      </c>
      <c r="K322" s="97">
        <f t="shared" si="64"/>
        <v>59282692.29999999</v>
      </c>
      <c r="L322" s="97">
        <f t="shared" si="64"/>
        <v>0</v>
      </c>
      <c r="M322" s="97">
        <f t="shared" si="64"/>
        <v>0</v>
      </c>
      <c r="N322" s="97">
        <f t="shared" si="64"/>
        <v>0</v>
      </c>
      <c r="O322" s="97">
        <f t="shared" si="64"/>
        <v>59282692.29999999</v>
      </c>
      <c r="P322" s="34">
        <f>K322/H322</f>
        <v>31403.057686195571</v>
      </c>
      <c r="Q322" s="98" t="s">
        <v>21</v>
      </c>
      <c r="R322" s="99" t="s">
        <v>21</v>
      </c>
    </row>
    <row r="323" spans="1:207" s="16" customFormat="1" ht="25.15" customHeight="1" x14ac:dyDescent="0.25">
      <c r="A323" s="191" t="s">
        <v>2470</v>
      </c>
      <c r="B323" s="45" t="s">
        <v>235</v>
      </c>
      <c r="C323" s="167">
        <v>1966</v>
      </c>
      <c r="D323" s="72" t="s">
        <v>221</v>
      </c>
      <c r="E323" s="167" t="s">
        <v>20</v>
      </c>
      <c r="F323" s="167">
        <v>2</v>
      </c>
      <c r="G323" s="167">
        <v>2</v>
      </c>
      <c r="H323" s="48">
        <v>421.7</v>
      </c>
      <c r="I323" s="48">
        <v>54.9</v>
      </c>
      <c r="J323" s="48">
        <v>321.8</v>
      </c>
      <c r="K323" s="37">
        <f>SUM(L323:O323)</f>
        <v>4155491.1</v>
      </c>
      <c r="L323" s="44">
        <v>0</v>
      </c>
      <c r="M323" s="44">
        <v>0</v>
      </c>
      <c r="N323" s="44">
        <v>0</v>
      </c>
      <c r="O323" s="48">
        <f>'[1]Прод. прилож'!$C$583</f>
        <v>4155491.1</v>
      </c>
      <c r="P323" s="44">
        <f>K323/H323</f>
        <v>9854.1406212947604</v>
      </c>
      <c r="Q323" s="50">
        <v>9673</v>
      </c>
      <c r="R323" s="70" t="s">
        <v>95</v>
      </c>
      <c r="S323" s="57"/>
    </row>
    <row r="324" spans="1:207" s="14" customFormat="1" ht="25.15" customHeight="1" x14ac:dyDescent="0.25">
      <c r="A324" s="191" t="s">
        <v>2471</v>
      </c>
      <c r="B324" s="45" t="s">
        <v>236</v>
      </c>
      <c r="C324" s="167">
        <v>1966</v>
      </c>
      <c r="D324" s="72" t="s">
        <v>221</v>
      </c>
      <c r="E324" s="167" t="s">
        <v>20</v>
      </c>
      <c r="F324" s="167">
        <v>2</v>
      </c>
      <c r="G324" s="167">
        <v>2</v>
      </c>
      <c r="H324" s="48">
        <v>430.2</v>
      </c>
      <c r="I324" s="48">
        <v>0</v>
      </c>
      <c r="J324" s="48">
        <v>387.8</v>
      </c>
      <c r="K324" s="37">
        <f>SUM(L324:O324)</f>
        <v>1127826.7999999998</v>
      </c>
      <c r="L324" s="44">
        <v>0</v>
      </c>
      <c r="M324" s="44">
        <v>0</v>
      </c>
      <c r="N324" s="44">
        <v>0</v>
      </c>
      <c r="O324" s="48">
        <f>'[1]Прод. прилож'!$C$584</f>
        <v>1127826.7999999998</v>
      </c>
      <c r="P324" s="44">
        <f>K324/H324</f>
        <v>2621.6336587633655</v>
      </c>
      <c r="Q324" s="50">
        <v>9673</v>
      </c>
      <c r="R324" s="70" t="s">
        <v>94</v>
      </c>
    </row>
    <row r="325" spans="1:207" s="14" customFormat="1" ht="25.15" customHeight="1" x14ac:dyDescent="0.25">
      <c r="A325" s="191" t="s">
        <v>2472</v>
      </c>
      <c r="B325" s="45" t="s">
        <v>238</v>
      </c>
      <c r="C325" s="167">
        <v>1966</v>
      </c>
      <c r="D325" s="72" t="s">
        <v>221</v>
      </c>
      <c r="E325" s="167" t="s">
        <v>20</v>
      </c>
      <c r="F325" s="167">
        <v>2</v>
      </c>
      <c r="G325" s="167">
        <v>2</v>
      </c>
      <c r="H325" s="48">
        <v>618.79999999999995</v>
      </c>
      <c r="I325" s="48">
        <v>70.5</v>
      </c>
      <c r="J325" s="48">
        <v>509.8</v>
      </c>
      <c r="K325" s="37">
        <f>SUM(L325:O325)</f>
        <v>2353594.2000000002</v>
      </c>
      <c r="L325" s="44">
        <v>0</v>
      </c>
      <c r="M325" s="44">
        <v>0</v>
      </c>
      <c r="N325" s="44">
        <v>0</v>
      </c>
      <c r="O325" s="48">
        <f>'[1]Прод. прилож'!$C$585</f>
        <v>2353594.2000000002</v>
      </c>
      <c r="P325" s="44">
        <f>K325/H325</f>
        <v>3803.4812540400781</v>
      </c>
      <c r="Q325" s="50">
        <v>9673</v>
      </c>
      <c r="R325" s="70" t="s">
        <v>95</v>
      </c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</row>
    <row r="326" spans="1:207" ht="25.15" customHeight="1" x14ac:dyDescent="0.25">
      <c r="A326" s="191" t="s">
        <v>2473</v>
      </c>
      <c r="B326" s="45" t="s">
        <v>237</v>
      </c>
      <c r="C326" s="167">
        <v>1966</v>
      </c>
      <c r="D326" s="72" t="s">
        <v>221</v>
      </c>
      <c r="E326" s="167" t="s">
        <v>20</v>
      </c>
      <c r="F326" s="167">
        <v>2</v>
      </c>
      <c r="G326" s="167">
        <v>2</v>
      </c>
      <c r="H326" s="48">
        <v>417.1</v>
      </c>
      <c r="I326" s="48">
        <v>0</v>
      </c>
      <c r="J326" s="48">
        <v>373.1</v>
      </c>
      <c r="K326" s="37">
        <f>SUM(L326:O326)</f>
        <v>51645780.199999988</v>
      </c>
      <c r="L326" s="44">
        <v>0</v>
      </c>
      <c r="M326" s="44">
        <v>0</v>
      </c>
      <c r="N326" s="44">
        <v>0</v>
      </c>
      <c r="O326" s="48">
        <f>'[1]Прод. прилож'!$C$586</f>
        <v>51645780.199999988</v>
      </c>
      <c r="P326" s="44">
        <f>K326/H326</f>
        <v>123821.09853752094</v>
      </c>
      <c r="Q326" s="50">
        <v>9673</v>
      </c>
      <c r="R326" s="70" t="s">
        <v>95</v>
      </c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  <c r="EB326" s="14"/>
      <c r="EC326" s="14"/>
      <c r="ED326" s="14"/>
      <c r="EE326" s="14"/>
      <c r="EF326" s="14"/>
      <c r="EG326" s="14"/>
      <c r="EH326" s="14"/>
      <c r="EI326" s="14"/>
      <c r="EJ326" s="14"/>
      <c r="EK326" s="14"/>
      <c r="EL326" s="14"/>
      <c r="EM326" s="14"/>
      <c r="EN326" s="14"/>
      <c r="EO326" s="14"/>
      <c r="EP326" s="14"/>
      <c r="EQ326" s="14"/>
      <c r="ER326" s="14"/>
      <c r="ES326" s="14"/>
      <c r="ET326" s="14"/>
      <c r="EU326" s="14"/>
      <c r="EV326" s="14"/>
      <c r="EW326" s="14"/>
      <c r="EX326" s="14"/>
      <c r="EY326" s="14"/>
      <c r="EZ326" s="14"/>
      <c r="FA326" s="14"/>
      <c r="FB326" s="14"/>
      <c r="FC326" s="14"/>
      <c r="FD326" s="14"/>
      <c r="FE326" s="14"/>
      <c r="FF326" s="14"/>
      <c r="FG326" s="14"/>
      <c r="FH326" s="14"/>
      <c r="FI326" s="14"/>
      <c r="FJ326" s="14"/>
      <c r="FK326" s="14"/>
      <c r="FL326" s="14"/>
      <c r="FM326" s="14"/>
      <c r="FN326" s="14"/>
      <c r="FO326" s="14"/>
      <c r="FP326" s="14"/>
      <c r="FQ326" s="14"/>
      <c r="FR326" s="14"/>
      <c r="FS326" s="14"/>
      <c r="FT326" s="14"/>
      <c r="FU326" s="14"/>
      <c r="FV326" s="14"/>
      <c r="FW326" s="14"/>
      <c r="FX326" s="14"/>
      <c r="FY326" s="14"/>
      <c r="FZ326" s="14"/>
      <c r="GA326" s="14"/>
      <c r="GB326" s="14"/>
      <c r="GC326" s="14"/>
      <c r="GD326" s="14"/>
      <c r="GE326" s="14"/>
      <c r="GF326" s="14"/>
      <c r="GG326" s="14"/>
      <c r="GH326" s="14"/>
      <c r="GI326" s="14"/>
      <c r="GJ326" s="14"/>
      <c r="GK326" s="14"/>
      <c r="GL326" s="14"/>
      <c r="GM326" s="14"/>
      <c r="GN326" s="14"/>
      <c r="GO326" s="14"/>
      <c r="GP326" s="14"/>
      <c r="GQ326" s="14"/>
      <c r="GR326" s="14"/>
      <c r="GS326" s="14"/>
      <c r="GT326" s="14"/>
      <c r="GU326" s="14"/>
      <c r="GV326" s="14"/>
      <c r="GW326" s="14"/>
      <c r="GX326" s="14"/>
      <c r="GY326" s="14"/>
    </row>
    <row r="327" spans="1:207" ht="34.9" customHeight="1" x14ac:dyDescent="0.25">
      <c r="A327" s="198" t="s">
        <v>2164</v>
      </c>
      <c r="B327" s="198"/>
      <c r="C327" s="198"/>
      <c r="D327" s="198"/>
      <c r="E327" s="198"/>
      <c r="F327" s="198"/>
      <c r="G327" s="198"/>
      <c r="H327" s="198"/>
      <c r="I327" s="198"/>
      <c r="J327" s="198"/>
      <c r="K327" s="198"/>
      <c r="L327" s="198"/>
      <c r="M327" s="198"/>
      <c r="N327" s="198"/>
      <c r="O327" s="198"/>
      <c r="P327" s="198"/>
      <c r="Q327" s="198"/>
      <c r="R327" s="198"/>
      <c r="S327" s="42"/>
      <c r="T327" s="2"/>
      <c r="U327" s="2"/>
    </row>
    <row r="328" spans="1:207" s="15" customFormat="1" ht="34.9" customHeight="1" x14ac:dyDescent="0.25">
      <c r="A328" s="199" t="s">
        <v>38</v>
      </c>
      <c r="B328" s="199"/>
      <c r="C328" s="158" t="s">
        <v>21</v>
      </c>
      <c r="D328" s="158" t="s">
        <v>21</v>
      </c>
      <c r="E328" s="158" t="s">
        <v>21</v>
      </c>
      <c r="F328" s="96" t="s">
        <v>21</v>
      </c>
      <c r="G328" s="96" t="s">
        <v>21</v>
      </c>
      <c r="H328" s="97">
        <f t="shared" ref="H328:O328" si="65">SUM(H329:H347)</f>
        <v>13947.9</v>
      </c>
      <c r="I328" s="97">
        <f t="shared" si="65"/>
        <v>2861.9</v>
      </c>
      <c r="J328" s="97">
        <f t="shared" si="65"/>
        <v>9516.7000000000007</v>
      </c>
      <c r="K328" s="97">
        <f t="shared" si="65"/>
        <v>108586433.61</v>
      </c>
      <c r="L328" s="97">
        <f t="shared" si="65"/>
        <v>0</v>
      </c>
      <c r="M328" s="97">
        <f t="shared" si="65"/>
        <v>0</v>
      </c>
      <c r="N328" s="97">
        <f t="shared" si="65"/>
        <v>0</v>
      </c>
      <c r="O328" s="97">
        <f t="shared" si="65"/>
        <v>108586433.61</v>
      </c>
      <c r="P328" s="34">
        <f>K328/H328</f>
        <v>7785.1456929000069</v>
      </c>
      <c r="Q328" s="98" t="s">
        <v>21</v>
      </c>
      <c r="R328" s="99" t="s">
        <v>21</v>
      </c>
      <c r="S328" s="65"/>
      <c r="T328" s="17"/>
      <c r="U328" s="16"/>
    </row>
    <row r="329" spans="1:207" ht="25.15" customHeight="1" x14ac:dyDescent="0.25">
      <c r="A329" s="191" t="s">
        <v>2474</v>
      </c>
      <c r="B329" s="100" t="s">
        <v>763</v>
      </c>
      <c r="C329" s="72">
        <v>1966</v>
      </c>
      <c r="D329" s="72" t="s">
        <v>221</v>
      </c>
      <c r="E329" s="72" t="s">
        <v>20</v>
      </c>
      <c r="F329" s="43">
        <v>2</v>
      </c>
      <c r="G329" s="43">
        <v>2</v>
      </c>
      <c r="H329" s="55">
        <v>311.60000000000002</v>
      </c>
      <c r="I329" s="55">
        <v>101.4</v>
      </c>
      <c r="J329" s="55">
        <v>210.2</v>
      </c>
      <c r="K329" s="37">
        <f t="shared" ref="K329:K347" si="66">SUM(L329:O329)</f>
        <v>21327921</v>
      </c>
      <c r="L329" s="44">
        <v>0</v>
      </c>
      <c r="M329" s="44">
        <v>0</v>
      </c>
      <c r="N329" s="44">
        <v>0</v>
      </c>
      <c r="O329" s="48">
        <f>'[1]Прод. прилож'!$C$588</f>
        <v>21327921</v>
      </c>
      <c r="P329" s="44">
        <f t="shared" ref="P329:P347" si="67">K329/H329</f>
        <v>68446.473042361991</v>
      </c>
      <c r="Q329" s="50">
        <v>9673</v>
      </c>
      <c r="R329" s="69" t="s">
        <v>95</v>
      </c>
    </row>
    <row r="330" spans="1:207" ht="25.15" customHeight="1" x14ac:dyDescent="0.25">
      <c r="A330" s="191" t="s">
        <v>2475</v>
      </c>
      <c r="B330" s="100" t="s">
        <v>764</v>
      </c>
      <c r="C330" s="72">
        <v>1965</v>
      </c>
      <c r="D330" s="72" t="s">
        <v>221</v>
      </c>
      <c r="E330" s="72" t="s">
        <v>20</v>
      </c>
      <c r="F330" s="43">
        <v>2</v>
      </c>
      <c r="G330" s="43">
        <v>2</v>
      </c>
      <c r="H330" s="55">
        <v>440.9</v>
      </c>
      <c r="I330" s="55">
        <v>0</v>
      </c>
      <c r="J330" s="55">
        <v>440.9</v>
      </c>
      <c r="K330" s="37">
        <f t="shared" si="66"/>
        <v>5949324.6000000006</v>
      </c>
      <c r="L330" s="44">
        <v>0</v>
      </c>
      <c r="M330" s="44">
        <v>0</v>
      </c>
      <c r="N330" s="44">
        <v>0</v>
      </c>
      <c r="O330" s="48">
        <f>'[1]Прод. прилож'!$C$1125</f>
        <v>5949324.6000000006</v>
      </c>
      <c r="P330" s="44">
        <f t="shared" si="67"/>
        <v>13493.591744159676</v>
      </c>
      <c r="Q330" s="50">
        <v>9673</v>
      </c>
      <c r="R330" s="69" t="s">
        <v>96</v>
      </c>
    </row>
    <row r="331" spans="1:207" ht="25.15" customHeight="1" x14ac:dyDescent="0.25">
      <c r="A331" s="191" t="s">
        <v>2476</v>
      </c>
      <c r="B331" s="100" t="s">
        <v>765</v>
      </c>
      <c r="C331" s="72">
        <v>1990</v>
      </c>
      <c r="D331" s="72" t="s">
        <v>221</v>
      </c>
      <c r="E331" s="72" t="s">
        <v>239</v>
      </c>
      <c r="F331" s="43">
        <v>2</v>
      </c>
      <c r="G331" s="43">
        <v>2</v>
      </c>
      <c r="H331" s="55">
        <v>1322.2</v>
      </c>
      <c r="I331" s="55">
        <v>531.6</v>
      </c>
      <c r="J331" s="55">
        <v>790.6</v>
      </c>
      <c r="K331" s="37">
        <f t="shared" si="66"/>
        <v>3487500</v>
      </c>
      <c r="L331" s="44">
        <v>0</v>
      </c>
      <c r="M331" s="44">
        <v>0</v>
      </c>
      <c r="N331" s="44">
        <v>0</v>
      </c>
      <c r="O331" s="48">
        <f>'[1]Прод. прилож'!$C$589</f>
        <v>3487500</v>
      </c>
      <c r="P331" s="44">
        <f t="shared" si="67"/>
        <v>2637.6493722583573</v>
      </c>
      <c r="Q331" s="50">
        <v>9673</v>
      </c>
      <c r="R331" s="69" t="s">
        <v>95</v>
      </c>
    </row>
    <row r="332" spans="1:207" ht="25.15" customHeight="1" x14ac:dyDescent="0.25">
      <c r="A332" s="191" t="s">
        <v>2477</v>
      </c>
      <c r="B332" s="100" t="s">
        <v>769</v>
      </c>
      <c r="C332" s="72">
        <v>1994</v>
      </c>
      <c r="D332" s="72" t="s">
        <v>221</v>
      </c>
      <c r="E332" s="72" t="s">
        <v>20</v>
      </c>
      <c r="F332" s="43">
        <v>2</v>
      </c>
      <c r="G332" s="43">
        <v>2</v>
      </c>
      <c r="H332" s="55">
        <v>829.8</v>
      </c>
      <c r="I332" s="55">
        <v>0</v>
      </c>
      <c r="J332" s="55">
        <v>829.8</v>
      </c>
      <c r="K332" s="37">
        <f t="shared" si="66"/>
        <v>3800520</v>
      </c>
      <c r="L332" s="44">
        <v>0</v>
      </c>
      <c r="M332" s="44">
        <v>0</v>
      </c>
      <c r="N332" s="44">
        <v>0</v>
      </c>
      <c r="O332" s="48">
        <f>'[1]Прод. прилож'!$C$1126</f>
        <v>3800520</v>
      </c>
      <c r="P332" s="44">
        <f t="shared" si="67"/>
        <v>4580.0433839479392</v>
      </c>
      <c r="Q332" s="50">
        <v>9673</v>
      </c>
      <c r="R332" s="69" t="s">
        <v>95</v>
      </c>
    </row>
    <row r="333" spans="1:207" ht="25.15" customHeight="1" x14ac:dyDescent="0.25">
      <c r="A333" s="191" t="s">
        <v>2478</v>
      </c>
      <c r="B333" s="100" t="s">
        <v>762</v>
      </c>
      <c r="C333" s="72">
        <v>1955</v>
      </c>
      <c r="D333" s="72" t="s">
        <v>221</v>
      </c>
      <c r="E333" s="72" t="s">
        <v>20</v>
      </c>
      <c r="F333" s="43">
        <v>2</v>
      </c>
      <c r="G333" s="43">
        <v>2</v>
      </c>
      <c r="H333" s="55">
        <v>658.9</v>
      </c>
      <c r="I333" s="55">
        <v>227.2</v>
      </c>
      <c r="J333" s="55">
        <v>431.7</v>
      </c>
      <c r="K333" s="37">
        <f t="shared" si="66"/>
        <v>1552838.2</v>
      </c>
      <c r="L333" s="44">
        <v>0</v>
      </c>
      <c r="M333" s="44">
        <v>0</v>
      </c>
      <c r="N333" s="44">
        <v>0</v>
      </c>
      <c r="O333" s="48">
        <f>'[1]Прод. прилож'!$C$591</f>
        <v>1552838.2</v>
      </c>
      <c r="P333" s="44">
        <f t="shared" si="67"/>
        <v>2356.713006526028</v>
      </c>
      <c r="Q333" s="50">
        <v>9673</v>
      </c>
      <c r="R333" s="69" t="s">
        <v>95</v>
      </c>
    </row>
    <row r="334" spans="1:207" ht="25.15" customHeight="1" x14ac:dyDescent="0.25">
      <c r="A334" s="191" t="s">
        <v>2479</v>
      </c>
      <c r="B334" s="54" t="s">
        <v>240</v>
      </c>
      <c r="C334" s="167">
        <v>1960</v>
      </c>
      <c r="D334" s="72" t="s">
        <v>221</v>
      </c>
      <c r="E334" s="72" t="s">
        <v>20</v>
      </c>
      <c r="F334" s="51">
        <v>2</v>
      </c>
      <c r="G334" s="43">
        <v>2</v>
      </c>
      <c r="H334" s="47">
        <v>267.2</v>
      </c>
      <c r="I334" s="49">
        <v>0</v>
      </c>
      <c r="J334" s="47">
        <v>256.60000000000002</v>
      </c>
      <c r="K334" s="37">
        <f t="shared" si="66"/>
        <v>7758524</v>
      </c>
      <c r="L334" s="44">
        <v>0</v>
      </c>
      <c r="M334" s="44">
        <v>0</v>
      </c>
      <c r="N334" s="44">
        <v>0</v>
      </c>
      <c r="O334" s="48">
        <f>'[1]Прод. прилож'!$C$592</f>
        <v>7758524</v>
      </c>
      <c r="P334" s="44">
        <f t="shared" si="67"/>
        <v>29036.392215568863</v>
      </c>
      <c r="Q334" s="50">
        <v>9673</v>
      </c>
      <c r="R334" s="69" t="s">
        <v>95</v>
      </c>
    </row>
    <row r="335" spans="1:207" ht="25.15" customHeight="1" x14ac:dyDescent="0.25">
      <c r="A335" s="191" t="s">
        <v>2480</v>
      </c>
      <c r="B335" s="100" t="s">
        <v>766</v>
      </c>
      <c r="C335" s="72">
        <v>1966</v>
      </c>
      <c r="D335" s="72" t="s">
        <v>221</v>
      </c>
      <c r="E335" s="72" t="s">
        <v>20</v>
      </c>
      <c r="F335" s="43">
        <v>2</v>
      </c>
      <c r="G335" s="43">
        <v>2</v>
      </c>
      <c r="H335" s="55">
        <v>511.9</v>
      </c>
      <c r="I335" s="55">
        <v>220.7</v>
      </c>
      <c r="J335" s="55">
        <v>291.2</v>
      </c>
      <c r="K335" s="37">
        <f t="shared" si="66"/>
        <v>6557599.2999999998</v>
      </c>
      <c r="L335" s="44">
        <v>0</v>
      </c>
      <c r="M335" s="44">
        <v>0</v>
      </c>
      <c r="N335" s="44">
        <v>0</v>
      </c>
      <c r="O335" s="48">
        <f>'[1]Прод. прилож'!$C$593</f>
        <v>6557599.2999999998</v>
      </c>
      <c r="P335" s="44">
        <f t="shared" si="67"/>
        <v>12810.313147099043</v>
      </c>
      <c r="Q335" s="50">
        <v>9673</v>
      </c>
      <c r="R335" s="69" t="s">
        <v>95</v>
      </c>
    </row>
    <row r="336" spans="1:207" ht="25.15" customHeight="1" x14ac:dyDescent="0.25">
      <c r="A336" s="191" t="s">
        <v>2481</v>
      </c>
      <c r="B336" s="54" t="s">
        <v>241</v>
      </c>
      <c r="C336" s="167">
        <v>1959</v>
      </c>
      <c r="D336" s="72" t="s">
        <v>221</v>
      </c>
      <c r="E336" s="72" t="s">
        <v>20</v>
      </c>
      <c r="F336" s="51">
        <v>2</v>
      </c>
      <c r="G336" s="43">
        <v>1</v>
      </c>
      <c r="H336" s="47">
        <v>156</v>
      </c>
      <c r="I336" s="49">
        <v>0</v>
      </c>
      <c r="J336" s="47">
        <v>82.9</v>
      </c>
      <c r="K336" s="37">
        <f t="shared" si="66"/>
        <v>589310.19999999995</v>
      </c>
      <c r="L336" s="44">
        <v>0</v>
      </c>
      <c r="M336" s="44">
        <v>0</v>
      </c>
      <c r="N336" s="44">
        <v>0</v>
      </c>
      <c r="O336" s="48">
        <f>'[1]Прод. прилож'!$C$114</f>
        <v>589310.19999999995</v>
      </c>
      <c r="P336" s="44">
        <f t="shared" si="67"/>
        <v>3777.6294871794867</v>
      </c>
      <c r="Q336" s="50">
        <v>9673</v>
      </c>
      <c r="R336" s="69" t="s">
        <v>94</v>
      </c>
    </row>
    <row r="337" spans="1:207" ht="25.15" customHeight="1" x14ac:dyDescent="0.25">
      <c r="A337" s="191" t="s">
        <v>2482</v>
      </c>
      <c r="B337" s="181" t="s">
        <v>242</v>
      </c>
      <c r="C337" s="147">
        <v>1950</v>
      </c>
      <c r="D337" s="149" t="s">
        <v>221</v>
      </c>
      <c r="E337" s="149" t="s">
        <v>20</v>
      </c>
      <c r="F337" s="162">
        <v>2</v>
      </c>
      <c r="G337" s="172">
        <v>2</v>
      </c>
      <c r="H337" s="177">
        <v>533.79999999999995</v>
      </c>
      <c r="I337" s="184">
        <v>29.4</v>
      </c>
      <c r="J337" s="177">
        <v>350.6</v>
      </c>
      <c r="K337" s="37">
        <f t="shared" si="66"/>
        <v>3426538.5</v>
      </c>
      <c r="L337" s="44">
        <v>0</v>
      </c>
      <c r="M337" s="44">
        <v>0</v>
      </c>
      <c r="N337" s="44">
        <v>0</v>
      </c>
      <c r="O337" s="48">
        <f>'[1]Прод. прилож'!$C$594</f>
        <v>3426538.5</v>
      </c>
      <c r="P337" s="44">
        <f t="shared" si="67"/>
        <v>6419.1429374297495</v>
      </c>
      <c r="Q337" s="50">
        <v>9673</v>
      </c>
      <c r="R337" s="69" t="s">
        <v>95</v>
      </c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  <c r="CV337" s="14"/>
      <c r="CW337" s="14"/>
      <c r="CX337" s="14"/>
      <c r="CY337" s="14"/>
      <c r="CZ337" s="14"/>
      <c r="DA337" s="14"/>
      <c r="DB337" s="14"/>
      <c r="DC337" s="14"/>
      <c r="DD337" s="14"/>
      <c r="DE337" s="14"/>
      <c r="DF337" s="14"/>
      <c r="DG337" s="14"/>
      <c r="DH337" s="14"/>
      <c r="DI337" s="14"/>
      <c r="DJ337" s="14"/>
      <c r="DK337" s="14"/>
      <c r="DL337" s="14"/>
      <c r="DM337" s="14"/>
      <c r="DN337" s="14"/>
      <c r="DO337" s="14"/>
      <c r="DP337" s="14"/>
      <c r="DQ337" s="14"/>
      <c r="DR337" s="14"/>
      <c r="DS337" s="14"/>
      <c r="DT337" s="14"/>
      <c r="DU337" s="14"/>
      <c r="DV337" s="14"/>
      <c r="DW337" s="14"/>
      <c r="DX337" s="14"/>
      <c r="DY337" s="14"/>
      <c r="DZ337" s="14"/>
      <c r="EA337" s="14"/>
      <c r="EB337" s="14"/>
      <c r="EC337" s="14"/>
      <c r="ED337" s="14"/>
      <c r="EE337" s="14"/>
      <c r="EF337" s="14"/>
      <c r="EG337" s="14"/>
      <c r="EH337" s="14"/>
      <c r="EI337" s="14"/>
      <c r="EJ337" s="14"/>
      <c r="EK337" s="14"/>
      <c r="EL337" s="14"/>
      <c r="EM337" s="14"/>
      <c r="EN337" s="14"/>
      <c r="EO337" s="14"/>
      <c r="EP337" s="14"/>
      <c r="EQ337" s="14"/>
      <c r="ER337" s="14"/>
      <c r="ES337" s="14"/>
      <c r="ET337" s="14"/>
      <c r="EU337" s="14"/>
      <c r="EV337" s="14"/>
      <c r="EW337" s="14"/>
      <c r="EX337" s="14"/>
      <c r="EY337" s="14"/>
      <c r="EZ337" s="14"/>
      <c r="FA337" s="14"/>
      <c r="FB337" s="14"/>
      <c r="FC337" s="14"/>
      <c r="FD337" s="14"/>
      <c r="FE337" s="14"/>
      <c r="FF337" s="14"/>
      <c r="FG337" s="14"/>
      <c r="FH337" s="14"/>
      <c r="FI337" s="14"/>
      <c r="FJ337" s="14"/>
      <c r="FK337" s="14"/>
      <c r="FL337" s="14"/>
      <c r="FM337" s="14"/>
      <c r="FN337" s="14"/>
      <c r="FO337" s="14"/>
      <c r="FP337" s="14"/>
      <c r="FQ337" s="14"/>
      <c r="FR337" s="14"/>
      <c r="FS337" s="14"/>
      <c r="FT337" s="14"/>
      <c r="FU337" s="14"/>
      <c r="FV337" s="14"/>
      <c r="FW337" s="14"/>
      <c r="FX337" s="14"/>
      <c r="FY337" s="14"/>
      <c r="FZ337" s="14"/>
      <c r="GA337" s="14"/>
      <c r="GB337" s="14"/>
      <c r="GC337" s="14"/>
      <c r="GD337" s="14"/>
      <c r="GE337" s="14"/>
      <c r="GF337" s="14"/>
      <c r="GG337" s="14"/>
      <c r="GH337" s="14"/>
      <c r="GI337" s="14"/>
      <c r="GJ337" s="14"/>
      <c r="GK337" s="14"/>
      <c r="GL337" s="14"/>
      <c r="GM337" s="14"/>
      <c r="GN337" s="14"/>
      <c r="GO337" s="14"/>
      <c r="GP337" s="14"/>
      <c r="GQ337" s="14"/>
      <c r="GR337" s="14"/>
      <c r="GS337" s="14"/>
      <c r="GT337" s="14"/>
      <c r="GU337" s="14"/>
      <c r="GV337" s="14"/>
      <c r="GW337" s="14"/>
      <c r="GX337" s="14"/>
      <c r="GY337" s="14"/>
    </row>
    <row r="338" spans="1:207" ht="25.15" customHeight="1" x14ac:dyDescent="0.25">
      <c r="A338" s="191" t="s">
        <v>2483</v>
      </c>
      <c r="B338" s="54" t="s">
        <v>243</v>
      </c>
      <c r="C338" s="72">
        <v>1959</v>
      </c>
      <c r="D338" s="72" t="s">
        <v>221</v>
      </c>
      <c r="E338" s="72" t="s">
        <v>20</v>
      </c>
      <c r="F338" s="51">
        <v>2</v>
      </c>
      <c r="G338" s="43">
        <v>2</v>
      </c>
      <c r="H338" s="19">
        <v>405.6</v>
      </c>
      <c r="I338" s="19">
        <v>17.8</v>
      </c>
      <c r="J338" s="19">
        <v>352.9</v>
      </c>
      <c r="K338" s="37">
        <f t="shared" si="66"/>
        <v>6162972</v>
      </c>
      <c r="L338" s="44">
        <v>0</v>
      </c>
      <c r="M338" s="44">
        <v>0</v>
      </c>
      <c r="N338" s="44">
        <v>0</v>
      </c>
      <c r="O338" s="48">
        <f>'[1]Прод. прилож'!$C$596</f>
        <v>6162972</v>
      </c>
      <c r="P338" s="44">
        <f t="shared" si="67"/>
        <v>15194.704142011833</v>
      </c>
      <c r="Q338" s="50">
        <v>9673</v>
      </c>
      <c r="R338" s="69" t="s">
        <v>95</v>
      </c>
    </row>
    <row r="339" spans="1:207" ht="25.15" customHeight="1" x14ac:dyDescent="0.25">
      <c r="A339" s="191" t="s">
        <v>2484</v>
      </c>
      <c r="B339" s="54" t="s">
        <v>1914</v>
      </c>
      <c r="C339" s="72">
        <v>1992</v>
      </c>
      <c r="D339" s="72" t="s">
        <v>221</v>
      </c>
      <c r="E339" s="72" t="s">
        <v>239</v>
      </c>
      <c r="F339" s="51">
        <v>5</v>
      </c>
      <c r="G339" s="43">
        <v>3</v>
      </c>
      <c r="H339" s="19">
        <v>3825.6</v>
      </c>
      <c r="I339" s="19">
        <v>1226</v>
      </c>
      <c r="J339" s="19">
        <v>1956.4</v>
      </c>
      <c r="K339" s="37">
        <f>SUM(L339:O339)</f>
        <v>1254899.8999999999</v>
      </c>
      <c r="L339" s="44">
        <v>0</v>
      </c>
      <c r="M339" s="44">
        <v>0</v>
      </c>
      <c r="N339" s="44">
        <v>0</v>
      </c>
      <c r="O339" s="48">
        <f>'[1]Прод. прилож'!$C$590</f>
        <v>1254899.8999999999</v>
      </c>
      <c r="P339" s="44">
        <f t="shared" si="67"/>
        <v>328.02695002091173</v>
      </c>
      <c r="Q339" s="50">
        <v>9673</v>
      </c>
      <c r="R339" s="69" t="s">
        <v>96</v>
      </c>
    </row>
    <row r="340" spans="1:207" ht="25.15" customHeight="1" x14ac:dyDescent="0.25">
      <c r="A340" s="191" t="s">
        <v>2485</v>
      </c>
      <c r="B340" s="100" t="s">
        <v>1698</v>
      </c>
      <c r="C340" s="72">
        <v>1964</v>
      </c>
      <c r="D340" s="72" t="s">
        <v>221</v>
      </c>
      <c r="E340" s="72" t="s">
        <v>20</v>
      </c>
      <c r="F340" s="43">
        <v>2</v>
      </c>
      <c r="G340" s="43">
        <v>2</v>
      </c>
      <c r="H340" s="55">
        <v>656</v>
      </c>
      <c r="I340" s="55">
        <v>0</v>
      </c>
      <c r="J340" s="55">
        <v>450.5</v>
      </c>
      <c r="K340" s="37">
        <f t="shared" si="66"/>
        <v>7010040.6399999997</v>
      </c>
      <c r="L340" s="44">
        <v>0</v>
      </c>
      <c r="M340" s="44">
        <v>0</v>
      </c>
      <c r="N340" s="44">
        <v>0</v>
      </c>
      <c r="O340" s="48">
        <f>'[1]Прод. прилож'!$C$115</f>
        <v>7010040.6399999997</v>
      </c>
      <c r="P340" s="44">
        <f t="shared" si="67"/>
        <v>10686.037560975608</v>
      </c>
      <c r="Q340" s="50">
        <v>9673</v>
      </c>
      <c r="R340" s="69" t="s">
        <v>94</v>
      </c>
    </row>
    <row r="341" spans="1:207" ht="25.15" customHeight="1" x14ac:dyDescent="0.25">
      <c r="A341" s="200" t="s">
        <v>2486</v>
      </c>
      <c r="B341" s="259" t="s">
        <v>1699</v>
      </c>
      <c r="C341" s="204">
        <v>1985</v>
      </c>
      <c r="D341" s="204" t="s">
        <v>221</v>
      </c>
      <c r="E341" s="204" t="s">
        <v>20</v>
      </c>
      <c r="F341" s="257">
        <v>2</v>
      </c>
      <c r="G341" s="257">
        <v>2</v>
      </c>
      <c r="H341" s="261">
        <v>824.8</v>
      </c>
      <c r="I341" s="261">
        <v>0</v>
      </c>
      <c r="J341" s="261">
        <v>824.8</v>
      </c>
      <c r="K341" s="37">
        <f t="shared" si="66"/>
        <v>188842.57</v>
      </c>
      <c r="L341" s="44">
        <v>0</v>
      </c>
      <c r="M341" s="44">
        <v>0</v>
      </c>
      <c r="N341" s="44">
        <v>0</v>
      </c>
      <c r="O341" s="48">
        <f>'[1]Прод. прилож'!$C$116</f>
        <v>188842.57</v>
      </c>
      <c r="P341" s="44">
        <f t="shared" si="67"/>
        <v>228.95558923375367</v>
      </c>
      <c r="Q341" s="50">
        <v>9673</v>
      </c>
      <c r="R341" s="69" t="s">
        <v>94</v>
      </c>
    </row>
    <row r="342" spans="1:207" ht="25.15" customHeight="1" x14ac:dyDescent="0.25">
      <c r="A342" s="201"/>
      <c r="B342" s="260"/>
      <c r="C342" s="205"/>
      <c r="D342" s="205"/>
      <c r="E342" s="205"/>
      <c r="F342" s="258"/>
      <c r="G342" s="258"/>
      <c r="H342" s="262"/>
      <c r="I342" s="262"/>
      <c r="J342" s="262"/>
      <c r="K342" s="37">
        <f>SUM(L342:O342)</f>
        <v>2164197.2999999998</v>
      </c>
      <c r="L342" s="44">
        <v>0</v>
      </c>
      <c r="M342" s="44">
        <v>0</v>
      </c>
      <c r="N342" s="44">
        <v>0</v>
      </c>
      <c r="O342" s="48">
        <f>'[1]Прод. прилож'!$C$595</f>
        <v>2164197.2999999998</v>
      </c>
      <c r="P342" s="44">
        <f>K342/H341</f>
        <v>2623.9055528612998</v>
      </c>
      <c r="Q342" s="50">
        <v>9673</v>
      </c>
      <c r="R342" s="69" t="s">
        <v>95</v>
      </c>
    </row>
    <row r="343" spans="1:207" ht="25.15" customHeight="1" x14ac:dyDescent="0.25">
      <c r="A343" s="69" t="s">
        <v>2487</v>
      </c>
      <c r="B343" s="100" t="s">
        <v>767</v>
      </c>
      <c r="C343" s="72">
        <v>1963</v>
      </c>
      <c r="D343" s="72" t="s">
        <v>221</v>
      </c>
      <c r="E343" s="72" t="s">
        <v>20</v>
      </c>
      <c r="F343" s="43">
        <v>2</v>
      </c>
      <c r="G343" s="43">
        <v>2</v>
      </c>
      <c r="H343" s="55">
        <v>630</v>
      </c>
      <c r="I343" s="55">
        <v>153</v>
      </c>
      <c r="J343" s="55">
        <v>295.2</v>
      </c>
      <c r="K343" s="37">
        <f t="shared" si="66"/>
        <v>6964688.2000000002</v>
      </c>
      <c r="L343" s="44">
        <v>0</v>
      </c>
      <c r="M343" s="44">
        <v>0</v>
      </c>
      <c r="N343" s="44">
        <v>0</v>
      </c>
      <c r="O343" s="48">
        <f>'[1]Прод. прилож'!$C$117</f>
        <v>6964688.2000000002</v>
      </c>
      <c r="P343" s="44">
        <f t="shared" si="67"/>
        <v>11055.060634920635</v>
      </c>
      <c r="Q343" s="50">
        <v>9673</v>
      </c>
      <c r="R343" s="69" t="s">
        <v>94</v>
      </c>
    </row>
    <row r="344" spans="1:207" ht="25.15" customHeight="1" x14ac:dyDescent="0.25">
      <c r="A344" s="69" t="s">
        <v>2488</v>
      </c>
      <c r="B344" s="15" t="s">
        <v>770</v>
      </c>
      <c r="C344" s="72">
        <v>1976</v>
      </c>
      <c r="D344" s="72" t="s">
        <v>221</v>
      </c>
      <c r="E344" s="72" t="s">
        <v>20</v>
      </c>
      <c r="F344" s="43">
        <v>2</v>
      </c>
      <c r="G344" s="43">
        <v>2</v>
      </c>
      <c r="H344" s="55">
        <v>1158.0999999999999</v>
      </c>
      <c r="I344" s="55">
        <v>0</v>
      </c>
      <c r="J344" s="55">
        <v>1158.0999999999999</v>
      </c>
      <c r="K344" s="37">
        <f t="shared" si="66"/>
        <v>13037050</v>
      </c>
      <c r="L344" s="44">
        <v>0</v>
      </c>
      <c r="M344" s="44">
        <v>0</v>
      </c>
      <c r="N344" s="44">
        <v>0</v>
      </c>
      <c r="O344" s="48">
        <f>'[1]Прод. прилож'!$C$118</f>
        <v>13037050</v>
      </c>
      <c r="P344" s="44">
        <f t="shared" si="67"/>
        <v>11257.274846731716</v>
      </c>
      <c r="Q344" s="50">
        <v>9673</v>
      </c>
      <c r="R344" s="69" t="s">
        <v>94</v>
      </c>
    </row>
    <row r="345" spans="1:207" ht="25.15" customHeight="1" x14ac:dyDescent="0.25">
      <c r="A345" s="69" t="s">
        <v>2489</v>
      </c>
      <c r="B345" s="15" t="s">
        <v>761</v>
      </c>
      <c r="C345" s="167">
        <v>1962</v>
      </c>
      <c r="D345" s="72" t="s">
        <v>221</v>
      </c>
      <c r="E345" s="72" t="s">
        <v>20</v>
      </c>
      <c r="F345" s="43">
        <v>2</v>
      </c>
      <c r="G345" s="43">
        <v>2</v>
      </c>
      <c r="H345" s="48">
        <v>654</v>
      </c>
      <c r="I345" s="48">
        <v>158.6</v>
      </c>
      <c r="J345" s="48">
        <v>302.60000000000002</v>
      </c>
      <c r="K345" s="37">
        <f t="shared" si="66"/>
        <v>6902581.2999999998</v>
      </c>
      <c r="L345" s="44">
        <v>0</v>
      </c>
      <c r="M345" s="44">
        <v>0</v>
      </c>
      <c r="N345" s="44">
        <v>0</v>
      </c>
      <c r="O345" s="48">
        <f>'[1]Прод. прилож'!$C$119</f>
        <v>6902581.2999999998</v>
      </c>
      <c r="P345" s="44">
        <f t="shared" si="67"/>
        <v>10554.405657492354</v>
      </c>
      <c r="Q345" s="50">
        <v>9673</v>
      </c>
      <c r="R345" s="69" t="s">
        <v>94</v>
      </c>
    </row>
    <row r="346" spans="1:207" ht="25.15" customHeight="1" x14ac:dyDescent="0.25">
      <c r="A346" s="69" t="s">
        <v>2490</v>
      </c>
      <c r="B346" s="15" t="s">
        <v>771</v>
      </c>
      <c r="C346" s="167">
        <v>1961</v>
      </c>
      <c r="D346" s="72" t="s">
        <v>221</v>
      </c>
      <c r="E346" s="72" t="s">
        <v>20</v>
      </c>
      <c r="F346" s="43">
        <v>2</v>
      </c>
      <c r="G346" s="43">
        <v>2</v>
      </c>
      <c r="H346" s="48">
        <v>338.6</v>
      </c>
      <c r="I346" s="48">
        <v>72.5</v>
      </c>
      <c r="J346" s="48">
        <v>192.5</v>
      </c>
      <c r="K346" s="37">
        <f t="shared" si="66"/>
        <v>4008906.4</v>
      </c>
      <c r="L346" s="44">
        <v>0</v>
      </c>
      <c r="M346" s="44">
        <v>0</v>
      </c>
      <c r="N346" s="44">
        <v>0</v>
      </c>
      <c r="O346" s="48">
        <f>'[1]Прод. прилож'!$C$120</f>
        <v>4008906.4</v>
      </c>
      <c r="P346" s="44">
        <f t="shared" si="67"/>
        <v>11839.652687536916</v>
      </c>
      <c r="Q346" s="50">
        <v>9673</v>
      </c>
      <c r="R346" s="69" t="s">
        <v>94</v>
      </c>
    </row>
    <row r="347" spans="1:207" s="16" customFormat="1" ht="25.15" customHeight="1" x14ac:dyDescent="0.25">
      <c r="A347" s="69" t="s">
        <v>2491</v>
      </c>
      <c r="B347" s="100" t="s">
        <v>768</v>
      </c>
      <c r="C347" s="72">
        <v>1964</v>
      </c>
      <c r="D347" s="72" t="s">
        <v>221</v>
      </c>
      <c r="E347" s="72" t="s">
        <v>20</v>
      </c>
      <c r="F347" s="43">
        <v>2</v>
      </c>
      <c r="G347" s="43">
        <v>3</v>
      </c>
      <c r="H347" s="55">
        <v>422.9</v>
      </c>
      <c r="I347" s="55">
        <v>123.7</v>
      </c>
      <c r="J347" s="55">
        <v>299.2</v>
      </c>
      <c r="K347" s="37">
        <f t="shared" si="66"/>
        <v>6442179.5</v>
      </c>
      <c r="L347" s="44">
        <v>0</v>
      </c>
      <c r="M347" s="44">
        <v>0</v>
      </c>
      <c r="N347" s="44">
        <v>0</v>
      </c>
      <c r="O347" s="48">
        <f>'[1]Прод. прилож'!$C$1127</f>
        <v>6442179.5</v>
      </c>
      <c r="P347" s="44">
        <f t="shared" si="67"/>
        <v>15233.340033104754</v>
      </c>
      <c r="Q347" s="50">
        <v>9673</v>
      </c>
      <c r="R347" s="69" t="s">
        <v>96</v>
      </c>
      <c r="S347" s="57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  <c r="DI347" s="15"/>
      <c r="DJ347" s="15"/>
      <c r="DK347" s="15"/>
      <c r="DL347" s="15"/>
      <c r="DM347" s="15"/>
      <c r="DN347" s="15"/>
      <c r="DO347" s="15"/>
      <c r="DP347" s="15"/>
      <c r="DQ347" s="15"/>
      <c r="DR347" s="15"/>
      <c r="DS347" s="15"/>
      <c r="DT347" s="15"/>
      <c r="DU347" s="15"/>
      <c r="DV347" s="15"/>
      <c r="DW347" s="15"/>
      <c r="DX347" s="15"/>
      <c r="DY347" s="15"/>
      <c r="DZ347" s="15"/>
      <c r="EA347" s="15"/>
      <c r="EB347" s="15"/>
      <c r="EC347" s="15"/>
      <c r="ED347" s="15"/>
      <c r="EE347" s="15"/>
      <c r="EF347" s="15"/>
      <c r="EG347" s="15"/>
      <c r="EH347" s="15"/>
      <c r="EI347" s="15"/>
      <c r="EJ347" s="15"/>
      <c r="EK347" s="15"/>
      <c r="EL347" s="15"/>
      <c r="EM347" s="15"/>
      <c r="EN347" s="15"/>
      <c r="EO347" s="15"/>
      <c r="EP347" s="15"/>
      <c r="EQ347" s="15"/>
      <c r="ER347" s="15"/>
      <c r="ES347" s="15"/>
      <c r="ET347" s="15"/>
      <c r="EU347" s="15"/>
      <c r="EV347" s="15"/>
      <c r="EW347" s="15"/>
      <c r="EX347" s="15"/>
      <c r="EY347" s="15"/>
      <c r="EZ347" s="15"/>
      <c r="FA347" s="15"/>
      <c r="FB347" s="15"/>
      <c r="FC347" s="15"/>
      <c r="FD347" s="15"/>
      <c r="FE347" s="15"/>
      <c r="FF347" s="15"/>
      <c r="FG347" s="15"/>
      <c r="FH347" s="15"/>
      <c r="FI347" s="15"/>
      <c r="FJ347" s="15"/>
      <c r="FK347" s="15"/>
      <c r="FL347" s="15"/>
      <c r="FM347" s="15"/>
      <c r="FN347" s="15"/>
      <c r="FO347" s="15"/>
      <c r="FP347" s="15"/>
      <c r="FQ347" s="15"/>
      <c r="FR347" s="15"/>
      <c r="FS347" s="15"/>
      <c r="FT347" s="15"/>
      <c r="FU347" s="15"/>
      <c r="FV347" s="15"/>
      <c r="FW347" s="15"/>
      <c r="FX347" s="15"/>
      <c r="FY347" s="15"/>
      <c r="FZ347" s="15"/>
      <c r="GA347" s="15"/>
      <c r="GB347" s="15"/>
      <c r="GC347" s="15"/>
      <c r="GD347" s="15"/>
      <c r="GE347" s="15"/>
      <c r="GF347" s="15"/>
      <c r="GG347" s="15"/>
      <c r="GH347" s="15"/>
      <c r="GI347" s="15"/>
      <c r="GJ347" s="15"/>
      <c r="GK347" s="15"/>
      <c r="GL347" s="15"/>
      <c r="GM347" s="15"/>
      <c r="GN347" s="15"/>
      <c r="GO347" s="15"/>
      <c r="GP347" s="15"/>
      <c r="GQ347" s="15"/>
      <c r="GR347" s="15"/>
      <c r="GS347" s="15"/>
      <c r="GT347" s="15"/>
      <c r="GU347" s="15"/>
      <c r="GV347" s="15"/>
      <c r="GW347" s="15"/>
      <c r="GX347" s="15"/>
      <c r="GY347" s="15"/>
    </row>
    <row r="348" spans="1:207" s="15" customFormat="1" ht="34.9" customHeight="1" x14ac:dyDescent="0.25">
      <c r="A348" s="198" t="s">
        <v>2165</v>
      </c>
      <c r="B348" s="198"/>
      <c r="C348" s="198"/>
      <c r="D348" s="198"/>
      <c r="E348" s="198"/>
      <c r="F348" s="198"/>
      <c r="G348" s="198"/>
      <c r="H348" s="198"/>
      <c r="I348" s="198"/>
      <c r="J348" s="198"/>
      <c r="K348" s="198"/>
      <c r="L348" s="198"/>
      <c r="M348" s="198"/>
      <c r="N348" s="198"/>
      <c r="O348" s="198"/>
      <c r="P348" s="198"/>
      <c r="Q348" s="198"/>
      <c r="R348" s="198"/>
      <c r="S348" s="65"/>
      <c r="T348" s="16"/>
      <c r="U348" s="16"/>
    </row>
    <row r="349" spans="1:207" s="15" customFormat="1" ht="34.9" customHeight="1" x14ac:dyDescent="0.25">
      <c r="A349" s="199" t="s">
        <v>1912</v>
      </c>
      <c r="B349" s="199"/>
      <c r="C349" s="158" t="s">
        <v>21</v>
      </c>
      <c r="D349" s="158" t="s">
        <v>21</v>
      </c>
      <c r="E349" s="158" t="s">
        <v>21</v>
      </c>
      <c r="F349" s="96" t="s">
        <v>21</v>
      </c>
      <c r="G349" s="96" t="s">
        <v>21</v>
      </c>
      <c r="H349" s="97">
        <f t="shared" ref="H349:N349" si="68">SUM(H350:H352)</f>
        <v>1168</v>
      </c>
      <c r="I349" s="97">
        <f t="shared" si="68"/>
        <v>0</v>
      </c>
      <c r="J349" s="97">
        <f t="shared" si="68"/>
        <v>989.9</v>
      </c>
      <c r="K349" s="97">
        <f t="shared" si="68"/>
        <v>3627161.8800000004</v>
      </c>
      <c r="L349" s="97">
        <f t="shared" si="68"/>
        <v>0</v>
      </c>
      <c r="M349" s="97">
        <f t="shared" si="68"/>
        <v>0</v>
      </c>
      <c r="N349" s="97">
        <f t="shared" si="68"/>
        <v>0</v>
      </c>
      <c r="O349" s="97">
        <f>SUM(O350:O352)</f>
        <v>3627161.8800000004</v>
      </c>
      <c r="P349" s="34">
        <f>K349/H349</f>
        <v>3105.4468150684934</v>
      </c>
      <c r="Q349" s="98" t="s">
        <v>21</v>
      </c>
      <c r="R349" s="99" t="s">
        <v>21</v>
      </c>
      <c r="S349" s="65"/>
      <c r="T349" s="17"/>
      <c r="U349" s="16"/>
    </row>
    <row r="350" spans="1:207" s="15" customFormat="1" ht="25.15" customHeight="1" x14ac:dyDescent="0.25">
      <c r="A350" s="234" t="s">
        <v>2492</v>
      </c>
      <c r="B350" s="263" t="s">
        <v>1913</v>
      </c>
      <c r="C350" s="214">
        <v>1982</v>
      </c>
      <c r="D350" s="204" t="s">
        <v>221</v>
      </c>
      <c r="E350" s="214" t="s">
        <v>20</v>
      </c>
      <c r="F350" s="206">
        <v>2</v>
      </c>
      <c r="G350" s="206">
        <v>1</v>
      </c>
      <c r="H350" s="224">
        <v>1168</v>
      </c>
      <c r="I350" s="224">
        <v>0</v>
      </c>
      <c r="J350" s="224">
        <v>989.9</v>
      </c>
      <c r="K350" s="37">
        <f>SUM(L350:O350)</f>
        <v>247939.18</v>
      </c>
      <c r="L350" s="44">
        <v>0</v>
      </c>
      <c r="M350" s="44">
        <v>0</v>
      </c>
      <c r="N350" s="44">
        <v>0</v>
      </c>
      <c r="O350" s="44">
        <f>'[1]Прод. прилож'!$C$122</f>
        <v>247939.18</v>
      </c>
      <c r="P350" s="44">
        <f>K350/H350</f>
        <v>212.27669520547946</v>
      </c>
      <c r="Q350" s="50">
        <v>9673</v>
      </c>
      <c r="R350" s="69" t="s">
        <v>94</v>
      </c>
      <c r="S350" s="57"/>
      <c r="T350" s="16"/>
      <c r="U350" s="16"/>
    </row>
    <row r="351" spans="1:207" s="15" customFormat="1" ht="25.15" customHeight="1" x14ac:dyDescent="0.25">
      <c r="A351" s="235"/>
      <c r="B351" s="264"/>
      <c r="C351" s="215"/>
      <c r="D351" s="205"/>
      <c r="E351" s="215"/>
      <c r="F351" s="207"/>
      <c r="G351" s="207"/>
      <c r="H351" s="225"/>
      <c r="I351" s="225"/>
      <c r="J351" s="225"/>
      <c r="K351" s="37">
        <f>SUM(L351:O351)</f>
        <v>3379222.7</v>
      </c>
      <c r="L351" s="44">
        <v>0</v>
      </c>
      <c r="M351" s="44">
        <v>0</v>
      </c>
      <c r="N351" s="44">
        <v>0</v>
      </c>
      <c r="O351" s="44">
        <f>'[1]Прод. прилож'!$C$598</f>
        <v>3379222.7</v>
      </c>
      <c r="P351" s="44">
        <f>K351/H350</f>
        <v>2893.170119863014</v>
      </c>
      <c r="Q351" s="50">
        <v>9673</v>
      </c>
      <c r="R351" s="69" t="s">
        <v>95</v>
      </c>
      <c r="S351" s="57"/>
      <c r="T351" s="16"/>
      <c r="U351" s="16"/>
    </row>
    <row r="352" spans="1:207" s="15" customFormat="1" ht="34.9" customHeight="1" x14ac:dyDescent="0.25">
      <c r="A352" s="198" t="s">
        <v>2166</v>
      </c>
      <c r="B352" s="198"/>
      <c r="C352" s="198"/>
      <c r="D352" s="198"/>
      <c r="E352" s="198"/>
      <c r="F352" s="198"/>
      <c r="G352" s="198"/>
      <c r="H352" s="198"/>
      <c r="I352" s="198"/>
      <c r="J352" s="198"/>
      <c r="K352" s="198"/>
      <c r="L352" s="198"/>
      <c r="M352" s="198"/>
      <c r="N352" s="198"/>
      <c r="O352" s="198"/>
      <c r="P352" s="198"/>
      <c r="Q352" s="198"/>
      <c r="R352" s="198"/>
      <c r="S352" s="65"/>
      <c r="T352" s="16"/>
      <c r="U352" s="16"/>
    </row>
    <row r="353" spans="1:21" s="15" customFormat="1" ht="34.9" customHeight="1" x14ac:dyDescent="0.25">
      <c r="A353" s="199" t="s">
        <v>79</v>
      </c>
      <c r="B353" s="199"/>
      <c r="C353" s="158" t="s">
        <v>21</v>
      </c>
      <c r="D353" s="158" t="s">
        <v>21</v>
      </c>
      <c r="E353" s="158" t="s">
        <v>21</v>
      </c>
      <c r="F353" s="96" t="s">
        <v>21</v>
      </c>
      <c r="G353" s="96" t="s">
        <v>21</v>
      </c>
      <c r="H353" s="97">
        <f t="shared" ref="H353:N353" si="69">SUM(H354:H355)</f>
        <v>1433</v>
      </c>
      <c r="I353" s="97">
        <f t="shared" si="69"/>
        <v>189.9</v>
      </c>
      <c r="J353" s="97">
        <f t="shared" si="69"/>
        <v>1074</v>
      </c>
      <c r="K353" s="97">
        <f t="shared" si="69"/>
        <v>22556602.310000002</v>
      </c>
      <c r="L353" s="97">
        <f t="shared" si="69"/>
        <v>0</v>
      </c>
      <c r="M353" s="97">
        <f t="shared" si="69"/>
        <v>0</v>
      </c>
      <c r="N353" s="97">
        <f t="shared" si="69"/>
        <v>0</v>
      </c>
      <c r="O353" s="97">
        <f>SUM(O354:O355)</f>
        <v>22556602.310000002</v>
      </c>
      <c r="P353" s="34">
        <f>K353/H353</f>
        <v>15740.825059316121</v>
      </c>
      <c r="Q353" s="98" t="s">
        <v>21</v>
      </c>
      <c r="R353" s="99" t="s">
        <v>21</v>
      </c>
      <c r="S353" s="65"/>
      <c r="T353" s="17"/>
      <c r="U353" s="16"/>
    </row>
    <row r="354" spans="1:21" s="15" customFormat="1" ht="25.15" customHeight="1" x14ac:dyDescent="0.25">
      <c r="A354" s="70" t="s">
        <v>2493</v>
      </c>
      <c r="B354" s="54" t="s">
        <v>1911</v>
      </c>
      <c r="C354" s="167">
        <v>1962</v>
      </c>
      <c r="D354" s="72" t="s">
        <v>221</v>
      </c>
      <c r="E354" s="167" t="s">
        <v>20</v>
      </c>
      <c r="F354" s="71">
        <v>2</v>
      </c>
      <c r="G354" s="71">
        <v>1</v>
      </c>
      <c r="H354" s="141">
        <v>323</v>
      </c>
      <c r="I354" s="44">
        <v>0</v>
      </c>
      <c r="J354" s="44">
        <v>278</v>
      </c>
      <c r="K354" s="37">
        <f>SUM(L354:O354)</f>
        <v>11910914.300000001</v>
      </c>
      <c r="L354" s="44">
        <v>0</v>
      </c>
      <c r="M354" s="44">
        <v>0</v>
      </c>
      <c r="N354" s="44">
        <v>0</v>
      </c>
      <c r="O354" s="44">
        <f>'[1]Прод. прилож'!$C$600</f>
        <v>11910914.300000001</v>
      </c>
      <c r="P354" s="44">
        <f>K354/H354</f>
        <v>36875.895665634678</v>
      </c>
      <c r="Q354" s="50">
        <v>9673</v>
      </c>
      <c r="R354" s="69" t="s">
        <v>95</v>
      </c>
      <c r="S354" s="57"/>
      <c r="T354" s="16"/>
      <c r="U354" s="16"/>
    </row>
    <row r="355" spans="1:21" s="16" customFormat="1" ht="22.9" customHeight="1" x14ac:dyDescent="0.25">
      <c r="A355" s="70" t="s">
        <v>2494</v>
      </c>
      <c r="B355" s="45" t="s">
        <v>1858</v>
      </c>
      <c r="C355" s="167">
        <v>1980</v>
      </c>
      <c r="D355" s="167" t="s">
        <v>221</v>
      </c>
      <c r="E355" s="167" t="s">
        <v>20</v>
      </c>
      <c r="F355" s="64">
        <v>2</v>
      </c>
      <c r="G355" s="64">
        <v>3</v>
      </c>
      <c r="H355" s="53">
        <v>1110</v>
      </c>
      <c r="I355" s="185">
        <v>189.9</v>
      </c>
      <c r="J355" s="185">
        <v>796</v>
      </c>
      <c r="K355" s="44">
        <f>SUM(L355:O355)</f>
        <v>10645688.01</v>
      </c>
      <c r="L355" s="185">
        <v>0</v>
      </c>
      <c r="M355" s="185">
        <v>0</v>
      </c>
      <c r="N355" s="185">
        <v>0</v>
      </c>
      <c r="O355" s="50">
        <f>'[1]Прод. прилож'!$C$124</f>
        <v>10645688.01</v>
      </c>
      <c r="P355" s="50">
        <f>K355/H355</f>
        <v>9590.7099189189194</v>
      </c>
      <c r="Q355" s="50">
        <v>9673</v>
      </c>
      <c r="R355" s="56" t="s">
        <v>94</v>
      </c>
    </row>
    <row r="356" spans="1:21" s="15" customFormat="1" ht="34.9" customHeight="1" x14ac:dyDescent="0.25">
      <c r="A356" s="198" t="s">
        <v>2167</v>
      </c>
      <c r="B356" s="198"/>
      <c r="C356" s="198"/>
      <c r="D356" s="198"/>
      <c r="E356" s="198"/>
      <c r="F356" s="198"/>
      <c r="G356" s="198"/>
      <c r="H356" s="198"/>
      <c r="I356" s="198"/>
      <c r="J356" s="198"/>
      <c r="K356" s="198"/>
      <c r="L356" s="198"/>
      <c r="M356" s="198"/>
      <c r="N356" s="198"/>
      <c r="O356" s="198"/>
      <c r="P356" s="198"/>
      <c r="Q356" s="198"/>
      <c r="R356" s="198"/>
      <c r="S356" s="57"/>
      <c r="T356" s="16"/>
      <c r="U356" s="16"/>
    </row>
    <row r="357" spans="1:21" s="15" customFormat="1" ht="34.9" customHeight="1" x14ac:dyDescent="0.25">
      <c r="A357" s="199" t="s">
        <v>39</v>
      </c>
      <c r="B357" s="199"/>
      <c r="C357" s="158" t="s">
        <v>21</v>
      </c>
      <c r="D357" s="158" t="s">
        <v>21</v>
      </c>
      <c r="E357" s="158" t="s">
        <v>21</v>
      </c>
      <c r="F357" s="96" t="s">
        <v>21</v>
      </c>
      <c r="G357" s="96" t="s">
        <v>21</v>
      </c>
      <c r="H357" s="97">
        <f>SUM(H358)</f>
        <v>687.7</v>
      </c>
      <c r="I357" s="97">
        <f t="shared" ref="I357:O357" si="70">SUM(I358)</f>
        <v>0</v>
      </c>
      <c r="J357" s="97">
        <f t="shared" si="70"/>
        <v>376.6</v>
      </c>
      <c r="K357" s="97">
        <f t="shared" si="70"/>
        <v>5763477.0999999996</v>
      </c>
      <c r="L357" s="97">
        <f t="shared" si="70"/>
        <v>0</v>
      </c>
      <c r="M357" s="97">
        <f t="shared" si="70"/>
        <v>0</v>
      </c>
      <c r="N357" s="97">
        <f t="shared" si="70"/>
        <v>0</v>
      </c>
      <c r="O357" s="97">
        <f t="shared" si="70"/>
        <v>5763477.0999999996</v>
      </c>
      <c r="P357" s="34">
        <f>K357/H357</f>
        <v>8380.80136687509</v>
      </c>
      <c r="Q357" s="98" t="s">
        <v>21</v>
      </c>
      <c r="R357" s="99" t="s">
        <v>21</v>
      </c>
      <c r="S357" s="57"/>
      <c r="T357" s="16"/>
      <c r="U357" s="16"/>
    </row>
    <row r="358" spans="1:21" s="15" customFormat="1" ht="25.15" customHeight="1" x14ac:dyDescent="0.25">
      <c r="A358" s="69" t="s">
        <v>2495</v>
      </c>
      <c r="B358" s="45" t="s">
        <v>1950</v>
      </c>
      <c r="C358" s="167">
        <v>1964</v>
      </c>
      <c r="D358" s="72" t="s">
        <v>221</v>
      </c>
      <c r="E358" s="167" t="s">
        <v>20</v>
      </c>
      <c r="F358" s="167">
        <v>2</v>
      </c>
      <c r="G358" s="167">
        <v>2</v>
      </c>
      <c r="H358" s="48">
        <v>687.7</v>
      </c>
      <c r="I358" s="48">
        <v>0</v>
      </c>
      <c r="J358" s="48">
        <v>376.6</v>
      </c>
      <c r="K358" s="37">
        <f>SUM(L358:O358)</f>
        <v>5763477.0999999996</v>
      </c>
      <c r="L358" s="44">
        <v>0</v>
      </c>
      <c r="M358" s="44">
        <v>0</v>
      </c>
      <c r="N358" s="44">
        <v>0</v>
      </c>
      <c r="O358" s="48">
        <f>'[1]Прод. прилож'!$C$1129</f>
        <v>5763477.0999999996</v>
      </c>
      <c r="P358" s="44">
        <f>K358/H358</f>
        <v>8380.80136687509</v>
      </c>
      <c r="Q358" s="50">
        <v>9673</v>
      </c>
      <c r="R358" s="70" t="s">
        <v>96</v>
      </c>
      <c r="S358" s="65"/>
      <c r="T358" s="17"/>
      <c r="U358" s="16"/>
    </row>
    <row r="359" spans="1:21" s="15" customFormat="1" ht="34.9" customHeight="1" x14ac:dyDescent="0.25">
      <c r="A359" s="198" t="s">
        <v>2168</v>
      </c>
      <c r="B359" s="198"/>
      <c r="C359" s="198"/>
      <c r="D359" s="198"/>
      <c r="E359" s="198"/>
      <c r="F359" s="198"/>
      <c r="G359" s="198"/>
      <c r="H359" s="198"/>
      <c r="I359" s="198"/>
      <c r="J359" s="198"/>
      <c r="K359" s="198"/>
      <c r="L359" s="198"/>
      <c r="M359" s="198"/>
      <c r="N359" s="198"/>
      <c r="O359" s="198"/>
      <c r="P359" s="198"/>
      <c r="Q359" s="198"/>
      <c r="R359" s="198"/>
      <c r="S359" s="57"/>
      <c r="T359" s="16"/>
      <c r="U359" s="16"/>
    </row>
    <row r="360" spans="1:21" s="15" customFormat="1" ht="34.9" customHeight="1" x14ac:dyDescent="0.25">
      <c r="A360" s="199" t="s">
        <v>1047</v>
      </c>
      <c r="B360" s="199"/>
      <c r="C360" s="158" t="s">
        <v>21</v>
      </c>
      <c r="D360" s="158" t="s">
        <v>21</v>
      </c>
      <c r="E360" s="158" t="s">
        <v>21</v>
      </c>
      <c r="F360" s="96" t="s">
        <v>21</v>
      </c>
      <c r="G360" s="96" t="s">
        <v>21</v>
      </c>
      <c r="H360" s="97">
        <f>SUM(H361:H364)</f>
        <v>1786.5</v>
      </c>
      <c r="I360" s="97">
        <f t="shared" ref="I360:O360" si="71">SUM(I361:I364)</f>
        <v>0</v>
      </c>
      <c r="J360" s="97">
        <f t="shared" si="71"/>
        <v>1428.6</v>
      </c>
      <c r="K360" s="97">
        <f t="shared" si="71"/>
        <v>30543286</v>
      </c>
      <c r="L360" s="97">
        <f t="shared" si="71"/>
        <v>0</v>
      </c>
      <c r="M360" s="97">
        <f t="shared" si="71"/>
        <v>0</v>
      </c>
      <c r="N360" s="97">
        <f t="shared" si="71"/>
        <v>0</v>
      </c>
      <c r="O360" s="97">
        <f t="shared" si="71"/>
        <v>30543286</v>
      </c>
      <c r="P360" s="34">
        <f>K360/H360</f>
        <v>17096.717604254129</v>
      </c>
      <c r="Q360" s="98" t="s">
        <v>21</v>
      </c>
      <c r="R360" s="99" t="s">
        <v>21</v>
      </c>
      <c r="S360" s="57"/>
      <c r="T360" s="16"/>
      <c r="U360" s="16"/>
    </row>
    <row r="361" spans="1:21" s="15" customFormat="1" ht="25.15" customHeight="1" x14ac:dyDescent="0.25">
      <c r="A361" s="69" t="s">
        <v>2496</v>
      </c>
      <c r="B361" s="54" t="s">
        <v>777</v>
      </c>
      <c r="C361" s="167">
        <v>1966</v>
      </c>
      <c r="D361" s="72" t="s">
        <v>221</v>
      </c>
      <c r="E361" s="167" t="s">
        <v>20</v>
      </c>
      <c r="F361" s="167">
        <v>2</v>
      </c>
      <c r="G361" s="167">
        <v>2</v>
      </c>
      <c r="H361" s="48">
        <v>570</v>
      </c>
      <c r="I361" s="48">
        <v>0</v>
      </c>
      <c r="J361" s="48">
        <v>358.1</v>
      </c>
      <c r="K361" s="37">
        <f>SUM(L361:O361)</f>
        <v>6483979.5999999996</v>
      </c>
      <c r="L361" s="44">
        <v>0</v>
      </c>
      <c r="M361" s="44">
        <v>0</v>
      </c>
      <c r="N361" s="44">
        <v>0</v>
      </c>
      <c r="O361" s="48">
        <f>'[1]Прод. прилож'!$C$126</f>
        <v>6483979.5999999996</v>
      </c>
      <c r="P361" s="48">
        <v>9772.6</v>
      </c>
      <c r="Q361" s="48">
        <v>9772.6</v>
      </c>
      <c r="R361" s="70" t="s">
        <v>94</v>
      </c>
      <c r="S361" s="65"/>
      <c r="T361" s="17"/>
      <c r="U361" s="16"/>
    </row>
    <row r="362" spans="1:21" ht="25.15" customHeight="1" x14ac:dyDescent="0.25">
      <c r="A362" s="69" t="s">
        <v>2497</v>
      </c>
      <c r="B362" s="45" t="s">
        <v>772</v>
      </c>
      <c r="C362" s="167">
        <v>1962</v>
      </c>
      <c r="D362" s="72" t="s">
        <v>221</v>
      </c>
      <c r="E362" s="167" t="s">
        <v>20</v>
      </c>
      <c r="F362" s="167">
        <v>2</v>
      </c>
      <c r="G362" s="167">
        <v>2</v>
      </c>
      <c r="H362" s="48">
        <v>323</v>
      </c>
      <c r="I362" s="48">
        <v>0</v>
      </c>
      <c r="J362" s="48">
        <v>284</v>
      </c>
      <c r="K362" s="37">
        <f>SUM(L362:O362)</f>
        <v>6023178.0999999996</v>
      </c>
      <c r="L362" s="44">
        <v>0</v>
      </c>
      <c r="M362" s="44">
        <v>0</v>
      </c>
      <c r="N362" s="44">
        <v>0</v>
      </c>
      <c r="O362" s="48">
        <f>'[1]Прод. прилож'!$C$602</f>
        <v>6023178.0999999996</v>
      </c>
      <c r="P362" s="44">
        <f>K362/H362</f>
        <v>18647.610216718265</v>
      </c>
      <c r="Q362" s="50">
        <v>9673</v>
      </c>
      <c r="R362" s="70" t="s">
        <v>95</v>
      </c>
      <c r="S362" s="18"/>
      <c r="T362" s="18"/>
    </row>
    <row r="363" spans="1:21" ht="25.15" customHeight="1" x14ac:dyDescent="0.25">
      <c r="A363" s="69" t="s">
        <v>2498</v>
      </c>
      <c r="B363" s="45" t="s">
        <v>773</v>
      </c>
      <c r="C363" s="167">
        <v>1963</v>
      </c>
      <c r="D363" s="72" t="s">
        <v>221</v>
      </c>
      <c r="E363" s="167" t="s">
        <v>20</v>
      </c>
      <c r="F363" s="167">
        <v>2</v>
      </c>
      <c r="G363" s="167">
        <v>2</v>
      </c>
      <c r="H363" s="48">
        <v>390.7</v>
      </c>
      <c r="I363" s="48">
        <v>0</v>
      </c>
      <c r="J363" s="48">
        <v>351.7</v>
      </c>
      <c r="K363" s="37">
        <f>SUM(L363:O363)</f>
        <v>12266314.800000001</v>
      </c>
      <c r="L363" s="44">
        <v>0</v>
      </c>
      <c r="M363" s="44">
        <v>0</v>
      </c>
      <c r="N363" s="44">
        <v>0</v>
      </c>
      <c r="O363" s="48">
        <f>'[1]Прод. прилож'!$C$603</f>
        <v>12266314.800000001</v>
      </c>
      <c r="P363" s="44">
        <f>K363/H363</f>
        <v>31395.737906321989</v>
      </c>
      <c r="Q363" s="50">
        <v>9673</v>
      </c>
      <c r="R363" s="70" t="s">
        <v>95</v>
      </c>
      <c r="S363" s="18"/>
      <c r="T363" s="18"/>
    </row>
    <row r="364" spans="1:21" ht="25.15" customHeight="1" x14ac:dyDescent="0.25">
      <c r="A364" s="69" t="s">
        <v>2499</v>
      </c>
      <c r="B364" s="45" t="s">
        <v>774</v>
      </c>
      <c r="C364" s="167">
        <v>1966</v>
      </c>
      <c r="D364" s="72" t="s">
        <v>221</v>
      </c>
      <c r="E364" s="167" t="s">
        <v>20</v>
      </c>
      <c r="F364" s="167">
        <v>2</v>
      </c>
      <c r="G364" s="167">
        <v>2</v>
      </c>
      <c r="H364" s="48">
        <v>502.8</v>
      </c>
      <c r="I364" s="48">
        <v>0</v>
      </c>
      <c r="J364" s="48">
        <v>434.8</v>
      </c>
      <c r="K364" s="37">
        <f>SUM(L364:O364)</f>
        <v>5769813.5</v>
      </c>
      <c r="L364" s="44">
        <v>0</v>
      </c>
      <c r="M364" s="44">
        <v>0</v>
      </c>
      <c r="N364" s="44">
        <v>0</v>
      </c>
      <c r="O364" s="48">
        <f>'[1]Прод. прилож'!$C$1131</f>
        <v>5769813.5</v>
      </c>
      <c r="P364" s="44">
        <f>K364/H364</f>
        <v>11475.364956245028</v>
      </c>
      <c r="Q364" s="50">
        <v>9673</v>
      </c>
      <c r="R364" s="70" t="s">
        <v>96</v>
      </c>
      <c r="S364" s="18"/>
      <c r="T364" s="18"/>
    </row>
    <row r="365" spans="1:21" s="15" customFormat="1" ht="34.9" customHeight="1" x14ac:dyDescent="0.25">
      <c r="A365" s="198" t="s">
        <v>2214</v>
      </c>
      <c r="B365" s="198"/>
      <c r="C365" s="198"/>
      <c r="D365" s="198"/>
      <c r="E365" s="198"/>
      <c r="F365" s="198"/>
      <c r="G365" s="198"/>
      <c r="H365" s="198"/>
      <c r="I365" s="198"/>
      <c r="J365" s="198"/>
      <c r="K365" s="198"/>
      <c r="L365" s="198"/>
      <c r="M365" s="198"/>
      <c r="N365" s="198"/>
      <c r="O365" s="198"/>
      <c r="P365" s="198"/>
      <c r="Q365" s="198"/>
      <c r="R365" s="198"/>
      <c r="S365" s="57"/>
      <c r="T365" s="16"/>
      <c r="U365" s="16"/>
    </row>
    <row r="366" spans="1:21" s="15" customFormat="1" ht="34.9" customHeight="1" x14ac:dyDescent="0.25">
      <c r="A366" s="199" t="s">
        <v>778</v>
      </c>
      <c r="B366" s="199"/>
      <c r="C366" s="158" t="s">
        <v>21</v>
      </c>
      <c r="D366" s="158" t="s">
        <v>21</v>
      </c>
      <c r="E366" s="158" t="s">
        <v>21</v>
      </c>
      <c r="F366" s="96" t="s">
        <v>21</v>
      </c>
      <c r="G366" s="96" t="s">
        <v>21</v>
      </c>
      <c r="H366" s="97">
        <f>SUM(H367:H368)</f>
        <v>834</v>
      </c>
      <c r="I366" s="97">
        <f t="shared" ref="I366:O366" si="72">SUM(I367:I368)</f>
        <v>0</v>
      </c>
      <c r="J366" s="97">
        <f t="shared" si="72"/>
        <v>756</v>
      </c>
      <c r="K366" s="97">
        <f t="shared" si="72"/>
        <v>11417612.4</v>
      </c>
      <c r="L366" s="97">
        <f t="shared" si="72"/>
        <v>0</v>
      </c>
      <c r="M366" s="97">
        <f t="shared" si="72"/>
        <v>0</v>
      </c>
      <c r="N366" s="97">
        <f t="shared" si="72"/>
        <v>0</v>
      </c>
      <c r="O366" s="97">
        <f t="shared" si="72"/>
        <v>11417612.4</v>
      </c>
      <c r="P366" s="34">
        <f>K366/H366</f>
        <v>13690.18273381295</v>
      </c>
      <c r="Q366" s="98" t="s">
        <v>21</v>
      </c>
      <c r="R366" s="99" t="s">
        <v>21</v>
      </c>
      <c r="S366" s="57"/>
      <c r="T366" s="16"/>
      <c r="U366" s="16"/>
    </row>
    <row r="367" spans="1:21" ht="25.15" customHeight="1" x14ac:dyDescent="0.25">
      <c r="A367" s="69" t="s">
        <v>2500</v>
      </c>
      <c r="B367" s="45" t="s">
        <v>775</v>
      </c>
      <c r="C367" s="167">
        <v>1967</v>
      </c>
      <c r="D367" s="72" t="s">
        <v>221</v>
      </c>
      <c r="E367" s="167" t="s">
        <v>20</v>
      </c>
      <c r="F367" s="167">
        <v>2</v>
      </c>
      <c r="G367" s="167">
        <v>2</v>
      </c>
      <c r="H367" s="48">
        <v>417</v>
      </c>
      <c r="I367" s="48">
        <v>0</v>
      </c>
      <c r="J367" s="48">
        <v>378</v>
      </c>
      <c r="K367" s="37">
        <f>SUM(L367:O367)</f>
        <v>6133157.4000000004</v>
      </c>
      <c r="L367" s="44">
        <v>0</v>
      </c>
      <c r="M367" s="44">
        <v>0</v>
      </c>
      <c r="N367" s="44">
        <v>0</v>
      </c>
      <c r="O367" s="48">
        <f>'[1]Прод. прилож'!$C$605</f>
        <v>6133157.4000000004</v>
      </c>
      <c r="P367" s="44">
        <f>K367/H367</f>
        <v>14707.811510791367</v>
      </c>
      <c r="Q367" s="50">
        <v>9673</v>
      </c>
      <c r="R367" s="70" t="s">
        <v>95</v>
      </c>
      <c r="S367" s="18"/>
      <c r="T367" s="18"/>
    </row>
    <row r="368" spans="1:21" ht="25.15" customHeight="1" x14ac:dyDescent="0.25">
      <c r="A368" s="69" t="s">
        <v>2501</v>
      </c>
      <c r="B368" s="45" t="s">
        <v>776</v>
      </c>
      <c r="C368" s="167">
        <v>1964</v>
      </c>
      <c r="D368" s="72" t="s">
        <v>221</v>
      </c>
      <c r="E368" s="167" t="s">
        <v>20</v>
      </c>
      <c r="F368" s="167">
        <v>2</v>
      </c>
      <c r="G368" s="167">
        <v>2</v>
      </c>
      <c r="H368" s="48">
        <v>417</v>
      </c>
      <c r="I368" s="48">
        <v>0</v>
      </c>
      <c r="J368" s="48">
        <v>378</v>
      </c>
      <c r="K368" s="37">
        <f>SUM(L368:O368)</f>
        <v>5284455</v>
      </c>
      <c r="L368" s="44">
        <v>0</v>
      </c>
      <c r="M368" s="44">
        <v>0</v>
      </c>
      <c r="N368" s="44">
        <v>0</v>
      </c>
      <c r="O368" s="48">
        <f>'[1]Прод. прилож'!$C$606</f>
        <v>5284455</v>
      </c>
      <c r="P368" s="44">
        <f>K368/H368</f>
        <v>12672.553956834532</v>
      </c>
      <c r="Q368" s="50">
        <v>9673</v>
      </c>
      <c r="R368" s="70" t="s">
        <v>95</v>
      </c>
      <c r="S368" s="18"/>
      <c r="T368" s="18"/>
    </row>
    <row r="369" spans="1:21" ht="34.9" customHeight="1" x14ac:dyDescent="0.25">
      <c r="A369" s="198" t="s">
        <v>2215</v>
      </c>
      <c r="B369" s="198"/>
      <c r="C369" s="198"/>
      <c r="D369" s="198"/>
      <c r="E369" s="198"/>
      <c r="F369" s="198"/>
      <c r="G369" s="198"/>
      <c r="H369" s="198"/>
      <c r="I369" s="198"/>
      <c r="J369" s="198"/>
      <c r="K369" s="198"/>
      <c r="L369" s="198"/>
      <c r="M369" s="198"/>
      <c r="N369" s="198"/>
      <c r="O369" s="198"/>
      <c r="P369" s="198"/>
      <c r="Q369" s="198"/>
      <c r="R369" s="198"/>
    </row>
    <row r="370" spans="1:21" ht="34.9" customHeight="1" x14ac:dyDescent="0.25">
      <c r="A370" s="199" t="s">
        <v>40</v>
      </c>
      <c r="B370" s="199"/>
      <c r="C370" s="158" t="s">
        <v>21</v>
      </c>
      <c r="D370" s="158" t="s">
        <v>21</v>
      </c>
      <c r="E370" s="158" t="s">
        <v>21</v>
      </c>
      <c r="F370" s="96" t="s">
        <v>21</v>
      </c>
      <c r="G370" s="96" t="s">
        <v>21</v>
      </c>
      <c r="H370" s="97">
        <f t="shared" ref="H370:N370" si="73">SUM(H371:H376)</f>
        <v>4712.8500000000004</v>
      </c>
      <c r="I370" s="97">
        <f t="shared" si="73"/>
        <v>71.099999999999994</v>
      </c>
      <c r="J370" s="97">
        <f t="shared" si="73"/>
        <v>4039.95</v>
      </c>
      <c r="K370" s="97">
        <f t="shared" si="73"/>
        <v>51570460.299999997</v>
      </c>
      <c r="L370" s="97">
        <f t="shared" si="73"/>
        <v>0</v>
      </c>
      <c r="M370" s="97">
        <f t="shared" si="73"/>
        <v>0</v>
      </c>
      <c r="N370" s="97">
        <f t="shared" si="73"/>
        <v>0</v>
      </c>
      <c r="O370" s="97">
        <f>SUM(O371:O376)</f>
        <v>51570460.299999997</v>
      </c>
      <c r="P370" s="34">
        <f t="shared" ref="P370:P376" si="74">K370/H370</f>
        <v>10942.521043529921</v>
      </c>
      <c r="Q370" s="98" t="s">
        <v>21</v>
      </c>
      <c r="R370" s="99" t="s">
        <v>21</v>
      </c>
    </row>
    <row r="371" spans="1:21" ht="27" customHeight="1" x14ac:dyDescent="0.25">
      <c r="A371" s="191" t="s">
        <v>2502</v>
      </c>
      <c r="B371" s="45" t="s">
        <v>1951</v>
      </c>
      <c r="C371" s="72">
        <v>1978</v>
      </c>
      <c r="D371" s="72" t="s">
        <v>221</v>
      </c>
      <c r="E371" s="72" t="s">
        <v>20</v>
      </c>
      <c r="F371" s="71">
        <v>2</v>
      </c>
      <c r="G371" s="71">
        <v>4</v>
      </c>
      <c r="H371" s="46">
        <v>1178.55</v>
      </c>
      <c r="I371" s="46">
        <v>0</v>
      </c>
      <c r="J371" s="46">
        <v>1081.05</v>
      </c>
      <c r="K371" s="46">
        <f t="shared" ref="K371:K376" si="75">SUM(L371:O371)</f>
        <v>11227856.699999999</v>
      </c>
      <c r="L371" s="46">
        <v>0</v>
      </c>
      <c r="M371" s="46">
        <v>0</v>
      </c>
      <c r="N371" s="46">
        <v>0</v>
      </c>
      <c r="O371" s="46">
        <f>'[1]Прод. прилож'!$C$1133</f>
        <v>11227856.699999999</v>
      </c>
      <c r="P371" s="44">
        <f t="shared" si="74"/>
        <v>9526.8395061728388</v>
      </c>
      <c r="Q371" s="50">
        <v>9673</v>
      </c>
      <c r="R371" s="69" t="s">
        <v>96</v>
      </c>
      <c r="S371" s="2"/>
      <c r="T371" s="2"/>
      <c r="U371" s="2"/>
    </row>
    <row r="372" spans="1:21" s="15" customFormat="1" ht="25.15" customHeight="1" x14ac:dyDescent="0.25">
      <c r="A372" s="191" t="s">
        <v>2503</v>
      </c>
      <c r="B372" s="54" t="s">
        <v>1952</v>
      </c>
      <c r="C372" s="167">
        <v>1982</v>
      </c>
      <c r="D372" s="72" t="s">
        <v>221</v>
      </c>
      <c r="E372" s="167" t="s">
        <v>20</v>
      </c>
      <c r="F372" s="71">
        <v>2</v>
      </c>
      <c r="G372" s="71">
        <v>3</v>
      </c>
      <c r="H372" s="44">
        <v>920.7</v>
      </c>
      <c r="I372" s="44">
        <v>0</v>
      </c>
      <c r="J372" s="44">
        <v>835</v>
      </c>
      <c r="K372" s="37">
        <f t="shared" si="75"/>
        <v>1719455.0000000002</v>
      </c>
      <c r="L372" s="44">
        <v>0</v>
      </c>
      <c r="M372" s="44">
        <v>0</v>
      </c>
      <c r="N372" s="44">
        <v>0</v>
      </c>
      <c r="O372" s="47">
        <f>'[1]Прод. прилож'!$C$608</f>
        <v>1719455.0000000002</v>
      </c>
      <c r="P372" s="44">
        <f t="shared" si="74"/>
        <v>1867.5518627131532</v>
      </c>
      <c r="Q372" s="50">
        <v>9673</v>
      </c>
      <c r="R372" s="69" t="s">
        <v>95</v>
      </c>
      <c r="S372" s="57"/>
      <c r="T372" s="16"/>
      <c r="U372" s="16"/>
    </row>
    <row r="373" spans="1:21" s="15" customFormat="1" ht="25.15" customHeight="1" x14ac:dyDescent="0.25">
      <c r="A373" s="191" t="s">
        <v>2504</v>
      </c>
      <c r="B373" s="54" t="s">
        <v>1953</v>
      </c>
      <c r="C373" s="167">
        <v>1958</v>
      </c>
      <c r="D373" s="72" t="s">
        <v>221</v>
      </c>
      <c r="E373" s="167" t="s">
        <v>244</v>
      </c>
      <c r="F373" s="71">
        <v>2</v>
      </c>
      <c r="G373" s="71">
        <v>1</v>
      </c>
      <c r="H373" s="44">
        <v>455</v>
      </c>
      <c r="I373" s="44">
        <v>34.1</v>
      </c>
      <c r="J373" s="44">
        <v>368.1</v>
      </c>
      <c r="K373" s="37">
        <f t="shared" si="75"/>
        <v>5338973.5</v>
      </c>
      <c r="L373" s="44">
        <v>0</v>
      </c>
      <c r="M373" s="44">
        <v>0</v>
      </c>
      <c r="N373" s="44">
        <v>0</v>
      </c>
      <c r="O373" s="47">
        <f>'[1]Прод. прилож'!$C$128</f>
        <v>5338973.5</v>
      </c>
      <c r="P373" s="44">
        <f t="shared" si="74"/>
        <v>11734.007692307692</v>
      </c>
      <c r="Q373" s="50">
        <v>9673</v>
      </c>
      <c r="R373" s="69" t="s">
        <v>94</v>
      </c>
      <c r="S373" s="57"/>
      <c r="T373" s="16"/>
      <c r="U373" s="16"/>
    </row>
    <row r="374" spans="1:21" s="15" customFormat="1" ht="25.15" customHeight="1" x14ac:dyDescent="0.25">
      <c r="A374" s="191" t="s">
        <v>2505</v>
      </c>
      <c r="B374" s="54" t="s">
        <v>1954</v>
      </c>
      <c r="C374" s="167">
        <v>1981</v>
      </c>
      <c r="D374" s="72" t="s">
        <v>221</v>
      </c>
      <c r="E374" s="167" t="s">
        <v>244</v>
      </c>
      <c r="F374" s="71">
        <v>2</v>
      </c>
      <c r="G374" s="71">
        <v>1</v>
      </c>
      <c r="H374" s="44">
        <v>415</v>
      </c>
      <c r="I374" s="44">
        <v>37</v>
      </c>
      <c r="J374" s="44">
        <v>378</v>
      </c>
      <c r="K374" s="37">
        <f t="shared" si="75"/>
        <v>2061720</v>
      </c>
      <c r="L374" s="44">
        <v>0</v>
      </c>
      <c r="M374" s="44">
        <v>0</v>
      </c>
      <c r="N374" s="44">
        <v>0</v>
      </c>
      <c r="O374" s="47">
        <f>'[1]Прод. прилож'!$C$1134</f>
        <v>2061720</v>
      </c>
      <c r="P374" s="44">
        <f t="shared" si="74"/>
        <v>4968</v>
      </c>
      <c r="Q374" s="50">
        <v>9673</v>
      </c>
      <c r="R374" s="69" t="s">
        <v>96</v>
      </c>
      <c r="S374" s="57"/>
      <c r="T374" s="16"/>
      <c r="U374" s="16"/>
    </row>
    <row r="375" spans="1:21" s="15" customFormat="1" ht="25.15" customHeight="1" x14ac:dyDescent="0.25">
      <c r="A375" s="191" t="s">
        <v>2506</v>
      </c>
      <c r="B375" s="54" t="s">
        <v>1955</v>
      </c>
      <c r="C375" s="167">
        <v>1965</v>
      </c>
      <c r="D375" s="72" t="s">
        <v>221</v>
      </c>
      <c r="E375" s="167" t="s">
        <v>20</v>
      </c>
      <c r="F375" s="71">
        <v>2</v>
      </c>
      <c r="G375" s="71">
        <v>2</v>
      </c>
      <c r="H375" s="44">
        <v>412.6</v>
      </c>
      <c r="I375" s="44">
        <v>0</v>
      </c>
      <c r="J375" s="44">
        <v>412.6</v>
      </c>
      <c r="K375" s="37">
        <f t="shared" si="75"/>
        <v>18130721.100000001</v>
      </c>
      <c r="L375" s="44">
        <v>0</v>
      </c>
      <c r="M375" s="44">
        <v>0</v>
      </c>
      <c r="N375" s="44">
        <v>0</v>
      </c>
      <c r="O375" s="47">
        <f>'[1]Прод. прилож'!$C$609</f>
        <v>18130721.100000001</v>
      </c>
      <c r="P375" s="44">
        <f t="shared" si="74"/>
        <v>43942.610518662143</v>
      </c>
      <c r="Q375" s="50">
        <v>9673</v>
      </c>
      <c r="R375" s="69" t="s">
        <v>95</v>
      </c>
      <c r="S375" s="57"/>
      <c r="T375" s="16"/>
      <c r="U375" s="16"/>
    </row>
    <row r="376" spans="1:21" ht="25.15" customHeight="1" x14ac:dyDescent="0.25">
      <c r="A376" s="191" t="s">
        <v>2507</v>
      </c>
      <c r="B376" s="54" t="s">
        <v>1956</v>
      </c>
      <c r="C376" s="167">
        <v>1979</v>
      </c>
      <c r="D376" s="72" t="s">
        <v>221</v>
      </c>
      <c r="E376" s="167" t="s">
        <v>20</v>
      </c>
      <c r="F376" s="71">
        <v>2</v>
      </c>
      <c r="G376" s="71">
        <v>3</v>
      </c>
      <c r="H376" s="44">
        <v>1331</v>
      </c>
      <c r="I376" s="44">
        <v>0</v>
      </c>
      <c r="J376" s="44">
        <v>965.2</v>
      </c>
      <c r="K376" s="37">
        <f t="shared" si="75"/>
        <v>13091734</v>
      </c>
      <c r="L376" s="44">
        <v>0</v>
      </c>
      <c r="M376" s="44">
        <v>0</v>
      </c>
      <c r="N376" s="44">
        <v>0</v>
      </c>
      <c r="O376" s="47">
        <f>'[1]Прод. прилож'!$C$129</f>
        <v>13091734</v>
      </c>
      <c r="P376" s="44">
        <f t="shared" si="74"/>
        <v>9836.0135236664155</v>
      </c>
      <c r="Q376" s="50">
        <v>9673</v>
      </c>
      <c r="R376" s="69" t="s">
        <v>94</v>
      </c>
    </row>
    <row r="377" spans="1:21" ht="34.9" customHeight="1" x14ac:dyDescent="0.25">
      <c r="A377" s="198" t="s">
        <v>2216</v>
      </c>
      <c r="B377" s="198"/>
      <c r="C377" s="198"/>
      <c r="D377" s="198"/>
      <c r="E377" s="198"/>
      <c r="F377" s="198"/>
      <c r="G377" s="198"/>
      <c r="H377" s="198"/>
      <c r="I377" s="198"/>
      <c r="J377" s="198"/>
      <c r="K377" s="198"/>
      <c r="L377" s="198"/>
      <c r="M377" s="198"/>
      <c r="N377" s="198"/>
      <c r="O377" s="198"/>
      <c r="P377" s="198"/>
      <c r="Q377" s="198"/>
      <c r="R377" s="198"/>
    </row>
    <row r="378" spans="1:21" ht="34.9" customHeight="1" x14ac:dyDescent="0.25">
      <c r="A378" s="199" t="s">
        <v>41</v>
      </c>
      <c r="B378" s="199"/>
      <c r="C378" s="158" t="s">
        <v>21</v>
      </c>
      <c r="D378" s="158" t="s">
        <v>21</v>
      </c>
      <c r="E378" s="158" t="s">
        <v>21</v>
      </c>
      <c r="F378" s="96" t="s">
        <v>21</v>
      </c>
      <c r="G378" s="96" t="s">
        <v>21</v>
      </c>
      <c r="H378" s="97">
        <f>SUM(H379:H386)</f>
        <v>3135.4</v>
      </c>
      <c r="I378" s="97">
        <f t="shared" ref="I378:O378" si="76">SUM(I379:I386)</f>
        <v>0</v>
      </c>
      <c r="J378" s="97">
        <f t="shared" si="76"/>
        <v>2879.1000000000004</v>
      </c>
      <c r="K378" s="97">
        <f t="shared" si="76"/>
        <v>36239923.299999997</v>
      </c>
      <c r="L378" s="97">
        <f t="shared" si="76"/>
        <v>0</v>
      </c>
      <c r="M378" s="97">
        <f t="shared" si="76"/>
        <v>0</v>
      </c>
      <c r="N378" s="97">
        <f t="shared" si="76"/>
        <v>0</v>
      </c>
      <c r="O378" s="97">
        <f t="shared" si="76"/>
        <v>36239923.299999997</v>
      </c>
      <c r="P378" s="34">
        <f>K378/H378</f>
        <v>11558.309402309114</v>
      </c>
      <c r="Q378" s="98" t="s">
        <v>21</v>
      </c>
      <c r="R378" s="99" t="s">
        <v>21</v>
      </c>
    </row>
    <row r="379" spans="1:21" ht="25.15" customHeight="1" x14ac:dyDescent="0.25">
      <c r="A379" s="69" t="s">
        <v>2508</v>
      </c>
      <c r="B379" s="45" t="s">
        <v>779</v>
      </c>
      <c r="C379" s="167">
        <v>1964</v>
      </c>
      <c r="D379" s="72" t="s">
        <v>221</v>
      </c>
      <c r="E379" s="167" t="s">
        <v>20</v>
      </c>
      <c r="F379" s="167">
        <v>2</v>
      </c>
      <c r="G379" s="167">
        <v>1</v>
      </c>
      <c r="H379" s="48">
        <v>355.6</v>
      </c>
      <c r="I379" s="48">
        <v>0</v>
      </c>
      <c r="J379" s="48">
        <v>301.39999999999998</v>
      </c>
      <c r="K379" s="37">
        <f t="shared" ref="K379:K386" si="77">SUM(L379:O379)</f>
        <v>5858057.5</v>
      </c>
      <c r="L379" s="44">
        <v>0</v>
      </c>
      <c r="M379" s="44">
        <v>0</v>
      </c>
      <c r="N379" s="44">
        <v>0</v>
      </c>
      <c r="O379" s="47">
        <f>'[1]Прод. прилож'!$C$611</f>
        <v>5858057.5</v>
      </c>
      <c r="P379" s="44">
        <f t="shared" ref="P379:P386" si="78">K379/H379</f>
        <v>16473.727502812148</v>
      </c>
      <c r="Q379" s="50">
        <v>9673</v>
      </c>
      <c r="R379" s="69" t="s">
        <v>95</v>
      </c>
      <c r="S379" s="18"/>
    </row>
    <row r="380" spans="1:21" ht="25.15" customHeight="1" x14ac:dyDescent="0.25">
      <c r="A380" s="69" t="s">
        <v>2509</v>
      </c>
      <c r="B380" s="45" t="s">
        <v>780</v>
      </c>
      <c r="C380" s="167">
        <v>1964</v>
      </c>
      <c r="D380" s="72" t="s">
        <v>221</v>
      </c>
      <c r="E380" s="167" t="s">
        <v>20</v>
      </c>
      <c r="F380" s="167">
        <v>2</v>
      </c>
      <c r="G380" s="167">
        <v>1</v>
      </c>
      <c r="H380" s="48">
        <v>373.3</v>
      </c>
      <c r="I380" s="48">
        <v>0</v>
      </c>
      <c r="J380" s="48">
        <v>373.3</v>
      </c>
      <c r="K380" s="37">
        <f t="shared" si="77"/>
        <v>502723.6</v>
      </c>
      <c r="L380" s="44">
        <v>0</v>
      </c>
      <c r="M380" s="44">
        <v>0</v>
      </c>
      <c r="N380" s="44">
        <v>0</v>
      </c>
      <c r="O380" s="47">
        <f>'[1]Прод. прилож'!$C$612</f>
        <v>502723.6</v>
      </c>
      <c r="P380" s="44">
        <f t="shared" si="78"/>
        <v>1346.7013126171978</v>
      </c>
      <c r="Q380" s="50">
        <v>9673</v>
      </c>
      <c r="R380" s="69" t="s">
        <v>95</v>
      </c>
    </row>
    <row r="381" spans="1:21" ht="25.15" customHeight="1" x14ac:dyDescent="0.25">
      <c r="A381" s="69" t="s">
        <v>2510</v>
      </c>
      <c r="B381" s="45" t="s">
        <v>781</v>
      </c>
      <c r="C381" s="167">
        <v>1967</v>
      </c>
      <c r="D381" s="72" t="s">
        <v>221</v>
      </c>
      <c r="E381" s="167" t="s">
        <v>20</v>
      </c>
      <c r="F381" s="167">
        <v>2</v>
      </c>
      <c r="G381" s="167">
        <v>2</v>
      </c>
      <c r="H381" s="48">
        <v>309</v>
      </c>
      <c r="I381" s="48">
        <v>0</v>
      </c>
      <c r="J381" s="48">
        <v>279</v>
      </c>
      <c r="K381" s="37">
        <f t="shared" si="77"/>
        <v>4156056.4</v>
      </c>
      <c r="L381" s="44">
        <v>0</v>
      </c>
      <c r="M381" s="44">
        <v>0</v>
      </c>
      <c r="N381" s="44">
        <v>0</v>
      </c>
      <c r="O381" s="47">
        <f>'[1]Прод. прилож'!$C$1136</f>
        <v>4156056.4</v>
      </c>
      <c r="P381" s="44">
        <f t="shared" si="78"/>
        <v>13450.02071197411</v>
      </c>
      <c r="Q381" s="50">
        <v>9673</v>
      </c>
      <c r="R381" s="69" t="s">
        <v>96</v>
      </c>
    </row>
    <row r="382" spans="1:21" s="15" customFormat="1" ht="47.25" x14ac:dyDescent="0.25">
      <c r="A382" s="69" t="s">
        <v>2511</v>
      </c>
      <c r="B382" s="54" t="s">
        <v>782</v>
      </c>
      <c r="C382" s="167">
        <v>1961</v>
      </c>
      <c r="D382" s="72" t="s">
        <v>221</v>
      </c>
      <c r="E382" s="167" t="s">
        <v>787</v>
      </c>
      <c r="F382" s="167">
        <v>2</v>
      </c>
      <c r="G382" s="167">
        <v>1</v>
      </c>
      <c r="H382" s="48">
        <v>341</v>
      </c>
      <c r="I382" s="48">
        <v>0</v>
      </c>
      <c r="J382" s="48">
        <v>341</v>
      </c>
      <c r="K382" s="37">
        <f t="shared" si="77"/>
        <v>4023050</v>
      </c>
      <c r="L382" s="44">
        <v>0</v>
      </c>
      <c r="M382" s="44">
        <v>0</v>
      </c>
      <c r="N382" s="44">
        <v>0</v>
      </c>
      <c r="O382" s="47">
        <f>'[1]Прод. прилож'!$C$131</f>
        <v>4023050</v>
      </c>
      <c r="P382" s="44">
        <f t="shared" si="78"/>
        <v>11797.800586510264</v>
      </c>
      <c r="Q382" s="50">
        <v>9673</v>
      </c>
      <c r="R382" s="70" t="s">
        <v>94</v>
      </c>
      <c r="S382" s="57"/>
      <c r="T382" s="16"/>
      <c r="U382" s="16"/>
    </row>
    <row r="383" spans="1:21" ht="25.15" customHeight="1" x14ac:dyDescent="0.25">
      <c r="A383" s="69" t="s">
        <v>2512</v>
      </c>
      <c r="B383" s="45" t="s">
        <v>783</v>
      </c>
      <c r="C383" s="167">
        <v>1967</v>
      </c>
      <c r="D383" s="167">
        <v>2014</v>
      </c>
      <c r="E383" s="167" t="s">
        <v>20</v>
      </c>
      <c r="F383" s="167">
        <v>2</v>
      </c>
      <c r="G383" s="167">
        <v>2</v>
      </c>
      <c r="H383" s="48">
        <v>415.6</v>
      </c>
      <c r="I383" s="48">
        <v>0</v>
      </c>
      <c r="J383" s="48">
        <v>367.6</v>
      </c>
      <c r="K383" s="37">
        <f t="shared" si="77"/>
        <v>2495862.4</v>
      </c>
      <c r="L383" s="44">
        <v>0</v>
      </c>
      <c r="M383" s="44">
        <v>0</v>
      </c>
      <c r="N383" s="44">
        <v>0</v>
      </c>
      <c r="O383" s="47">
        <f>'[1]Прод. прилож'!$C$1137</f>
        <v>2495862.4</v>
      </c>
      <c r="P383" s="44">
        <f t="shared" si="78"/>
        <v>6005.4436958614042</v>
      </c>
      <c r="Q383" s="50">
        <v>9673</v>
      </c>
      <c r="R383" s="69" t="s">
        <v>96</v>
      </c>
    </row>
    <row r="384" spans="1:21" ht="25.15" customHeight="1" x14ac:dyDescent="0.25">
      <c r="A384" s="69" t="s">
        <v>2513</v>
      </c>
      <c r="B384" s="45" t="s">
        <v>784</v>
      </c>
      <c r="C384" s="167">
        <v>1963</v>
      </c>
      <c r="D384" s="167">
        <v>2014</v>
      </c>
      <c r="E384" s="167" t="s">
        <v>20</v>
      </c>
      <c r="F384" s="167">
        <v>2</v>
      </c>
      <c r="G384" s="167">
        <v>2</v>
      </c>
      <c r="H384" s="48">
        <v>500.9</v>
      </c>
      <c r="I384" s="48">
        <v>0</v>
      </c>
      <c r="J384" s="48">
        <v>376.8</v>
      </c>
      <c r="K384" s="37">
        <f t="shared" si="77"/>
        <v>5981355</v>
      </c>
      <c r="L384" s="44">
        <v>0</v>
      </c>
      <c r="M384" s="44">
        <v>0</v>
      </c>
      <c r="N384" s="44">
        <v>0</v>
      </c>
      <c r="O384" s="47">
        <f>'[1]Прод. прилож'!$C$613</f>
        <v>5981355</v>
      </c>
      <c r="P384" s="44">
        <f t="shared" si="78"/>
        <v>11941.21581153923</v>
      </c>
      <c r="Q384" s="50">
        <v>9673</v>
      </c>
      <c r="R384" s="70" t="s">
        <v>95</v>
      </c>
    </row>
    <row r="385" spans="1:21" ht="25.15" customHeight="1" x14ac:dyDescent="0.25">
      <c r="A385" s="69" t="s">
        <v>2514</v>
      </c>
      <c r="B385" s="45" t="s">
        <v>785</v>
      </c>
      <c r="C385" s="167">
        <v>1963</v>
      </c>
      <c r="D385" s="72" t="s">
        <v>221</v>
      </c>
      <c r="E385" s="167" t="s">
        <v>20</v>
      </c>
      <c r="F385" s="167">
        <v>2</v>
      </c>
      <c r="G385" s="167">
        <v>2</v>
      </c>
      <c r="H385" s="48">
        <v>420</v>
      </c>
      <c r="I385" s="48">
        <v>0</v>
      </c>
      <c r="J385" s="48">
        <v>420</v>
      </c>
      <c r="K385" s="37">
        <f t="shared" si="77"/>
        <v>8973158.4000000004</v>
      </c>
      <c r="L385" s="44">
        <v>0</v>
      </c>
      <c r="M385" s="44">
        <v>0</v>
      </c>
      <c r="N385" s="44">
        <v>0</v>
      </c>
      <c r="O385" s="47">
        <f>'[1]Прод. прилож'!$C$614</f>
        <v>8973158.4000000004</v>
      </c>
      <c r="P385" s="44">
        <f t="shared" si="78"/>
        <v>21364.662857142859</v>
      </c>
      <c r="Q385" s="50">
        <v>9673</v>
      </c>
      <c r="R385" s="69" t="s">
        <v>95</v>
      </c>
    </row>
    <row r="386" spans="1:21" ht="25.15" customHeight="1" x14ac:dyDescent="0.25">
      <c r="A386" s="69" t="s">
        <v>2515</v>
      </c>
      <c r="B386" s="45" t="s">
        <v>786</v>
      </c>
      <c r="C386" s="167">
        <v>1965</v>
      </c>
      <c r="D386" s="72" t="s">
        <v>221</v>
      </c>
      <c r="E386" s="167" t="s">
        <v>20</v>
      </c>
      <c r="F386" s="167">
        <v>2</v>
      </c>
      <c r="G386" s="167">
        <v>2</v>
      </c>
      <c r="H386" s="48">
        <v>420</v>
      </c>
      <c r="I386" s="48">
        <v>0</v>
      </c>
      <c r="J386" s="48">
        <v>420</v>
      </c>
      <c r="K386" s="37">
        <f t="shared" si="77"/>
        <v>4249660</v>
      </c>
      <c r="L386" s="44">
        <v>0</v>
      </c>
      <c r="M386" s="44">
        <v>0</v>
      </c>
      <c r="N386" s="44">
        <v>0</v>
      </c>
      <c r="O386" s="47">
        <f>'[1]Прод. прилож'!$C$1138</f>
        <v>4249660</v>
      </c>
      <c r="P386" s="44">
        <f t="shared" si="78"/>
        <v>10118.238095238095</v>
      </c>
      <c r="Q386" s="50">
        <v>9673</v>
      </c>
      <c r="R386" s="69" t="s">
        <v>96</v>
      </c>
    </row>
    <row r="387" spans="1:21" s="15" customFormat="1" ht="40.15" customHeight="1" x14ac:dyDescent="0.25">
      <c r="A387" s="198" t="s">
        <v>2217</v>
      </c>
      <c r="B387" s="198"/>
      <c r="C387" s="198"/>
      <c r="D387" s="198"/>
      <c r="E387" s="198"/>
      <c r="F387" s="198"/>
      <c r="G387" s="198"/>
      <c r="H387" s="198"/>
      <c r="I387" s="198"/>
      <c r="J387" s="198"/>
      <c r="K387" s="198"/>
      <c r="L387" s="198"/>
      <c r="M387" s="198"/>
      <c r="N387" s="198"/>
      <c r="O387" s="198"/>
      <c r="P387" s="198"/>
      <c r="Q387" s="198"/>
      <c r="R387" s="198"/>
      <c r="S387" s="57"/>
      <c r="T387" s="16"/>
      <c r="U387" s="16"/>
    </row>
    <row r="388" spans="1:21" s="15" customFormat="1" ht="40.15" customHeight="1" x14ac:dyDescent="0.25">
      <c r="A388" s="199" t="s">
        <v>76</v>
      </c>
      <c r="B388" s="199"/>
      <c r="C388" s="158" t="s">
        <v>21</v>
      </c>
      <c r="D388" s="158" t="s">
        <v>21</v>
      </c>
      <c r="E388" s="158" t="s">
        <v>21</v>
      </c>
      <c r="F388" s="96" t="s">
        <v>21</v>
      </c>
      <c r="G388" s="96" t="s">
        <v>21</v>
      </c>
      <c r="H388" s="97">
        <f>SUM(H389:H394)</f>
        <v>2526.8000000000002</v>
      </c>
      <c r="I388" s="97">
        <f t="shared" ref="I388:O388" si="79">SUM(I389:I394)</f>
        <v>0</v>
      </c>
      <c r="J388" s="97">
        <f t="shared" si="79"/>
        <v>2341.6999999999998</v>
      </c>
      <c r="K388" s="97">
        <f t="shared" si="79"/>
        <v>40573417.200000003</v>
      </c>
      <c r="L388" s="97">
        <f t="shared" si="79"/>
        <v>0</v>
      </c>
      <c r="M388" s="97">
        <f t="shared" si="79"/>
        <v>0</v>
      </c>
      <c r="N388" s="97">
        <f t="shared" si="79"/>
        <v>0</v>
      </c>
      <c r="O388" s="97">
        <f t="shared" si="79"/>
        <v>40573417.200000003</v>
      </c>
      <c r="P388" s="34">
        <f>K388/H388</f>
        <v>16057.2333386101</v>
      </c>
      <c r="Q388" s="98" t="s">
        <v>21</v>
      </c>
      <c r="R388" s="99" t="s">
        <v>21</v>
      </c>
      <c r="S388" s="57"/>
      <c r="T388" s="16"/>
      <c r="U388" s="16"/>
    </row>
    <row r="389" spans="1:21" s="15" customFormat="1" ht="25.15" customHeight="1" x14ac:dyDescent="0.25">
      <c r="A389" s="191" t="s">
        <v>2516</v>
      </c>
      <c r="B389" s="45" t="s">
        <v>788</v>
      </c>
      <c r="C389" s="167">
        <v>1961</v>
      </c>
      <c r="D389" s="72" t="s">
        <v>221</v>
      </c>
      <c r="E389" s="167" t="s">
        <v>20</v>
      </c>
      <c r="F389" s="167">
        <v>2</v>
      </c>
      <c r="G389" s="167">
        <v>2</v>
      </c>
      <c r="H389" s="48">
        <v>486.8</v>
      </c>
      <c r="I389" s="48">
        <v>0</v>
      </c>
      <c r="J389" s="48">
        <v>379</v>
      </c>
      <c r="K389" s="37">
        <f t="shared" ref="K389:K394" si="80">SUM(L389:O389)</f>
        <v>5443782.4400000004</v>
      </c>
      <c r="L389" s="44">
        <v>0</v>
      </c>
      <c r="M389" s="44">
        <v>0</v>
      </c>
      <c r="N389" s="44">
        <v>0</v>
      </c>
      <c r="O389" s="48">
        <f>'[1]Прод. прилож'!$C$133</f>
        <v>5443782.4400000004</v>
      </c>
      <c r="P389" s="44">
        <f t="shared" ref="P389:P394" si="81">K389/H389</f>
        <v>11182.7905505341</v>
      </c>
      <c r="Q389" s="50">
        <v>9673</v>
      </c>
      <c r="R389" s="70" t="s">
        <v>94</v>
      </c>
      <c r="S389" s="16"/>
      <c r="T389" s="16"/>
    </row>
    <row r="390" spans="1:21" s="15" customFormat="1" ht="25.15" customHeight="1" x14ac:dyDescent="0.25">
      <c r="A390" s="191" t="s">
        <v>2517</v>
      </c>
      <c r="B390" s="45" t="s">
        <v>789</v>
      </c>
      <c r="C390" s="167">
        <v>1961</v>
      </c>
      <c r="D390" s="72" t="s">
        <v>221</v>
      </c>
      <c r="E390" s="167" t="s">
        <v>20</v>
      </c>
      <c r="F390" s="167">
        <v>2</v>
      </c>
      <c r="G390" s="167">
        <v>2</v>
      </c>
      <c r="H390" s="48">
        <v>500</v>
      </c>
      <c r="I390" s="48">
        <v>0</v>
      </c>
      <c r="J390" s="48">
        <v>390.4</v>
      </c>
      <c r="K390" s="37">
        <f t="shared" si="80"/>
        <v>5794000.4100000001</v>
      </c>
      <c r="L390" s="44">
        <v>0</v>
      </c>
      <c r="M390" s="44">
        <v>0</v>
      </c>
      <c r="N390" s="44">
        <v>0</v>
      </c>
      <c r="O390" s="48">
        <f>'[1]Прод. прилож'!$C$134</f>
        <v>5794000.4100000001</v>
      </c>
      <c r="P390" s="44">
        <f t="shared" si="81"/>
        <v>11588.000820000001</v>
      </c>
      <c r="Q390" s="50">
        <v>9673</v>
      </c>
      <c r="R390" s="70" t="s">
        <v>94</v>
      </c>
      <c r="S390" s="16"/>
      <c r="T390" s="16"/>
    </row>
    <row r="391" spans="1:21" s="15" customFormat="1" ht="25.15" customHeight="1" x14ac:dyDescent="0.25">
      <c r="A391" s="191" t="s">
        <v>2518</v>
      </c>
      <c r="B391" s="45" t="s">
        <v>790</v>
      </c>
      <c r="C391" s="167">
        <v>1961</v>
      </c>
      <c r="D391" s="72" t="s">
        <v>221</v>
      </c>
      <c r="E391" s="167" t="s">
        <v>20</v>
      </c>
      <c r="F391" s="167">
        <v>2</v>
      </c>
      <c r="G391" s="167">
        <v>2</v>
      </c>
      <c r="H391" s="48">
        <v>391.6</v>
      </c>
      <c r="I391" s="48">
        <v>0</v>
      </c>
      <c r="J391" s="48">
        <v>397.4</v>
      </c>
      <c r="K391" s="37">
        <f t="shared" si="80"/>
        <v>4449488</v>
      </c>
      <c r="L391" s="44">
        <v>0</v>
      </c>
      <c r="M391" s="44">
        <v>0</v>
      </c>
      <c r="N391" s="44">
        <v>0</v>
      </c>
      <c r="O391" s="48">
        <f>'[1]Прод. прилож'!$C$616</f>
        <v>4449488</v>
      </c>
      <c r="P391" s="44">
        <f t="shared" si="81"/>
        <v>11362.328907048008</v>
      </c>
      <c r="Q391" s="50">
        <v>9673</v>
      </c>
      <c r="R391" s="69" t="s">
        <v>95</v>
      </c>
      <c r="S391" s="16"/>
      <c r="T391" s="16"/>
    </row>
    <row r="392" spans="1:21" s="15" customFormat="1" ht="25.15" customHeight="1" x14ac:dyDescent="0.25">
      <c r="A392" s="191" t="s">
        <v>2519</v>
      </c>
      <c r="B392" s="45" t="s">
        <v>791</v>
      </c>
      <c r="C392" s="167">
        <v>1961</v>
      </c>
      <c r="D392" s="72" t="s">
        <v>221</v>
      </c>
      <c r="E392" s="167" t="s">
        <v>22</v>
      </c>
      <c r="F392" s="167">
        <v>2</v>
      </c>
      <c r="G392" s="167">
        <v>2</v>
      </c>
      <c r="H392" s="48">
        <v>382</v>
      </c>
      <c r="I392" s="48">
        <v>0</v>
      </c>
      <c r="J392" s="48">
        <v>381.3</v>
      </c>
      <c r="K392" s="37">
        <f t="shared" si="80"/>
        <v>15934276.75</v>
      </c>
      <c r="L392" s="44">
        <v>0</v>
      </c>
      <c r="M392" s="44">
        <v>0</v>
      </c>
      <c r="N392" s="44">
        <v>0</v>
      </c>
      <c r="O392" s="48">
        <f>'[1]Прод. прилож'!$C$617</f>
        <v>15934276.75</v>
      </c>
      <c r="P392" s="44">
        <f t="shared" si="81"/>
        <v>41712.766361256545</v>
      </c>
      <c r="Q392" s="50">
        <v>9673</v>
      </c>
      <c r="R392" s="69" t="s">
        <v>95</v>
      </c>
      <c r="S392" s="16"/>
      <c r="T392" s="16"/>
    </row>
    <row r="393" spans="1:21" s="15" customFormat="1" ht="25.15" customHeight="1" x14ac:dyDescent="0.25">
      <c r="A393" s="191" t="s">
        <v>2520</v>
      </c>
      <c r="B393" s="45" t="s">
        <v>792</v>
      </c>
      <c r="C393" s="167">
        <v>1961</v>
      </c>
      <c r="D393" s="72" t="s">
        <v>221</v>
      </c>
      <c r="E393" s="167" t="s">
        <v>22</v>
      </c>
      <c r="F393" s="167">
        <v>2</v>
      </c>
      <c r="G393" s="167">
        <v>2</v>
      </c>
      <c r="H393" s="48">
        <v>376</v>
      </c>
      <c r="I393" s="48">
        <v>0</v>
      </c>
      <c r="J393" s="48">
        <v>383.8</v>
      </c>
      <c r="K393" s="37">
        <f t="shared" si="80"/>
        <v>4460164</v>
      </c>
      <c r="L393" s="44">
        <v>0</v>
      </c>
      <c r="M393" s="44">
        <v>0</v>
      </c>
      <c r="N393" s="44">
        <v>0</v>
      </c>
      <c r="O393" s="48">
        <f>'[1]Прод. прилож'!$C$1140</f>
        <v>4460164</v>
      </c>
      <c r="P393" s="44">
        <f t="shared" si="81"/>
        <v>11862.13829787234</v>
      </c>
      <c r="Q393" s="50">
        <v>9673</v>
      </c>
      <c r="R393" s="69" t="s">
        <v>96</v>
      </c>
      <c r="S393" s="16"/>
      <c r="T393" s="16"/>
    </row>
    <row r="394" spans="1:21" s="15" customFormat="1" ht="25.15" customHeight="1" x14ac:dyDescent="0.25">
      <c r="A394" s="191" t="s">
        <v>2521</v>
      </c>
      <c r="B394" s="45" t="s">
        <v>793</v>
      </c>
      <c r="C394" s="167">
        <v>1961</v>
      </c>
      <c r="D394" s="72" t="s">
        <v>221</v>
      </c>
      <c r="E394" s="167" t="s">
        <v>20</v>
      </c>
      <c r="F394" s="167">
        <v>2</v>
      </c>
      <c r="G394" s="167">
        <v>2</v>
      </c>
      <c r="H394" s="48">
        <v>390.4</v>
      </c>
      <c r="I394" s="48">
        <v>0</v>
      </c>
      <c r="J394" s="48">
        <v>409.8</v>
      </c>
      <c r="K394" s="37">
        <f t="shared" si="80"/>
        <v>4491705.5999999996</v>
      </c>
      <c r="L394" s="44">
        <v>0</v>
      </c>
      <c r="M394" s="44">
        <v>0</v>
      </c>
      <c r="N394" s="44">
        <v>0</v>
      </c>
      <c r="O394" s="48">
        <f>'[1]Прод. прилож'!$C$1141</f>
        <v>4491705.5999999996</v>
      </c>
      <c r="P394" s="44">
        <f t="shared" si="81"/>
        <v>11505.39344262295</v>
      </c>
      <c r="Q394" s="50">
        <v>9673</v>
      </c>
      <c r="R394" s="69" t="s">
        <v>96</v>
      </c>
      <c r="S394" s="16"/>
      <c r="T394" s="16"/>
    </row>
    <row r="395" spans="1:21" s="15" customFormat="1" ht="34.9" customHeight="1" x14ac:dyDescent="0.25">
      <c r="A395" s="198" t="s">
        <v>2218</v>
      </c>
      <c r="B395" s="198"/>
      <c r="C395" s="198"/>
      <c r="D395" s="198"/>
      <c r="E395" s="198"/>
      <c r="F395" s="198"/>
      <c r="G395" s="198"/>
      <c r="H395" s="198"/>
      <c r="I395" s="198"/>
      <c r="J395" s="198"/>
      <c r="K395" s="198"/>
      <c r="L395" s="198"/>
      <c r="M395" s="198"/>
      <c r="N395" s="198"/>
      <c r="O395" s="198"/>
      <c r="P395" s="198"/>
      <c r="Q395" s="198"/>
      <c r="R395" s="198"/>
      <c r="S395" s="57"/>
      <c r="T395" s="16"/>
      <c r="U395" s="16"/>
    </row>
    <row r="396" spans="1:21" s="15" customFormat="1" ht="34.9" customHeight="1" x14ac:dyDescent="0.25">
      <c r="A396" s="199" t="s">
        <v>42</v>
      </c>
      <c r="B396" s="199"/>
      <c r="C396" s="158" t="s">
        <v>21</v>
      </c>
      <c r="D396" s="158" t="s">
        <v>21</v>
      </c>
      <c r="E396" s="158" t="s">
        <v>21</v>
      </c>
      <c r="F396" s="96" t="s">
        <v>21</v>
      </c>
      <c r="G396" s="96" t="s">
        <v>21</v>
      </c>
      <c r="H396" s="97">
        <f t="shared" ref="H396:N396" si="82">SUM(H397:H404)</f>
        <v>3248.7</v>
      </c>
      <c r="I396" s="97">
        <f t="shared" si="82"/>
        <v>992.50000000000011</v>
      </c>
      <c r="J396" s="97">
        <f t="shared" si="82"/>
        <v>2613.6</v>
      </c>
      <c r="K396" s="97">
        <f t="shared" si="82"/>
        <v>24963671.449999999</v>
      </c>
      <c r="L396" s="97">
        <f t="shared" si="82"/>
        <v>0</v>
      </c>
      <c r="M396" s="97">
        <f t="shared" si="82"/>
        <v>0</v>
      </c>
      <c r="N396" s="97">
        <f t="shared" si="82"/>
        <v>0</v>
      </c>
      <c r="O396" s="97">
        <f>SUM(O397:O404)</f>
        <v>24963671.449999999</v>
      </c>
      <c r="P396" s="34">
        <f>K396/H396</f>
        <v>7684.2033582663835</v>
      </c>
      <c r="Q396" s="98" t="s">
        <v>21</v>
      </c>
      <c r="R396" s="99" t="s">
        <v>21</v>
      </c>
      <c r="S396" s="57"/>
      <c r="T396" s="16"/>
      <c r="U396" s="16"/>
    </row>
    <row r="397" spans="1:21" s="15" customFormat="1" ht="25.15" customHeight="1" x14ac:dyDescent="0.25">
      <c r="A397" s="70" t="s">
        <v>2522</v>
      </c>
      <c r="B397" s="45" t="s">
        <v>1957</v>
      </c>
      <c r="C397" s="167">
        <v>1956</v>
      </c>
      <c r="D397" s="167" t="s">
        <v>221</v>
      </c>
      <c r="E397" s="167" t="s">
        <v>20</v>
      </c>
      <c r="F397" s="167">
        <v>2</v>
      </c>
      <c r="G397" s="167">
        <v>2</v>
      </c>
      <c r="H397" s="48">
        <v>462.5</v>
      </c>
      <c r="I397" s="48">
        <v>303.60000000000002</v>
      </c>
      <c r="J397" s="48">
        <v>397.7</v>
      </c>
      <c r="K397" s="37">
        <f t="shared" ref="K397:K404" si="83">SUM(L397:O397)</f>
        <v>2119289.2000000002</v>
      </c>
      <c r="L397" s="44">
        <v>0</v>
      </c>
      <c r="M397" s="44">
        <v>0</v>
      </c>
      <c r="N397" s="44">
        <v>0</v>
      </c>
      <c r="O397" s="48">
        <f>'[1]Прод. прилож'!$C$136</f>
        <v>2119289.2000000002</v>
      </c>
      <c r="P397" s="44">
        <f t="shared" ref="P397:P404" si="84">K397/H397</f>
        <v>4582.2469189189196</v>
      </c>
      <c r="Q397" s="50">
        <v>9673</v>
      </c>
      <c r="R397" s="70" t="s">
        <v>94</v>
      </c>
      <c r="S397" s="65"/>
      <c r="T397" s="16"/>
      <c r="U397" s="16"/>
    </row>
    <row r="398" spans="1:21" s="15" customFormat="1" ht="25.15" customHeight="1" x14ac:dyDescent="0.25">
      <c r="A398" s="234" t="s">
        <v>2523</v>
      </c>
      <c r="B398" s="212" t="s">
        <v>1958</v>
      </c>
      <c r="C398" s="214">
        <v>1966</v>
      </c>
      <c r="D398" s="214" t="s">
        <v>221</v>
      </c>
      <c r="E398" s="214" t="s">
        <v>20</v>
      </c>
      <c r="F398" s="214">
        <v>2</v>
      </c>
      <c r="G398" s="214">
        <v>2</v>
      </c>
      <c r="H398" s="216">
        <v>418.8</v>
      </c>
      <c r="I398" s="216">
        <v>0</v>
      </c>
      <c r="J398" s="216">
        <v>371.3</v>
      </c>
      <c r="K398" s="37">
        <f t="shared" si="83"/>
        <v>3448750</v>
      </c>
      <c r="L398" s="44">
        <v>0</v>
      </c>
      <c r="M398" s="44">
        <v>0</v>
      </c>
      <c r="N398" s="44">
        <v>0</v>
      </c>
      <c r="O398" s="48">
        <f>'[1]Прод. прилож'!$C$137</f>
        <v>3448750</v>
      </c>
      <c r="P398" s="44">
        <f>K398/H398</f>
        <v>8234.8376313276021</v>
      </c>
      <c r="Q398" s="50">
        <v>9673</v>
      </c>
      <c r="R398" s="70" t="s">
        <v>94</v>
      </c>
      <c r="S398" s="65"/>
      <c r="T398" s="16"/>
      <c r="U398" s="16"/>
    </row>
    <row r="399" spans="1:21" s="15" customFormat="1" ht="25.15" customHeight="1" x14ac:dyDescent="0.25">
      <c r="A399" s="235"/>
      <c r="B399" s="213"/>
      <c r="C399" s="215"/>
      <c r="D399" s="215"/>
      <c r="E399" s="215"/>
      <c r="F399" s="215"/>
      <c r="G399" s="215"/>
      <c r="H399" s="217"/>
      <c r="I399" s="217"/>
      <c r="J399" s="217"/>
      <c r="K399" s="37">
        <f t="shared" si="83"/>
        <v>1995794.3</v>
      </c>
      <c r="L399" s="44">
        <v>0</v>
      </c>
      <c r="M399" s="44">
        <v>0</v>
      </c>
      <c r="N399" s="44">
        <v>0</v>
      </c>
      <c r="O399" s="48">
        <f>'[1]Прод. прилож'!$C$1143</f>
        <v>1995794.3</v>
      </c>
      <c r="P399" s="44">
        <f>K399/H398</f>
        <v>4765.5069245463228</v>
      </c>
      <c r="Q399" s="50">
        <v>9673</v>
      </c>
      <c r="R399" s="70" t="s">
        <v>96</v>
      </c>
      <c r="S399" s="65"/>
      <c r="T399" s="16"/>
      <c r="U399" s="16"/>
    </row>
    <row r="400" spans="1:21" s="15" customFormat="1" ht="25.15" customHeight="1" x14ac:dyDescent="0.25">
      <c r="A400" s="234" t="s">
        <v>2524</v>
      </c>
      <c r="B400" s="212" t="s">
        <v>1984</v>
      </c>
      <c r="C400" s="214">
        <v>1993</v>
      </c>
      <c r="D400" s="214" t="s">
        <v>221</v>
      </c>
      <c r="E400" s="214" t="s">
        <v>22</v>
      </c>
      <c r="F400" s="214">
        <v>3</v>
      </c>
      <c r="G400" s="214">
        <v>2</v>
      </c>
      <c r="H400" s="216">
        <v>979</v>
      </c>
      <c r="I400" s="216">
        <v>0</v>
      </c>
      <c r="J400" s="216">
        <v>732</v>
      </c>
      <c r="K400" s="37">
        <f t="shared" ref="K400:K401" si="85">SUM(L400:O400)</f>
        <v>200000</v>
      </c>
      <c r="L400" s="44">
        <v>0</v>
      </c>
      <c r="M400" s="44">
        <v>0</v>
      </c>
      <c r="N400" s="44">
        <v>0</v>
      </c>
      <c r="O400" s="48">
        <f>'[1]Прод. прилож'!$C$138</f>
        <v>200000</v>
      </c>
      <c r="P400" s="44">
        <f t="shared" ref="P400" si="86">K400/H400</f>
        <v>204.29009193054137</v>
      </c>
      <c r="Q400" s="50">
        <v>9673</v>
      </c>
      <c r="R400" s="70" t="s">
        <v>94</v>
      </c>
      <c r="S400" s="65"/>
      <c r="T400" s="16"/>
      <c r="U400" s="16"/>
    </row>
    <row r="401" spans="1:21" s="15" customFormat="1" ht="25.15" customHeight="1" x14ac:dyDescent="0.25">
      <c r="A401" s="235"/>
      <c r="B401" s="213"/>
      <c r="C401" s="215"/>
      <c r="D401" s="215"/>
      <c r="E401" s="215"/>
      <c r="F401" s="215"/>
      <c r="G401" s="215"/>
      <c r="H401" s="217"/>
      <c r="I401" s="217"/>
      <c r="J401" s="217"/>
      <c r="K401" s="37">
        <f t="shared" si="85"/>
        <v>5782672.4000000004</v>
      </c>
      <c r="L401" s="44">
        <v>0</v>
      </c>
      <c r="M401" s="44">
        <v>0</v>
      </c>
      <c r="N401" s="44">
        <v>0</v>
      </c>
      <c r="O401" s="48">
        <f>'[1]Прод. прилож'!$C$619</f>
        <v>5782672.4000000004</v>
      </c>
      <c r="P401" s="44">
        <f>K401/H400</f>
        <v>5906.7133810010218</v>
      </c>
      <c r="Q401" s="50">
        <v>9673</v>
      </c>
      <c r="R401" s="70" t="s">
        <v>95</v>
      </c>
      <c r="S401" s="65"/>
      <c r="T401" s="16"/>
      <c r="U401" s="16"/>
    </row>
    <row r="402" spans="1:21" s="15" customFormat="1" ht="25.15" customHeight="1" x14ac:dyDescent="0.25">
      <c r="A402" s="70" t="s">
        <v>2525</v>
      </c>
      <c r="B402" s="45" t="s">
        <v>1959</v>
      </c>
      <c r="C402" s="167">
        <v>1968</v>
      </c>
      <c r="D402" s="167" t="s">
        <v>221</v>
      </c>
      <c r="E402" s="167" t="s">
        <v>20</v>
      </c>
      <c r="F402" s="167">
        <v>2</v>
      </c>
      <c r="G402" s="167">
        <v>2</v>
      </c>
      <c r="H402" s="48">
        <v>400.7</v>
      </c>
      <c r="I402" s="48">
        <v>263.8</v>
      </c>
      <c r="J402" s="48">
        <v>351.5</v>
      </c>
      <c r="K402" s="37">
        <f t="shared" si="83"/>
        <v>2197886.1999999997</v>
      </c>
      <c r="L402" s="44">
        <v>0</v>
      </c>
      <c r="M402" s="44">
        <v>0</v>
      </c>
      <c r="N402" s="44">
        <v>0</v>
      </c>
      <c r="O402" s="48">
        <f>'[1]Прод. прилож'!$C$1144</f>
        <v>2197886.1999999997</v>
      </c>
      <c r="P402" s="44">
        <f t="shared" si="84"/>
        <v>5485.1165460444217</v>
      </c>
      <c r="Q402" s="50">
        <v>9673</v>
      </c>
      <c r="R402" s="70" t="s">
        <v>96</v>
      </c>
      <c r="S402" s="65"/>
      <c r="T402" s="16"/>
      <c r="U402" s="16"/>
    </row>
    <row r="403" spans="1:21" s="15" customFormat="1" ht="25.15" customHeight="1" x14ac:dyDescent="0.25">
      <c r="A403" s="70" t="s">
        <v>2526</v>
      </c>
      <c r="B403" s="45" t="s">
        <v>1960</v>
      </c>
      <c r="C403" s="167">
        <v>1964</v>
      </c>
      <c r="D403" s="167" t="s">
        <v>221</v>
      </c>
      <c r="E403" s="167" t="s">
        <v>20</v>
      </c>
      <c r="F403" s="167">
        <v>2</v>
      </c>
      <c r="G403" s="167">
        <v>2</v>
      </c>
      <c r="H403" s="48">
        <v>425.7</v>
      </c>
      <c r="I403" s="48">
        <v>213</v>
      </c>
      <c r="J403" s="48">
        <v>380.4</v>
      </c>
      <c r="K403" s="37">
        <f t="shared" si="83"/>
        <v>6615279.3499999996</v>
      </c>
      <c r="L403" s="44">
        <v>0</v>
      </c>
      <c r="M403" s="44">
        <v>0</v>
      </c>
      <c r="N403" s="44">
        <v>0</v>
      </c>
      <c r="O403" s="48">
        <f>'[1]Прод. прилож'!$C$620</f>
        <v>6615279.3499999996</v>
      </c>
      <c r="P403" s="44">
        <f t="shared" si="84"/>
        <v>15539.768264035705</v>
      </c>
      <c r="Q403" s="50">
        <v>9673</v>
      </c>
      <c r="R403" s="70" t="s">
        <v>95</v>
      </c>
      <c r="S403" s="65"/>
      <c r="T403" s="16"/>
      <c r="U403" s="16"/>
    </row>
    <row r="404" spans="1:21" s="15" customFormat="1" ht="25.15" customHeight="1" x14ac:dyDescent="0.25">
      <c r="A404" s="70" t="s">
        <v>2527</v>
      </c>
      <c r="B404" s="45" t="s">
        <v>1961</v>
      </c>
      <c r="C404" s="167">
        <v>1964</v>
      </c>
      <c r="D404" s="167" t="s">
        <v>221</v>
      </c>
      <c r="E404" s="167" t="s">
        <v>20</v>
      </c>
      <c r="F404" s="167">
        <v>2</v>
      </c>
      <c r="G404" s="167">
        <v>2</v>
      </c>
      <c r="H404" s="48">
        <v>562</v>
      </c>
      <c r="I404" s="48">
        <v>212.1</v>
      </c>
      <c r="J404" s="48">
        <v>380.7</v>
      </c>
      <c r="K404" s="37">
        <f t="shared" si="83"/>
        <v>2604000</v>
      </c>
      <c r="L404" s="44">
        <v>0</v>
      </c>
      <c r="M404" s="44">
        <v>0</v>
      </c>
      <c r="N404" s="44">
        <v>0</v>
      </c>
      <c r="O404" s="48">
        <f>'[1]Прод. прилож'!$C$621</f>
        <v>2604000</v>
      </c>
      <c r="P404" s="44">
        <f t="shared" si="84"/>
        <v>4633.4519572953741</v>
      </c>
      <c r="Q404" s="50">
        <v>9673</v>
      </c>
      <c r="R404" s="70" t="s">
        <v>95</v>
      </c>
      <c r="S404" s="65"/>
      <c r="T404" s="16"/>
      <c r="U404" s="16"/>
    </row>
    <row r="405" spans="1:21" s="15" customFormat="1" ht="34.9" customHeight="1" x14ac:dyDescent="0.25">
      <c r="A405" s="198" t="s">
        <v>2219</v>
      </c>
      <c r="B405" s="198"/>
      <c r="C405" s="198"/>
      <c r="D405" s="198"/>
      <c r="E405" s="198"/>
      <c r="F405" s="198"/>
      <c r="G405" s="198"/>
      <c r="H405" s="198"/>
      <c r="I405" s="198"/>
      <c r="J405" s="198"/>
      <c r="K405" s="198"/>
      <c r="L405" s="198"/>
      <c r="M405" s="198"/>
      <c r="N405" s="198"/>
      <c r="O405" s="198"/>
      <c r="P405" s="198"/>
      <c r="Q405" s="198"/>
      <c r="R405" s="198"/>
      <c r="S405" s="57"/>
      <c r="T405" s="16"/>
      <c r="U405" s="16"/>
    </row>
    <row r="406" spans="1:21" s="15" customFormat="1" ht="34.9" customHeight="1" x14ac:dyDescent="0.25">
      <c r="A406" s="199" t="s">
        <v>43</v>
      </c>
      <c r="B406" s="199"/>
      <c r="C406" s="158" t="s">
        <v>21</v>
      </c>
      <c r="D406" s="158" t="s">
        <v>21</v>
      </c>
      <c r="E406" s="158" t="s">
        <v>21</v>
      </c>
      <c r="F406" s="96" t="s">
        <v>21</v>
      </c>
      <c r="G406" s="96" t="s">
        <v>21</v>
      </c>
      <c r="H406" s="97">
        <f>SUM(H407:H410)</f>
        <v>1645.8</v>
      </c>
      <c r="I406" s="97">
        <f t="shared" ref="I406:O406" si="87">SUM(I407:I410)</f>
        <v>425.09999999999997</v>
      </c>
      <c r="J406" s="97">
        <f t="shared" si="87"/>
        <v>1220.6999999999998</v>
      </c>
      <c r="K406" s="97">
        <f t="shared" si="87"/>
        <v>45181413.200000003</v>
      </c>
      <c r="L406" s="97">
        <f t="shared" si="87"/>
        <v>0</v>
      </c>
      <c r="M406" s="97">
        <f t="shared" si="87"/>
        <v>0</v>
      </c>
      <c r="N406" s="97">
        <f t="shared" si="87"/>
        <v>0</v>
      </c>
      <c r="O406" s="97">
        <f t="shared" si="87"/>
        <v>45181413.200000003</v>
      </c>
      <c r="P406" s="34">
        <f>K406/H406</f>
        <v>27452.553894762426</v>
      </c>
      <c r="Q406" s="98" t="s">
        <v>21</v>
      </c>
      <c r="R406" s="99" t="s">
        <v>21</v>
      </c>
      <c r="S406" s="57"/>
      <c r="T406" s="16"/>
      <c r="U406" s="16"/>
    </row>
    <row r="407" spans="1:21" ht="27" customHeight="1" x14ac:dyDescent="0.25">
      <c r="A407" s="69" t="s">
        <v>2528</v>
      </c>
      <c r="B407" s="45" t="s">
        <v>245</v>
      </c>
      <c r="C407" s="93">
        <v>1960</v>
      </c>
      <c r="D407" s="72" t="s">
        <v>221</v>
      </c>
      <c r="E407" s="72" t="s">
        <v>20</v>
      </c>
      <c r="F407" s="71">
        <v>2</v>
      </c>
      <c r="G407" s="71">
        <v>2</v>
      </c>
      <c r="H407" s="48">
        <v>351.6</v>
      </c>
      <c r="I407" s="37">
        <v>50</v>
      </c>
      <c r="J407" s="37">
        <v>301.60000000000002</v>
      </c>
      <c r="K407" s="37">
        <f>SUM(L407:O407)</f>
        <v>1441500</v>
      </c>
      <c r="L407" s="44">
        <v>0</v>
      </c>
      <c r="M407" s="44">
        <v>0</v>
      </c>
      <c r="N407" s="44">
        <v>0</v>
      </c>
      <c r="O407" s="44">
        <f>'[1]Прод. прилож'!$C$623</f>
        <v>1441500</v>
      </c>
      <c r="P407" s="44">
        <f>K407/H407</f>
        <v>4099.8293515358355</v>
      </c>
      <c r="Q407" s="50">
        <v>9673</v>
      </c>
      <c r="R407" s="69" t="s">
        <v>95</v>
      </c>
    </row>
    <row r="408" spans="1:21" ht="27" customHeight="1" x14ac:dyDescent="0.25">
      <c r="A408" s="69" t="s">
        <v>2529</v>
      </c>
      <c r="B408" s="45" t="s">
        <v>246</v>
      </c>
      <c r="C408" s="93">
        <v>1960</v>
      </c>
      <c r="D408" s="72" t="s">
        <v>221</v>
      </c>
      <c r="E408" s="72" t="s">
        <v>20</v>
      </c>
      <c r="F408" s="71">
        <v>2</v>
      </c>
      <c r="G408" s="71">
        <v>2</v>
      </c>
      <c r="H408" s="48">
        <v>444.7</v>
      </c>
      <c r="I408" s="37">
        <v>46</v>
      </c>
      <c r="J408" s="37">
        <v>398.7</v>
      </c>
      <c r="K408" s="37">
        <f>SUM(L408:O408)</f>
        <v>37149306.100000001</v>
      </c>
      <c r="L408" s="44">
        <v>0</v>
      </c>
      <c r="M408" s="44">
        <v>0</v>
      </c>
      <c r="N408" s="44">
        <v>0</v>
      </c>
      <c r="O408" s="44">
        <f>'[1]Прод. прилож'!$C$624</f>
        <v>37149306.100000001</v>
      </c>
      <c r="P408" s="44">
        <f>K408/H408</f>
        <v>83537.904429952789</v>
      </c>
      <c r="Q408" s="50">
        <v>9673</v>
      </c>
      <c r="R408" s="69" t="s">
        <v>95</v>
      </c>
    </row>
    <row r="409" spans="1:21" s="15" customFormat="1" ht="27" customHeight="1" x14ac:dyDescent="0.25">
      <c r="A409" s="69" t="s">
        <v>2530</v>
      </c>
      <c r="B409" s="45" t="s">
        <v>794</v>
      </c>
      <c r="C409" s="167">
        <v>1965</v>
      </c>
      <c r="D409" s="167" t="s">
        <v>221</v>
      </c>
      <c r="E409" s="167" t="s">
        <v>20</v>
      </c>
      <c r="F409" s="30">
        <v>2</v>
      </c>
      <c r="G409" s="30">
        <v>2</v>
      </c>
      <c r="H409" s="48">
        <v>430.8</v>
      </c>
      <c r="I409" s="48">
        <v>161.4</v>
      </c>
      <c r="J409" s="48">
        <v>269.39999999999998</v>
      </c>
      <c r="K409" s="37">
        <f>SUM(L409:O409)</f>
        <v>2017545.4</v>
      </c>
      <c r="L409" s="44">
        <v>0</v>
      </c>
      <c r="M409" s="44">
        <v>0</v>
      </c>
      <c r="N409" s="44">
        <v>0</v>
      </c>
      <c r="O409" s="48">
        <f>'[1]Прод. прилож'!$C$1146</f>
        <v>2017545.4</v>
      </c>
      <c r="P409" s="44">
        <f>K409/H409</f>
        <v>4683.2530176415967</v>
      </c>
      <c r="Q409" s="50">
        <v>9673</v>
      </c>
      <c r="R409" s="70" t="s">
        <v>96</v>
      </c>
      <c r="S409" s="57"/>
      <c r="T409" s="16"/>
      <c r="U409" s="16"/>
    </row>
    <row r="410" spans="1:21" ht="27" customHeight="1" x14ac:dyDescent="0.25">
      <c r="A410" s="69" t="s">
        <v>2531</v>
      </c>
      <c r="B410" s="45" t="s">
        <v>795</v>
      </c>
      <c r="C410" s="167">
        <v>1965</v>
      </c>
      <c r="D410" s="167" t="s">
        <v>221</v>
      </c>
      <c r="E410" s="167" t="s">
        <v>20</v>
      </c>
      <c r="F410" s="30">
        <v>2</v>
      </c>
      <c r="G410" s="30">
        <v>2</v>
      </c>
      <c r="H410" s="48">
        <v>418.7</v>
      </c>
      <c r="I410" s="48">
        <v>167.7</v>
      </c>
      <c r="J410" s="48">
        <v>251</v>
      </c>
      <c r="K410" s="37">
        <f>SUM(L410:O410)</f>
        <v>4573061.6999999993</v>
      </c>
      <c r="L410" s="44">
        <v>0</v>
      </c>
      <c r="M410" s="44">
        <v>0</v>
      </c>
      <c r="N410" s="44">
        <v>0</v>
      </c>
      <c r="O410" s="48">
        <f>'[1]Прод. прилож'!$C$1147</f>
        <v>4573061.6999999993</v>
      </c>
      <c r="P410" s="44">
        <f>K410/H410</f>
        <v>10922.048483401002</v>
      </c>
      <c r="Q410" s="50">
        <v>9673</v>
      </c>
      <c r="R410" s="70" t="s">
        <v>96</v>
      </c>
    </row>
    <row r="411" spans="1:21" s="15" customFormat="1" ht="37.15" customHeight="1" x14ac:dyDescent="0.25">
      <c r="A411" s="198" t="s">
        <v>2220</v>
      </c>
      <c r="B411" s="198"/>
      <c r="C411" s="198"/>
      <c r="D411" s="198"/>
      <c r="E411" s="198"/>
      <c r="F411" s="198"/>
      <c r="G411" s="198"/>
      <c r="H411" s="198"/>
      <c r="I411" s="198"/>
      <c r="J411" s="198"/>
      <c r="K411" s="198"/>
      <c r="L411" s="198"/>
      <c r="M411" s="198"/>
      <c r="N411" s="198"/>
      <c r="O411" s="198"/>
      <c r="P411" s="198"/>
      <c r="Q411" s="198"/>
      <c r="R411" s="198"/>
      <c r="S411" s="57"/>
      <c r="T411" s="16"/>
      <c r="U411" s="16"/>
    </row>
    <row r="412" spans="1:21" ht="37.15" customHeight="1" x14ac:dyDescent="0.25">
      <c r="A412" s="199" t="s">
        <v>44</v>
      </c>
      <c r="B412" s="199"/>
      <c r="C412" s="158" t="s">
        <v>21</v>
      </c>
      <c r="D412" s="158" t="s">
        <v>21</v>
      </c>
      <c r="E412" s="158" t="s">
        <v>21</v>
      </c>
      <c r="F412" s="96" t="s">
        <v>21</v>
      </c>
      <c r="G412" s="96" t="s">
        <v>21</v>
      </c>
      <c r="H412" s="97">
        <f>SUM(H413)</f>
        <v>498</v>
      </c>
      <c r="I412" s="97">
        <f t="shared" ref="I412:O412" si="88">SUM(I413)</f>
        <v>0</v>
      </c>
      <c r="J412" s="97">
        <f t="shared" si="88"/>
        <v>257.76</v>
      </c>
      <c r="K412" s="97">
        <f t="shared" si="88"/>
        <v>5767262.9000000004</v>
      </c>
      <c r="L412" s="97">
        <f t="shared" si="88"/>
        <v>0</v>
      </c>
      <c r="M412" s="97">
        <f t="shared" si="88"/>
        <v>0</v>
      </c>
      <c r="N412" s="97">
        <f t="shared" si="88"/>
        <v>0</v>
      </c>
      <c r="O412" s="97">
        <f t="shared" si="88"/>
        <v>5767262.9000000004</v>
      </c>
      <c r="P412" s="34">
        <f>K412/H412</f>
        <v>11580.849196787149</v>
      </c>
      <c r="Q412" s="98" t="s">
        <v>21</v>
      </c>
      <c r="R412" s="99" t="s">
        <v>21</v>
      </c>
    </row>
    <row r="413" spans="1:21" ht="27" customHeight="1" x14ac:dyDescent="0.25">
      <c r="A413" s="69" t="s">
        <v>2532</v>
      </c>
      <c r="B413" s="45" t="s">
        <v>796</v>
      </c>
      <c r="C413" s="167">
        <v>1956</v>
      </c>
      <c r="D413" s="167" t="s">
        <v>221</v>
      </c>
      <c r="E413" s="72" t="s">
        <v>20</v>
      </c>
      <c r="F413" s="71">
        <v>2</v>
      </c>
      <c r="G413" s="71">
        <v>2</v>
      </c>
      <c r="H413" s="44">
        <v>498</v>
      </c>
      <c r="I413" s="44">
        <v>0</v>
      </c>
      <c r="J413" s="44">
        <v>257.76</v>
      </c>
      <c r="K413" s="37">
        <f>SUM(L413:O413)</f>
        <v>5767262.9000000004</v>
      </c>
      <c r="L413" s="44">
        <v>0</v>
      </c>
      <c r="M413" s="44">
        <v>0</v>
      </c>
      <c r="N413" s="44">
        <v>0</v>
      </c>
      <c r="O413" s="47">
        <f>'[1]Прод. прилож'!$C$140</f>
        <v>5767262.9000000004</v>
      </c>
      <c r="P413" s="44">
        <f>K413/H413</f>
        <v>11580.849196787149</v>
      </c>
      <c r="Q413" s="50">
        <v>9673</v>
      </c>
      <c r="R413" s="69" t="s">
        <v>94</v>
      </c>
    </row>
    <row r="414" spans="1:21" s="16" customFormat="1" ht="37.15" customHeight="1" x14ac:dyDescent="0.25">
      <c r="A414" s="198" t="s">
        <v>2221</v>
      </c>
      <c r="B414" s="198"/>
      <c r="C414" s="198"/>
      <c r="D414" s="198"/>
      <c r="E414" s="198"/>
      <c r="F414" s="198"/>
      <c r="G414" s="198"/>
      <c r="H414" s="198"/>
      <c r="I414" s="198"/>
      <c r="J414" s="198"/>
      <c r="K414" s="198"/>
      <c r="L414" s="198"/>
      <c r="M414" s="198"/>
      <c r="N414" s="198"/>
      <c r="O414" s="198"/>
      <c r="P414" s="198"/>
      <c r="Q414" s="198"/>
      <c r="R414" s="198"/>
      <c r="S414" s="65"/>
    </row>
    <row r="415" spans="1:21" ht="37.15" customHeight="1" x14ac:dyDescent="0.25">
      <c r="A415" s="199" t="s">
        <v>91</v>
      </c>
      <c r="B415" s="199"/>
      <c r="C415" s="158" t="s">
        <v>21</v>
      </c>
      <c r="D415" s="158" t="s">
        <v>21</v>
      </c>
      <c r="E415" s="158" t="s">
        <v>21</v>
      </c>
      <c r="F415" s="96" t="s">
        <v>21</v>
      </c>
      <c r="G415" s="96" t="s">
        <v>21</v>
      </c>
      <c r="H415" s="97">
        <f>SUM(H416:H432)</f>
        <v>14954.9</v>
      </c>
      <c r="I415" s="97">
        <f t="shared" ref="I415:O415" si="89">SUM(I416:I432)</f>
        <v>3116.6</v>
      </c>
      <c r="J415" s="97">
        <f t="shared" si="89"/>
        <v>11438.2</v>
      </c>
      <c r="K415" s="97">
        <f t="shared" si="89"/>
        <v>92357699.340000004</v>
      </c>
      <c r="L415" s="97">
        <f t="shared" si="89"/>
        <v>0</v>
      </c>
      <c r="M415" s="97">
        <f t="shared" si="89"/>
        <v>0</v>
      </c>
      <c r="N415" s="97">
        <f t="shared" si="89"/>
        <v>0</v>
      </c>
      <c r="O415" s="97">
        <f t="shared" si="89"/>
        <v>92357699.340000004</v>
      </c>
      <c r="P415" s="34">
        <f t="shared" ref="P415:P432" si="90">K415/H415</f>
        <v>6175.748372774141</v>
      </c>
      <c r="Q415" s="98" t="s">
        <v>21</v>
      </c>
      <c r="R415" s="99" t="s">
        <v>21</v>
      </c>
    </row>
    <row r="416" spans="1:21" ht="27" customHeight="1" x14ac:dyDescent="0.25">
      <c r="A416" s="191" t="s">
        <v>2533</v>
      </c>
      <c r="B416" s="45" t="s">
        <v>797</v>
      </c>
      <c r="C416" s="72">
        <v>1987</v>
      </c>
      <c r="D416" s="167" t="s">
        <v>221</v>
      </c>
      <c r="E416" s="72" t="s">
        <v>22</v>
      </c>
      <c r="F416" s="71">
        <v>5</v>
      </c>
      <c r="G416" s="71">
        <v>4</v>
      </c>
      <c r="H416" s="46">
        <v>4307.1000000000004</v>
      </c>
      <c r="I416" s="46">
        <v>0</v>
      </c>
      <c r="J416" s="46">
        <v>4307.1000000000004</v>
      </c>
      <c r="K416" s="37">
        <f t="shared" ref="K416:K432" si="91">SUM(L416:O416)</f>
        <v>3974400</v>
      </c>
      <c r="L416" s="44">
        <v>0</v>
      </c>
      <c r="M416" s="44">
        <v>0</v>
      </c>
      <c r="N416" s="44">
        <v>0</v>
      </c>
      <c r="O416" s="48">
        <f>'[1]Прод. прилож'!$C$1149</f>
        <v>3974400</v>
      </c>
      <c r="P416" s="44">
        <f t="shared" si="90"/>
        <v>922.75545030298804</v>
      </c>
      <c r="Q416" s="50">
        <v>9673</v>
      </c>
      <c r="R416" s="70" t="s">
        <v>96</v>
      </c>
      <c r="S416" s="2"/>
      <c r="T416" s="2"/>
      <c r="U416" s="2"/>
    </row>
    <row r="417" spans="1:21" s="113" customFormat="1" ht="27" customHeight="1" x14ac:dyDescent="0.25">
      <c r="A417" s="191" t="s">
        <v>2534</v>
      </c>
      <c r="B417" s="45" t="s">
        <v>1833</v>
      </c>
      <c r="C417" s="72">
        <v>1954</v>
      </c>
      <c r="D417" s="72" t="s">
        <v>221</v>
      </c>
      <c r="E417" s="167" t="s">
        <v>20</v>
      </c>
      <c r="F417" s="71">
        <v>2</v>
      </c>
      <c r="G417" s="71">
        <v>1</v>
      </c>
      <c r="H417" s="127">
        <v>535.20000000000005</v>
      </c>
      <c r="I417" s="127">
        <v>137</v>
      </c>
      <c r="J417" s="127">
        <v>398.2</v>
      </c>
      <c r="K417" s="37">
        <f>SUM(L417:O417)</f>
        <v>3363500</v>
      </c>
      <c r="L417" s="127">
        <v>0</v>
      </c>
      <c r="M417" s="127">
        <v>0</v>
      </c>
      <c r="N417" s="127">
        <v>0</v>
      </c>
      <c r="O417" s="44">
        <f>'[1]Прод. прилож'!$C$142</f>
        <v>3363500</v>
      </c>
      <c r="P417" s="50">
        <f>K417/H417</f>
        <v>6284.5665171898354</v>
      </c>
      <c r="Q417" s="37">
        <v>9673</v>
      </c>
      <c r="R417" s="69" t="s">
        <v>94</v>
      </c>
      <c r="S417" s="112"/>
      <c r="T417" s="112"/>
      <c r="U417" s="112"/>
    </row>
    <row r="418" spans="1:21" s="113" customFormat="1" ht="27" customHeight="1" x14ac:dyDescent="0.25">
      <c r="A418" s="191" t="s">
        <v>2535</v>
      </c>
      <c r="B418" s="45" t="s">
        <v>1832</v>
      </c>
      <c r="C418" s="72">
        <v>1956</v>
      </c>
      <c r="D418" s="72" t="s">
        <v>221</v>
      </c>
      <c r="E418" s="167" t="s">
        <v>20</v>
      </c>
      <c r="F418" s="71">
        <v>2</v>
      </c>
      <c r="G418" s="71">
        <v>1</v>
      </c>
      <c r="H418" s="127">
        <v>530</v>
      </c>
      <c r="I418" s="127">
        <v>134</v>
      </c>
      <c r="J418" s="127">
        <v>396</v>
      </c>
      <c r="K418" s="37">
        <f>SUM(L418:O418)</f>
        <v>3363500</v>
      </c>
      <c r="L418" s="127">
        <v>0</v>
      </c>
      <c r="M418" s="127">
        <v>0</v>
      </c>
      <c r="N418" s="127">
        <v>0</v>
      </c>
      <c r="O418" s="44">
        <f>'[1]Прод. прилож'!$C$143</f>
        <v>3363500</v>
      </c>
      <c r="P418" s="50">
        <f>K418/H418</f>
        <v>6346.2264150943392</v>
      </c>
      <c r="Q418" s="37">
        <v>9673</v>
      </c>
      <c r="R418" s="69" t="s">
        <v>94</v>
      </c>
      <c r="S418" s="112"/>
      <c r="T418" s="112"/>
      <c r="U418" s="112"/>
    </row>
    <row r="419" spans="1:21" s="113" customFormat="1" ht="27" customHeight="1" x14ac:dyDescent="0.25">
      <c r="A419" s="191" t="s">
        <v>2536</v>
      </c>
      <c r="B419" s="45" t="s">
        <v>1831</v>
      </c>
      <c r="C419" s="72">
        <v>1953</v>
      </c>
      <c r="D419" s="72" t="s">
        <v>221</v>
      </c>
      <c r="E419" s="167" t="s">
        <v>20</v>
      </c>
      <c r="F419" s="71">
        <v>1</v>
      </c>
      <c r="G419" s="71">
        <v>1</v>
      </c>
      <c r="H419" s="127">
        <v>293</v>
      </c>
      <c r="I419" s="127">
        <v>74</v>
      </c>
      <c r="J419" s="127">
        <v>219</v>
      </c>
      <c r="K419" s="37">
        <f>SUM(L419:O419)</f>
        <v>3241050</v>
      </c>
      <c r="L419" s="127">
        <v>0</v>
      </c>
      <c r="M419" s="127">
        <v>0</v>
      </c>
      <c r="N419" s="127">
        <v>0</v>
      </c>
      <c r="O419" s="44">
        <f>'[1]Прод. прилож'!$C$144</f>
        <v>3241050</v>
      </c>
      <c r="P419" s="50">
        <f>K419/H419</f>
        <v>11061.60409556314</v>
      </c>
      <c r="Q419" s="37">
        <v>9673</v>
      </c>
      <c r="R419" s="69" t="s">
        <v>94</v>
      </c>
      <c r="S419" s="112"/>
      <c r="T419" s="112"/>
      <c r="U419" s="112"/>
    </row>
    <row r="420" spans="1:21" ht="27" customHeight="1" x14ac:dyDescent="0.25">
      <c r="A420" s="191" t="s">
        <v>2537</v>
      </c>
      <c r="B420" s="54" t="s">
        <v>1687</v>
      </c>
      <c r="C420" s="167">
        <v>1965</v>
      </c>
      <c r="D420" s="167" t="s">
        <v>221</v>
      </c>
      <c r="E420" s="167" t="s">
        <v>20</v>
      </c>
      <c r="F420" s="167">
        <v>2</v>
      </c>
      <c r="G420" s="167">
        <v>1</v>
      </c>
      <c r="H420" s="48">
        <f t="shared" ref="H420:H432" si="92">I420+J420</f>
        <v>646</v>
      </c>
      <c r="I420" s="48">
        <v>224</v>
      </c>
      <c r="J420" s="48">
        <v>422</v>
      </c>
      <c r="K420" s="37">
        <f t="shared" si="91"/>
        <v>4777932</v>
      </c>
      <c r="L420" s="44">
        <v>0</v>
      </c>
      <c r="M420" s="44">
        <v>0</v>
      </c>
      <c r="N420" s="44">
        <v>0</v>
      </c>
      <c r="O420" s="48">
        <f>'[1]Прод. прилож'!$C$626</f>
        <v>4777932</v>
      </c>
      <c r="P420" s="44">
        <f t="shared" si="90"/>
        <v>7396.1795665634672</v>
      </c>
      <c r="Q420" s="50">
        <v>9673</v>
      </c>
      <c r="R420" s="69" t="s">
        <v>95</v>
      </c>
      <c r="S420" s="2"/>
      <c r="T420" s="2"/>
      <c r="U420" s="2"/>
    </row>
    <row r="421" spans="1:21" ht="27" customHeight="1" x14ac:dyDescent="0.25">
      <c r="A421" s="191" t="s">
        <v>2538</v>
      </c>
      <c r="B421" s="54" t="s">
        <v>247</v>
      </c>
      <c r="C421" s="167">
        <v>1964</v>
      </c>
      <c r="D421" s="167">
        <v>1999</v>
      </c>
      <c r="E421" s="167" t="s">
        <v>20</v>
      </c>
      <c r="F421" s="167">
        <v>2</v>
      </c>
      <c r="G421" s="167">
        <v>1</v>
      </c>
      <c r="H421" s="48">
        <f t="shared" si="92"/>
        <v>658.4</v>
      </c>
      <c r="I421" s="48">
        <v>356.4</v>
      </c>
      <c r="J421" s="48">
        <v>302</v>
      </c>
      <c r="K421" s="37">
        <f t="shared" si="91"/>
        <v>7696532.5</v>
      </c>
      <c r="L421" s="44">
        <v>0</v>
      </c>
      <c r="M421" s="44">
        <v>0</v>
      </c>
      <c r="N421" s="44">
        <v>0</v>
      </c>
      <c r="O421" s="48">
        <f>'[1]Прод. прилож'!$C$627</f>
        <v>7696532.5</v>
      </c>
      <c r="P421" s="44">
        <f t="shared" si="90"/>
        <v>11689.751670716891</v>
      </c>
      <c r="Q421" s="50">
        <v>9673</v>
      </c>
      <c r="R421" s="69" t="s">
        <v>95</v>
      </c>
      <c r="S421" s="2"/>
      <c r="T421" s="2"/>
      <c r="U421" s="2"/>
    </row>
    <row r="422" spans="1:21" ht="27" customHeight="1" x14ac:dyDescent="0.25">
      <c r="A422" s="191" t="s">
        <v>2539</v>
      </c>
      <c r="B422" s="54" t="s">
        <v>248</v>
      </c>
      <c r="C422" s="167">
        <v>1964</v>
      </c>
      <c r="D422" s="167" t="s">
        <v>221</v>
      </c>
      <c r="E422" s="167" t="s">
        <v>20</v>
      </c>
      <c r="F422" s="167">
        <v>2</v>
      </c>
      <c r="G422" s="167">
        <v>2</v>
      </c>
      <c r="H422" s="48">
        <f t="shared" si="92"/>
        <v>650.5</v>
      </c>
      <c r="I422" s="48">
        <v>225.4</v>
      </c>
      <c r="J422" s="48">
        <v>425.1</v>
      </c>
      <c r="K422" s="37">
        <f t="shared" si="91"/>
        <v>14461562.1</v>
      </c>
      <c r="L422" s="44">
        <v>0</v>
      </c>
      <c r="M422" s="44">
        <v>0</v>
      </c>
      <c r="N422" s="44">
        <v>0</v>
      </c>
      <c r="O422" s="48">
        <f>'[1]Прод. прилож'!$C$628</f>
        <v>14461562.1</v>
      </c>
      <c r="P422" s="44">
        <f t="shared" si="90"/>
        <v>22231.455956956186</v>
      </c>
      <c r="Q422" s="50">
        <v>9673</v>
      </c>
      <c r="R422" s="69" t="s">
        <v>95</v>
      </c>
      <c r="S422" s="2"/>
      <c r="T422" s="2"/>
      <c r="U422" s="2"/>
    </row>
    <row r="423" spans="1:21" ht="27" customHeight="1" x14ac:dyDescent="0.25">
      <c r="A423" s="191" t="s">
        <v>2540</v>
      </c>
      <c r="B423" s="54" t="s">
        <v>249</v>
      </c>
      <c r="C423" s="167">
        <v>1962</v>
      </c>
      <c r="D423" s="167" t="s">
        <v>221</v>
      </c>
      <c r="E423" s="167" t="s">
        <v>20</v>
      </c>
      <c r="F423" s="167">
        <v>3</v>
      </c>
      <c r="G423" s="167">
        <v>2</v>
      </c>
      <c r="H423" s="48">
        <v>1198.5</v>
      </c>
      <c r="I423" s="48">
        <v>351.5</v>
      </c>
      <c r="J423" s="48">
        <v>570.20000000000005</v>
      </c>
      <c r="K423" s="37">
        <f t="shared" si="91"/>
        <v>11608966.640000001</v>
      </c>
      <c r="L423" s="44">
        <v>0</v>
      </c>
      <c r="M423" s="44">
        <v>0</v>
      </c>
      <c r="N423" s="44">
        <v>0</v>
      </c>
      <c r="O423" s="48">
        <f>'[1]Прод. прилож'!$C$145</f>
        <v>11608966.640000001</v>
      </c>
      <c r="P423" s="44">
        <f t="shared" si="90"/>
        <v>9686.2466750104304</v>
      </c>
      <c r="Q423" s="50">
        <v>9673</v>
      </c>
      <c r="R423" s="70" t="s">
        <v>94</v>
      </c>
      <c r="S423" s="2"/>
      <c r="T423" s="2"/>
      <c r="U423" s="2"/>
    </row>
    <row r="424" spans="1:21" ht="27" customHeight="1" x14ac:dyDescent="0.25">
      <c r="A424" s="191" t="s">
        <v>2541</v>
      </c>
      <c r="B424" s="54" t="s">
        <v>250</v>
      </c>
      <c r="C424" s="167">
        <v>1962</v>
      </c>
      <c r="D424" s="167" t="s">
        <v>221</v>
      </c>
      <c r="E424" s="167" t="s">
        <v>20</v>
      </c>
      <c r="F424" s="167">
        <v>2</v>
      </c>
      <c r="G424" s="167">
        <v>2</v>
      </c>
      <c r="H424" s="48">
        <v>508.8</v>
      </c>
      <c r="I424" s="48">
        <v>121.6</v>
      </c>
      <c r="J424" s="48">
        <v>263.89999999999998</v>
      </c>
      <c r="K424" s="37">
        <f t="shared" si="91"/>
        <v>5492706.5</v>
      </c>
      <c r="L424" s="44">
        <v>0</v>
      </c>
      <c r="M424" s="44">
        <v>0</v>
      </c>
      <c r="N424" s="44">
        <v>0</v>
      </c>
      <c r="O424" s="48">
        <f>'[1]Прод. прилож'!$C$146</f>
        <v>5492706.5</v>
      </c>
      <c r="P424" s="44">
        <f t="shared" si="90"/>
        <v>10795.413718553458</v>
      </c>
      <c r="Q424" s="50">
        <v>9673</v>
      </c>
      <c r="R424" s="70" t="s">
        <v>94</v>
      </c>
      <c r="S424" s="2"/>
      <c r="T424" s="2"/>
      <c r="U424" s="2"/>
    </row>
    <row r="425" spans="1:21" ht="27" customHeight="1" x14ac:dyDescent="0.25">
      <c r="A425" s="191" t="s">
        <v>2542</v>
      </c>
      <c r="B425" s="54" t="s">
        <v>251</v>
      </c>
      <c r="C425" s="167">
        <v>1965</v>
      </c>
      <c r="D425" s="167" t="s">
        <v>221</v>
      </c>
      <c r="E425" s="167" t="s">
        <v>20</v>
      </c>
      <c r="F425" s="167">
        <v>2</v>
      </c>
      <c r="G425" s="167">
        <v>2</v>
      </c>
      <c r="H425" s="48">
        <f t="shared" si="92"/>
        <v>385.5</v>
      </c>
      <c r="I425" s="48">
        <v>121.6</v>
      </c>
      <c r="J425" s="48">
        <v>263.89999999999998</v>
      </c>
      <c r="K425" s="37">
        <f t="shared" si="91"/>
        <v>3647405.7</v>
      </c>
      <c r="L425" s="44">
        <v>0</v>
      </c>
      <c r="M425" s="44">
        <v>0</v>
      </c>
      <c r="N425" s="44">
        <v>0</v>
      </c>
      <c r="O425" s="48">
        <f>'[1]Прод. прилож'!$C$1150</f>
        <v>3647405.7</v>
      </c>
      <c r="P425" s="44">
        <f t="shared" si="90"/>
        <v>9461.4933852140075</v>
      </c>
      <c r="Q425" s="50">
        <v>9673</v>
      </c>
      <c r="R425" s="70" t="s">
        <v>96</v>
      </c>
      <c r="S425" s="2"/>
      <c r="T425" s="2"/>
      <c r="U425" s="2"/>
    </row>
    <row r="426" spans="1:21" ht="27" customHeight="1" x14ac:dyDescent="0.25">
      <c r="A426" s="191" t="s">
        <v>1049</v>
      </c>
      <c r="B426" s="54" t="s">
        <v>252</v>
      </c>
      <c r="C426" s="167">
        <v>1960</v>
      </c>
      <c r="D426" s="167" t="s">
        <v>221</v>
      </c>
      <c r="E426" s="167" t="s">
        <v>20</v>
      </c>
      <c r="F426" s="167">
        <v>2</v>
      </c>
      <c r="G426" s="167">
        <v>1</v>
      </c>
      <c r="H426" s="48">
        <f t="shared" si="92"/>
        <v>248.3</v>
      </c>
      <c r="I426" s="48">
        <v>53</v>
      </c>
      <c r="J426" s="48">
        <v>195.3</v>
      </c>
      <c r="K426" s="37">
        <f t="shared" si="91"/>
        <v>1372866</v>
      </c>
      <c r="L426" s="44">
        <v>0</v>
      </c>
      <c r="M426" s="44">
        <v>0</v>
      </c>
      <c r="N426" s="44">
        <v>0</v>
      </c>
      <c r="O426" s="48">
        <f>'[1]Прод. прилож'!$C$147</f>
        <v>1372866</v>
      </c>
      <c r="P426" s="44">
        <f t="shared" si="90"/>
        <v>5529.0616190092624</v>
      </c>
      <c r="Q426" s="50">
        <v>9673</v>
      </c>
      <c r="R426" s="70" t="s">
        <v>94</v>
      </c>
      <c r="S426" s="2"/>
      <c r="T426" s="2"/>
      <c r="U426" s="2"/>
    </row>
    <row r="427" spans="1:21" ht="27" customHeight="1" x14ac:dyDescent="0.25">
      <c r="A427" s="191" t="s">
        <v>1050</v>
      </c>
      <c r="B427" s="54" t="s">
        <v>253</v>
      </c>
      <c r="C427" s="167">
        <v>1960</v>
      </c>
      <c r="D427" s="167" t="s">
        <v>221</v>
      </c>
      <c r="E427" s="167" t="s">
        <v>20</v>
      </c>
      <c r="F427" s="167">
        <v>2</v>
      </c>
      <c r="G427" s="167">
        <v>2</v>
      </c>
      <c r="H427" s="48">
        <f t="shared" si="92"/>
        <v>432</v>
      </c>
      <c r="I427" s="48">
        <v>45.1</v>
      </c>
      <c r="J427" s="48">
        <v>386.9</v>
      </c>
      <c r="K427" s="37">
        <f t="shared" si="91"/>
        <v>2513170</v>
      </c>
      <c r="L427" s="44">
        <v>0</v>
      </c>
      <c r="M427" s="44">
        <v>0</v>
      </c>
      <c r="N427" s="44">
        <v>0</v>
      </c>
      <c r="O427" s="48">
        <f>'[1]Прод. прилож'!$C$148</f>
        <v>2513170</v>
      </c>
      <c r="P427" s="44">
        <f t="shared" si="90"/>
        <v>5817.5231481481478</v>
      </c>
      <c r="Q427" s="50">
        <v>9673</v>
      </c>
      <c r="R427" s="70" t="s">
        <v>94</v>
      </c>
      <c r="S427" s="2"/>
      <c r="T427" s="2"/>
      <c r="U427" s="2"/>
    </row>
    <row r="428" spans="1:21" ht="27" customHeight="1" x14ac:dyDescent="0.25">
      <c r="A428" s="191" t="s">
        <v>1051</v>
      </c>
      <c r="B428" s="54" t="s">
        <v>254</v>
      </c>
      <c r="C428" s="167">
        <v>1964</v>
      </c>
      <c r="D428" s="167" t="s">
        <v>221</v>
      </c>
      <c r="E428" s="167" t="s">
        <v>20</v>
      </c>
      <c r="F428" s="167">
        <v>4</v>
      </c>
      <c r="G428" s="167">
        <v>2</v>
      </c>
      <c r="H428" s="48">
        <f t="shared" si="92"/>
        <v>1299.9000000000001</v>
      </c>
      <c r="I428" s="48">
        <v>460.2</v>
      </c>
      <c r="J428" s="48">
        <v>839.7</v>
      </c>
      <c r="K428" s="37">
        <f t="shared" si="91"/>
        <v>1875083.5</v>
      </c>
      <c r="L428" s="44">
        <v>0</v>
      </c>
      <c r="M428" s="44">
        <v>0</v>
      </c>
      <c r="N428" s="44">
        <v>0</v>
      </c>
      <c r="O428" s="48">
        <f>'[1]Прод. прилож'!$C$629</f>
        <v>1875083.5</v>
      </c>
      <c r="P428" s="44">
        <f t="shared" si="90"/>
        <v>1442.4828832987153</v>
      </c>
      <c r="Q428" s="50">
        <v>9673</v>
      </c>
      <c r="R428" s="69" t="s">
        <v>95</v>
      </c>
      <c r="S428" s="2"/>
      <c r="T428" s="2"/>
      <c r="U428" s="2"/>
    </row>
    <row r="429" spans="1:21" ht="27" customHeight="1" x14ac:dyDescent="0.25">
      <c r="A429" s="191" t="s">
        <v>1052</v>
      </c>
      <c r="B429" s="54" t="s">
        <v>255</v>
      </c>
      <c r="C429" s="167">
        <v>1965</v>
      </c>
      <c r="D429" s="167" t="s">
        <v>221</v>
      </c>
      <c r="E429" s="167" t="s">
        <v>20</v>
      </c>
      <c r="F429" s="167">
        <v>4</v>
      </c>
      <c r="G429" s="167">
        <v>2</v>
      </c>
      <c r="H429" s="48">
        <f t="shared" si="92"/>
        <v>1965.5</v>
      </c>
      <c r="I429" s="48">
        <v>344.3</v>
      </c>
      <c r="J429" s="48">
        <v>1621.2</v>
      </c>
      <c r="K429" s="37">
        <f t="shared" si="91"/>
        <v>7814587.5</v>
      </c>
      <c r="L429" s="44">
        <v>0</v>
      </c>
      <c r="M429" s="44">
        <v>0</v>
      </c>
      <c r="N429" s="44">
        <v>0</v>
      </c>
      <c r="O429" s="48">
        <f>'[1]Прод. прилож'!$C$1151</f>
        <v>7814587.5</v>
      </c>
      <c r="P429" s="44">
        <f t="shared" si="90"/>
        <v>3975.8776392775376</v>
      </c>
      <c r="Q429" s="50">
        <v>9673</v>
      </c>
      <c r="R429" s="70" t="s">
        <v>96</v>
      </c>
      <c r="S429" s="2"/>
      <c r="T429" s="2"/>
      <c r="U429" s="2"/>
    </row>
    <row r="430" spans="1:21" ht="27" customHeight="1" x14ac:dyDescent="0.25">
      <c r="A430" s="191" t="s">
        <v>1053</v>
      </c>
      <c r="B430" s="15" t="s">
        <v>256</v>
      </c>
      <c r="C430" s="72">
        <v>1966</v>
      </c>
      <c r="D430" s="167" t="s">
        <v>221</v>
      </c>
      <c r="E430" s="72" t="s">
        <v>20</v>
      </c>
      <c r="F430" s="72">
        <v>2</v>
      </c>
      <c r="G430" s="72">
        <v>2</v>
      </c>
      <c r="H430" s="47">
        <f t="shared" si="92"/>
        <v>478.2</v>
      </c>
      <c r="I430" s="47">
        <v>178</v>
      </c>
      <c r="J430" s="47">
        <v>300.2</v>
      </c>
      <c r="K430" s="37">
        <f t="shared" si="91"/>
        <v>6408018.4000000004</v>
      </c>
      <c r="L430" s="44">
        <v>0</v>
      </c>
      <c r="M430" s="44">
        <v>0</v>
      </c>
      <c r="N430" s="44">
        <v>0</v>
      </c>
      <c r="O430" s="47">
        <f>'[1]Прод. прилож'!$C$1152</f>
        <v>6408018.4000000004</v>
      </c>
      <c r="P430" s="44">
        <f t="shared" si="90"/>
        <v>13400.289418653285</v>
      </c>
      <c r="Q430" s="50">
        <v>9673</v>
      </c>
      <c r="R430" s="70" t="s">
        <v>96</v>
      </c>
    </row>
    <row r="431" spans="1:21" ht="27" customHeight="1" x14ac:dyDescent="0.25">
      <c r="A431" s="191" t="s">
        <v>1054</v>
      </c>
      <c r="B431" s="15" t="s">
        <v>257</v>
      </c>
      <c r="C431" s="72">
        <v>1966</v>
      </c>
      <c r="D431" s="167" t="s">
        <v>221</v>
      </c>
      <c r="E431" s="72" t="s">
        <v>20</v>
      </c>
      <c r="F431" s="72">
        <v>2</v>
      </c>
      <c r="G431" s="72">
        <v>2</v>
      </c>
      <c r="H431" s="47">
        <f t="shared" si="92"/>
        <v>428.29999999999995</v>
      </c>
      <c r="I431" s="47">
        <v>168.9</v>
      </c>
      <c r="J431" s="47">
        <v>259.39999999999998</v>
      </c>
      <c r="K431" s="37">
        <f t="shared" si="91"/>
        <v>4546453.6999999993</v>
      </c>
      <c r="L431" s="44">
        <v>0</v>
      </c>
      <c r="M431" s="44">
        <v>0</v>
      </c>
      <c r="N431" s="44">
        <v>0</v>
      </c>
      <c r="O431" s="47">
        <f>'[1]Прод. прилож'!$C$1153</f>
        <v>4546453.6999999993</v>
      </c>
      <c r="P431" s="44">
        <f t="shared" si="90"/>
        <v>10615.114872752743</v>
      </c>
      <c r="Q431" s="50">
        <v>9673</v>
      </c>
      <c r="R431" s="70" t="s">
        <v>96</v>
      </c>
    </row>
    <row r="432" spans="1:21" ht="27" customHeight="1" x14ac:dyDescent="0.25">
      <c r="A432" s="191" t="s">
        <v>1055</v>
      </c>
      <c r="B432" s="15" t="s">
        <v>258</v>
      </c>
      <c r="C432" s="72">
        <v>1963</v>
      </c>
      <c r="D432" s="72">
        <v>2010</v>
      </c>
      <c r="E432" s="72" t="s">
        <v>20</v>
      </c>
      <c r="F432" s="72">
        <v>2</v>
      </c>
      <c r="G432" s="72">
        <v>2</v>
      </c>
      <c r="H432" s="47">
        <f t="shared" si="92"/>
        <v>389.70000000000005</v>
      </c>
      <c r="I432" s="47">
        <v>121.6</v>
      </c>
      <c r="J432" s="47">
        <v>268.10000000000002</v>
      </c>
      <c r="K432" s="37">
        <f t="shared" si="91"/>
        <v>6199964.7999999998</v>
      </c>
      <c r="L432" s="44">
        <v>0</v>
      </c>
      <c r="M432" s="44">
        <v>0</v>
      </c>
      <c r="N432" s="44">
        <v>0</v>
      </c>
      <c r="O432" s="47">
        <f>'[1]Прод. прилож'!$C$630</f>
        <v>6199964.7999999998</v>
      </c>
      <c r="P432" s="44">
        <f t="shared" si="90"/>
        <v>15909.583782396712</v>
      </c>
      <c r="Q432" s="50">
        <v>9673</v>
      </c>
      <c r="R432" s="69" t="s">
        <v>95</v>
      </c>
    </row>
    <row r="433" spans="1:21" s="16" customFormat="1" ht="34.9" customHeight="1" x14ac:dyDescent="0.25">
      <c r="A433" s="198" t="s">
        <v>2222</v>
      </c>
      <c r="B433" s="198"/>
      <c r="C433" s="198"/>
      <c r="D433" s="198"/>
      <c r="E433" s="198"/>
      <c r="F433" s="198"/>
      <c r="G433" s="198"/>
      <c r="H433" s="198"/>
      <c r="I433" s="198"/>
      <c r="J433" s="198"/>
      <c r="K433" s="198"/>
      <c r="L433" s="198"/>
      <c r="M433" s="198"/>
      <c r="N433" s="198"/>
      <c r="O433" s="198"/>
      <c r="P433" s="198"/>
      <c r="Q433" s="198"/>
      <c r="R433" s="198"/>
      <c r="S433" s="65"/>
    </row>
    <row r="434" spans="1:21" ht="34.9" customHeight="1" x14ac:dyDescent="0.25">
      <c r="A434" s="199" t="s">
        <v>83</v>
      </c>
      <c r="B434" s="199"/>
      <c r="C434" s="158" t="s">
        <v>21</v>
      </c>
      <c r="D434" s="158" t="s">
        <v>21</v>
      </c>
      <c r="E434" s="158" t="s">
        <v>21</v>
      </c>
      <c r="F434" s="96" t="s">
        <v>21</v>
      </c>
      <c r="G434" s="96" t="s">
        <v>21</v>
      </c>
      <c r="H434" s="97">
        <f t="shared" ref="H434:O434" si="93">SUM(H435:H441)</f>
        <v>2825.4</v>
      </c>
      <c r="I434" s="97">
        <f t="shared" si="93"/>
        <v>243.2</v>
      </c>
      <c r="J434" s="97">
        <f t="shared" si="93"/>
        <v>2304</v>
      </c>
      <c r="K434" s="97">
        <f t="shared" si="93"/>
        <v>51627907.300000004</v>
      </c>
      <c r="L434" s="97">
        <f t="shared" si="93"/>
        <v>0</v>
      </c>
      <c r="M434" s="97">
        <f t="shared" si="93"/>
        <v>0</v>
      </c>
      <c r="N434" s="97">
        <f t="shared" si="93"/>
        <v>0</v>
      </c>
      <c r="O434" s="97">
        <f t="shared" si="93"/>
        <v>51627907.300000004</v>
      </c>
      <c r="P434" s="34">
        <f>K434/H434</f>
        <v>18272.778119912226</v>
      </c>
      <c r="Q434" s="98" t="s">
        <v>21</v>
      </c>
      <c r="R434" s="99" t="s">
        <v>21</v>
      </c>
    </row>
    <row r="435" spans="1:21" ht="25.15" customHeight="1" x14ac:dyDescent="0.25">
      <c r="A435" s="69" t="s">
        <v>1056</v>
      </c>
      <c r="B435" s="15" t="s">
        <v>264</v>
      </c>
      <c r="C435" s="72">
        <v>1961</v>
      </c>
      <c r="D435" s="72">
        <v>2014</v>
      </c>
      <c r="E435" s="72" t="s">
        <v>20</v>
      </c>
      <c r="F435" s="72">
        <v>2</v>
      </c>
      <c r="G435" s="72">
        <v>1</v>
      </c>
      <c r="H435" s="19">
        <v>292.7</v>
      </c>
      <c r="I435" s="19">
        <v>89.5</v>
      </c>
      <c r="J435" s="19">
        <v>182.8</v>
      </c>
      <c r="K435" s="37">
        <f t="shared" ref="K435:K441" si="94">SUM(L435:O435)</f>
        <v>2068252.8</v>
      </c>
      <c r="L435" s="44">
        <v>0</v>
      </c>
      <c r="M435" s="44">
        <v>0</v>
      </c>
      <c r="N435" s="44">
        <v>0</v>
      </c>
      <c r="O435" s="19">
        <f>'[1]Прод. прилож'!$C$150</f>
        <v>2068252.8</v>
      </c>
      <c r="P435" s="44">
        <f t="shared" ref="P435:P441" si="95">K435/H435</f>
        <v>7066.1182097710971</v>
      </c>
      <c r="Q435" s="50">
        <v>9673</v>
      </c>
      <c r="R435" s="69" t="s">
        <v>94</v>
      </c>
    </row>
    <row r="436" spans="1:21" s="15" customFormat="1" ht="25.15" customHeight="1" x14ac:dyDescent="0.25">
      <c r="A436" s="69" t="s">
        <v>1057</v>
      </c>
      <c r="B436" s="15" t="s">
        <v>284</v>
      </c>
      <c r="C436" s="72">
        <v>1962</v>
      </c>
      <c r="D436" s="72">
        <v>2010</v>
      </c>
      <c r="E436" s="72" t="s">
        <v>20</v>
      </c>
      <c r="F436" s="72">
        <v>2</v>
      </c>
      <c r="G436" s="72">
        <v>2</v>
      </c>
      <c r="H436" s="19">
        <v>509.5</v>
      </c>
      <c r="I436" s="19">
        <v>44.4</v>
      </c>
      <c r="J436" s="19">
        <v>350.5</v>
      </c>
      <c r="K436" s="37">
        <f t="shared" si="94"/>
        <v>2636415</v>
      </c>
      <c r="L436" s="44">
        <v>0</v>
      </c>
      <c r="M436" s="44">
        <v>0</v>
      </c>
      <c r="N436" s="44">
        <v>0</v>
      </c>
      <c r="O436" s="19">
        <f>'[1]Прод. прилож'!$C$152</f>
        <v>2636415</v>
      </c>
      <c r="P436" s="44">
        <f t="shared" si="95"/>
        <v>5174.5142296368986</v>
      </c>
      <c r="Q436" s="50">
        <v>9673</v>
      </c>
      <c r="R436" s="69" t="s">
        <v>94</v>
      </c>
      <c r="S436" s="65"/>
      <c r="T436" s="16"/>
      <c r="U436" s="16"/>
    </row>
    <row r="437" spans="1:21" s="15" customFormat="1" ht="25.15" customHeight="1" x14ac:dyDescent="0.25">
      <c r="A437" s="69" t="s">
        <v>1058</v>
      </c>
      <c r="B437" s="15" t="s">
        <v>285</v>
      </c>
      <c r="C437" s="72">
        <v>1962</v>
      </c>
      <c r="D437" s="72">
        <v>2010</v>
      </c>
      <c r="E437" s="72" t="s">
        <v>20</v>
      </c>
      <c r="F437" s="72">
        <v>2</v>
      </c>
      <c r="G437" s="72">
        <v>2</v>
      </c>
      <c r="H437" s="19">
        <v>519.20000000000005</v>
      </c>
      <c r="I437" s="19">
        <v>17.100000000000001</v>
      </c>
      <c r="J437" s="19">
        <v>358.9</v>
      </c>
      <c r="K437" s="37">
        <f t="shared" si="94"/>
        <v>2638212.2000000002</v>
      </c>
      <c r="L437" s="44">
        <v>0</v>
      </c>
      <c r="M437" s="44">
        <v>0</v>
      </c>
      <c r="N437" s="44">
        <v>0</v>
      </c>
      <c r="O437" s="19">
        <f>'[1]Прод. прилож'!$C$153</f>
        <v>2638212.2000000002</v>
      </c>
      <c r="P437" s="44">
        <f t="shared" si="95"/>
        <v>5081.3023882896759</v>
      </c>
      <c r="Q437" s="50">
        <v>9673</v>
      </c>
      <c r="R437" s="69" t="s">
        <v>94</v>
      </c>
      <c r="S437" s="65"/>
      <c r="T437" s="16"/>
      <c r="U437" s="16"/>
    </row>
    <row r="438" spans="1:21" s="15" customFormat="1" ht="25.15" customHeight="1" x14ac:dyDescent="0.25">
      <c r="A438" s="69" t="s">
        <v>1059</v>
      </c>
      <c r="B438" s="15" t="s">
        <v>286</v>
      </c>
      <c r="C438" s="72">
        <v>1965</v>
      </c>
      <c r="D438" s="72">
        <v>2010</v>
      </c>
      <c r="E438" s="72" t="s">
        <v>20</v>
      </c>
      <c r="F438" s="72">
        <v>2</v>
      </c>
      <c r="G438" s="72">
        <v>2</v>
      </c>
      <c r="H438" s="19">
        <f>I438+J438</f>
        <v>376</v>
      </c>
      <c r="I438" s="19">
        <v>20.2</v>
      </c>
      <c r="J438" s="19">
        <v>355.8</v>
      </c>
      <c r="K438" s="37">
        <f t="shared" si="94"/>
        <v>3099982.4</v>
      </c>
      <c r="L438" s="44">
        <v>0</v>
      </c>
      <c r="M438" s="44">
        <v>0</v>
      </c>
      <c r="N438" s="44">
        <v>0</v>
      </c>
      <c r="O438" s="19">
        <f>'[1]Прод. прилож'!$C$1158</f>
        <v>3099982.4</v>
      </c>
      <c r="P438" s="44">
        <f t="shared" si="95"/>
        <v>8244.6340425531907</v>
      </c>
      <c r="Q438" s="50">
        <v>9673</v>
      </c>
      <c r="R438" s="69" t="s">
        <v>96</v>
      </c>
      <c r="S438" s="65"/>
      <c r="T438" s="16"/>
      <c r="U438" s="16"/>
    </row>
    <row r="439" spans="1:21" s="15" customFormat="1" ht="25.15" customHeight="1" x14ac:dyDescent="0.25">
      <c r="A439" s="69" t="s">
        <v>1060</v>
      </c>
      <c r="B439" s="15" t="s">
        <v>287</v>
      </c>
      <c r="C439" s="72">
        <v>1964</v>
      </c>
      <c r="D439" s="72">
        <v>2010</v>
      </c>
      <c r="E439" s="72" t="s">
        <v>20</v>
      </c>
      <c r="F439" s="72">
        <v>2</v>
      </c>
      <c r="G439" s="72">
        <v>2</v>
      </c>
      <c r="H439" s="19">
        <v>376</v>
      </c>
      <c r="I439" s="19">
        <v>24</v>
      </c>
      <c r="J439" s="19">
        <v>352</v>
      </c>
      <c r="K439" s="37">
        <f t="shared" si="94"/>
        <v>3099982.4</v>
      </c>
      <c r="L439" s="44">
        <v>0</v>
      </c>
      <c r="M439" s="44">
        <v>0</v>
      </c>
      <c r="N439" s="44">
        <v>0</v>
      </c>
      <c r="O439" s="19">
        <f>'[1]Прод. прилож'!$C$632</f>
        <v>3099982.4</v>
      </c>
      <c r="P439" s="44">
        <f t="shared" si="95"/>
        <v>8244.6340425531907</v>
      </c>
      <c r="Q439" s="50">
        <v>9673</v>
      </c>
      <c r="R439" s="69" t="s">
        <v>95</v>
      </c>
      <c r="S439" s="65"/>
      <c r="T439" s="16"/>
      <c r="U439" s="16"/>
    </row>
    <row r="440" spans="1:21" s="15" customFormat="1" ht="25.15" customHeight="1" x14ac:dyDescent="0.25">
      <c r="A440" s="69" t="s">
        <v>1061</v>
      </c>
      <c r="B440" s="15" t="s">
        <v>288</v>
      </c>
      <c r="C440" s="72">
        <v>1964</v>
      </c>
      <c r="D440" s="72">
        <v>2010</v>
      </c>
      <c r="E440" s="72" t="s">
        <v>20</v>
      </c>
      <c r="F440" s="72">
        <v>2</v>
      </c>
      <c r="G440" s="72">
        <v>2</v>
      </c>
      <c r="H440" s="19">
        <v>376</v>
      </c>
      <c r="I440" s="19">
        <v>24</v>
      </c>
      <c r="J440" s="19">
        <v>352</v>
      </c>
      <c r="K440" s="37">
        <f t="shared" si="94"/>
        <v>34985080.100000001</v>
      </c>
      <c r="L440" s="44">
        <v>0</v>
      </c>
      <c r="M440" s="44">
        <v>0</v>
      </c>
      <c r="N440" s="44">
        <v>0</v>
      </c>
      <c r="O440" s="19">
        <f>'[1]Прод. прилож'!$C$633</f>
        <v>34985080.100000001</v>
      </c>
      <c r="P440" s="44">
        <f t="shared" si="95"/>
        <v>93045.425797872347</v>
      </c>
      <c r="Q440" s="50">
        <v>9673</v>
      </c>
      <c r="R440" s="69" t="s">
        <v>95</v>
      </c>
      <c r="S440" s="65"/>
      <c r="T440" s="16"/>
      <c r="U440" s="16"/>
    </row>
    <row r="441" spans="1:21" s="15" customFormat="1" ht="25.15" customHeight="1" x14ac:dyDescent="0.25">
      <c r="A441" s="69" t="s">
        <v>1062</v>
      </c>
      <c r="B441" s="15" t="s">
        <v>289</v>
      </c>
      <c r="C441" s="72">
        <v>1965</v>
      </c>
      <c r="D441" s="72">
        <v>2010</v>
      </c>
      <c r="E441" s="72" t="s">
        <v>20</v>
      </c>
      <c r="F441" s="72">
        <v>2</v>
      </c>
      <c r="G441" s="72">
        <v>2</v>
      </c>
      <c r="H441" s="19">
        <f>I441+J441</f>
        <v>376</v>
      </c>
      <c r="I441" s="19">
        <v>24</v>
      </c>
      <c r="J441" s="19">
        <v>352</v>
      </c>
      <c r="K441" s="37">
        <f t="shared" si="94"/>
        <v>3099982.4</v>
      </c>
      <c r="L441" s="44">
        <v>0</v>
      </c>
      <c r="M441" s="44">
        <v>0</v>
      </c>
      <c r="N441" s="44">
        <v>0</v>
      </c>
      <c r="O441" s="19">
        <f>'[1]Прод. прилож'!$C$1159</f>
        <v>3099982.4</v>
      </c>
      <c r="P441" s="44">
        <f t="shared" si="95"/>
        <v>8244.6340425531907</v>
      </c>
      <c r="Q441" s="50">
        <v>9673</v>
      </c>
      <c r="R441" s="69" t="s">
        <v>96</v>
      </c>
      <c r="S441" s="65"/>
      <c r="T441" s="16"/>
      <c r="U441" s="16"/>
    </row>
    <row r="442" spans="1:21" s="16" customFormat="1" ht="34.9" customHeight="1" x14ac:dyDescent="0.25">
      <c r="A442" s="198" t="s">
        <v>2567</v>
      </c>
      <c r="B442" s="198"/>
      <c r="C442" s="198"/>
      <c r="D442" s="198"/>
      <c r="E442" s="198"/>
      <c r="F442" s="198"/>
      <c r="G442" s="198"/>
      <c r="H442" s="198"/>
      <c r="I442" s="198"/>
      <c r="J442" s="198"/>
      <c r="K442" s="198"/>
      <c r="L442" s="198"/>
      <c r="M442" s="198"/>
      <c r="N442" s="198"/>
      <c r="O442" s="198"/>
      <c r="P442" s="198"/>
      <c r="Q442" s="198"/>
      <c r="R442" s="198"/>
      <c r="S442" s="65"/>
    </row>
    <row r="443" spans="1:21" ht="34.9" customHeight="1" x14ac:dyDescent="0.25">
      <c r="A443" s="199" t="s">
        <v>799</v>
      </c>
      <c r="B443" s="199"/>
      <c r="C443" s="158" t="s">
        <v>21</v>
      </c>
      <c r="D443" s="158" t="s">
        <v>21</v>
      </c>
      <c r="E443" s="158" t="s">
        <v>21</v>
      </c>
      <c r="F443" s="96" t="s">
        <v>21</v>
      </c>
      <c r="G443" s="96" t="s">
        <v>21</v>
      </c>
      <c r="H443" s="97">
        <f>SUM(H444:H459)</f>
        <v>7560.0999999999985</v>
      </c>
      <c r="I443" s="97">
        <f t="shared" ref="I443:O443" si="96">SUM(I444:I459)</f>
        <v>903.99999999999977</v>
      </c>
      <c r="J443" s="97">
        <f t="shared" si="96"/>
        <v>6581.5000000000009</v>
      </c>
      <c r="K443" s="97">
        <f t="shared" si="96"/>
        <v>78116433.010000005</v>
      </c>
      <c r="L443" s="97">
        <f t="shared" si="96"/>
        <v>0</v>
      </c>
      <c r="M443" s="97">
        <f t="shared" si="96"/>
        <v>0</v>
      </c>
      <c r="N443" s="97">
        <f t="shared" si="96"/>
        <v>0</v>
      </c>
      <c r="O443" s="97">
        <f t="shared" si="96"/>
        <v>78116433.010000005</v>
      </c>
      <c r="P443" s="34">
        <f>K443/H443</f>
        <v>10332.724833004857</v>
      </c>
      <c r="Q443" s="98" t="s">
        <v>21</v>
      </c>
      <c r="R443" s="99" t="s">
        <v>21</v>
      </c>
    </row>
    <row r="444" spans="1:21" ht="25.15" customHeight="1" x14ac:dyDescent="0.25">
      <c r="A444" s="191" t="s">
        <v>1063</v>
      </c>
      <c r="B444" s="100" t="s">
        <v>2047</v>
      </c>
      <c r="C444" s="72">
        <v>1974</v>
      </c>
      <c r="D444" s="167" t="s">
        <v>221</v>
      </c>
      <c r="E444" s="72" t="s">
        <v>20</v>
      </c>
      <c r="F444" s="72">
        <v>2</v>
      </c>
      <c r="G444" s="72">
        <v>3</v>
      </c>
      <c r="H444" s="47">
        <v>949.3</v>
      </c>
      <c r="I444" s="47">
        <v>8.4</v>
      </c>
      <c r="J444" s="47">
        <v>940.9</v>
      </c>
      <c r="K444" s="37">
        <f t="shared" ref="K444:K452" si="97">SUM(L444:O444)</f>
        <v>4401648</v>
      </c>
      <c r="L444" s="44">
        <v>0</v>
      </c>
      <c r="M444" s="44">
        <v>0</v>
      </c>
      <c r="N444" s="44">
        <v>0</v>
      </c>
      <c r="O444" s="47">
        <f>'[1]Прод. прилож'!$C$155</f>
        <v>4401648</v>
      </c>
      <c r="P444" s="44">
        <f>K444/H444</f>
        <v>4636.7302222690405</v>
      </c>
      <c r="Q444" s="50">
        <v>9673</v>
      </c>
      <c r="R444" s="69" t="s">
        <v>94</v>
      </c>
      <c r="S444" s="18"/>
    </row>
    <row r="445" spans="1:21" ht="25.15" customHeight="1" x14ac:dyDescent="0.25">
      <c r="A445" s="191" t="s">
        <v>1064</v>
      </c>
      <c r="B445" s="15" t="s">
        <v>261</v>
      </c>
      <c r="C445" s="72">
        <v>1958</v>
      </c>
      <c r="D445" s="72">
        <v>2019</v>
      </c>
      <c r="E445" s="72" t="s">
        <v>20</v>
      </c>
      <c r="F445" s="72">
        <v>2</v>
      </c>
      <c r="G445" s="72">
        <v>2</v>
      </c>
      <c r="H445" s="47">
        <f t="shared" ref="H445:H452" si="98">I445+J445</f>
        <v>474.4</v>
      </c>
      <c r="I445" s="47">
        <v>108.5</v>
      </c>
      <c r="J445" s="47">
        <v>365.9</v>
      </c>
      <c r="K445" s="37">
        <f t="shared" si="97"/>
        <v>1964247</v>
      </c>
      <c r="L445" s="44">
        <v>0</v>
      </c>
      <c r="M445" s="44">
        <v>0</v>
      </c>
      <c r="N445" s="44">
        <v>0</v>
      </c>
      <c r="O445" s="47">
        <f>'[1]Прод. прилож'!$C$156</f>
        <v>1964247</v>
      </c>
      <c r="P445" s="44">
        <f t="shared" ref="P445:P452" si="99">K445/H445</f>
        <v>4140.4869308600337</v>
      </c>
      <c r="Q445" s="50">
        <v>9673</v>
      </c>
      <c r="R445" s="69" t="s">
        <v>94</v>
      </c>
    </row>
    <row r="446" spans="1:21" ht="25.15" customHeight="1" x14ac:dyDescent="0.25">
      <c r="A446" s="191" t="s">
        <v>2046</v>
      </c>
      <c r="B446" s="15" t="s">
        <v>262</v>
      </c>
      <c r="C446" s="72">
        <v>1958</v>
      </c>
      <c r="D446" s="72">
        <v>2019</v>
      </c>
      <c r="E446" s="72" t="s">
        <v>20</v>
      </c>
      <c r="F446" s="72">
        <v>2</v>
      </c>
      <c r="G446" s="72">
        <v>2</v>
      </c>
      <c r="H446" s="47">
        <f t="shared" si="98"/>
        <v>474.7</v>
      </c>
      <c r="I446" s="47">
        <v>108.5</v>
      </c>
      <c r="J446" s="47">
        <v>366.2</v>
      </c>
      <c r="K446" s="37">
        <f t="shared" si="97"/>
        <v>1964247</v>
      </c>
      <c r="L446" s="44">
        <v>0</v>
      </c>
      <c r="M446" s="44">
        <v>0</v>
      </c>
      <c r="N446" s="44">
        <v>0</v>
      </c>
      <c r="O446" s="47">
        <f>'[1]Прод. прилож'!$C$157</f>
        <v>1964247</v>
      </c>
      <c r="P446" s="44">
        <f t="shared" si="99"/>
        <v>4137.8702338318935</v>
      </c>
      <c r="Q446" s="50">
        <v>9673</v>
      </c>
      <c r="R446" s="69" t="s">
        <v>94</v>
      </c>
    </row>
    <row r="447" spans="1:21" ht="25.15" customHeight="1" x14ac:dyDescent="0.25">
      <c r="A447" s="191" t="s">
        <v>1065</v>
      </c>
      <c r="B447" s="15" t="s">
        <v>263</v>
      </c>
      <c r="C447" s="72">
        <v>1958</v>
      </c>
      <c r="D447" s="72">
        <v>2019</v>
      </c>
      <c r="E447" s="72" t="s">
        <v>20</v>
      </c>
      <c r="F447" s="72">
        <v>2</v>
      </c>
      <c r="G447" s="72">
        <v>2</v>
      </c>
      <c r="H447" s="47">
        <f t="shared" si="98"/>
        <v>471</v>
      </c>
      <c r="I447" s="47">
        <v>108.4</v>
      </c>
      <c r="J447" s="47">
        <v>362.6</v>
      </c>
      <c r="K447" s="37">
        <f t="shared" si="97"/>
        <v>6719925.0999999996</v>
      </c>
      <c r="L447" s="44">
        <v>0</v>
      </c>
      <c r="M447" s="44">
        <v>0</v>
      </c>
      <c r="N447" s="44">
        <v>0</v>
      </c>
      <c r="O447" s="47">
        <f>'[1]Прод. прилож'!$C$635</f>
        <v>6719925.0999999996</v>
      </c>
      <c r="P447" s="44">
        <f t="shared" si="99"/>
        <v>14267.356900212313</v>
      </c>
      <c r="Q447" s="50">
        <v>9673</v>
      </c>
      <c r="R447" s="69" t="s">
        <v>95</v>
      </c>
    </row>
    <row r="448" spans="1:21" s="15" customFormat="1" ht="25.15" customHeight="1" x14ac:dyDescent="0.25">
      <c r="A448" s="191" t="s">
        <v>1066</v>
      </c>
      <c r="B448" s="15" t="s">
        <v>270</v>
      </c>
      <c r="C448" s="72">
        <v>1962</v>
      </c>
      <c r="D448" s="167" t="s">
        <v>221</v>
      </c>
      <c r="E448" s="72" t="s">
        <v>20</v>
      </c>
      <c r="F448" s="72">
        <v>2</v>
      </c>
      <c r="G448" s="72">
        <v>2</v>
      </c>
      <c r="H448" s="47">
        <f t="shared" si="98"/>
        <v>439.1</v>
      </c>
      <c r="I448" s="47">
        <v>50.8</v>
      </c>
      <c r="J448" s="47">
        <v>388.3</v>
      </c>
      <c r="K448" s="37">
        <f t="shared" si="97"/>
        <v>6742680.7999999998</v>
      </c>
      <c r="L448" s="44">
        <v>0</v>
      </c>
      <c r="M448" s="44">
        <v>0</v>
      </c>
      <c r="N448" s="44">
        <v>0</v>
      </c>
      <c r="O448" s="47">
        <f>'[1]Прод. прилож'!$C$636</f>
        <v>6742680.7999999998</v>
      </c>
      <c r="P448" s="44">
        <f t="shared" si="99"/>
        <v>15355.683898884079</v>
      </c>
      <c r="Q448" s="50">
        <v>9673</v>
      </c>
      <c r="R448" s="69" t="s">
        <v>95</v>
      </c>
      <c r="S448" s="65"/>
      <c r="T448" s="17"/>
      <c r="U448" s="16"/>
    </row>
    <row r="449" spans="1:207" ht="25.15" customHeight="1" x14ac:dyDescent="0.25">
      <c r="A449" s="191" t="s">
        <v>2543</v>
      </c>
      <c r="B449" s="15" t="s">
        <v>271</v>
      </c>
      <c r="C449" s="72">
        <v>1962</v>
      </c>
      <c r="D449" s="167" t="s">
        <v>221</v>
      </c>
      <c r="E449" s="72" t="s">
        <v>20</v>
      </c>
      <c r="F449" s="72">
        <v>2</v>
      </c>
      <c r="G449" s="72">
        <v>2</v>
      </c>
      <c r="H449" s="47">
        <f t="shared" si="98"/>
        <v>452.8</v>
      </c>
      <c r="I449" s="47">
        <v>50.8</v>
      </c>
      <c r="J449" s="47">
        <v>402</v>
      </c>
      <c r="K449" s="37">
        <f t="shared" si="97"/>
        <v>6457180.5999999996</v>
      </c>
      <c r="L449" s="44">
        <v>0</v>
      </c>
      <c r="M449" s="44">
        <v>0</v>
      </c>
      <c r="N449" s="44">
        <v>0</v>
      </c>
      <c r="O449" s="47">
        <f>'[1]Прод. прилож'!$C$637</f>
        <v>6457180.5999999996</v>
      </c>
      <c r="P449" s="44">
        <f t="shared" si="99"/>
        <v>14260.557862190812</v>
      </c>
      <c r="Q449" s="50">
        <v>9673</v>
      </c>
      <c r="R449" s="69" t="s">
        <v>95</v>
      </c>
      <c r="S449" s="18"/>
      <c r="T449" s="18"/>
    </row>
    <row r="450" spans="1:207" ht="25.15" customHeight="1" x14ac:dyDescent="0.25">
      <c r="A450" s="191" t="s">
        <v>1067</v>
      </c>
      <c r="B450" s="15" t="s">
        <v>272</v>
      </c>
      <c r="C450" s="72">
        <v>1962</v>
      </c>
      <c r="D450" s="72">
        <v>2019</v>
      </c>
      <c r="E450" s="72" t="s">
        <v>20</v>
      </c>
      <c r="F450" s="72">
        <v>2</v>
      </c>
      <c r="G450" s="72">
        <v>2</v>
      </c>
      <c r="H450" s="47">
        <f t="shared" si="98"/>
        <v>448.6</v>
      </c>
      <c r="I450" s="47">
        <v>50.8</v>
      </c>
      <c r="J450" s="47">
        <v>397.8</v>
      </c>
      <c r="K450" s="37">
        <f t="shared" si="97"/>
        <v>3170704.6</v>
      </c>
      <c r="L450" s="44">
        <v>0</v>
      </c>
      <c r="M450" s="44">
        <v>0</v>
      </c>
      <c r="N450" s="44">
        <v>0</v>
      </c>
      <c r="O450" s="47">
        <f>'[1]Прод. прилож'!$C$1161</f>
        <v>3170704.6</v>
      </c>
      <c r="P450" s="44">
        <f t="shared" si="99"/>
        <v>7067.9995541685239</v>
      </c>
      <c r="Q450" s="50">
        <v>9673</v>
      </c>
      <c r="R450" s="69" t="s">
        <v>96</v>
      </c>
      <c r="S450" s="18"/>
      <c r="T450" s="18"/>
    </row>
    <row r="451" spans="1:207" ht="25.15" customHeight="1" x14ac:dyDescent="0.25">
      <c r="A451" s="191" t="s">
        <v>1068</v>
      </c>
      <c r="B451" s="15" t="s">
        <v>273</v>
      </c>
      <c r="C451" s="72">
        <v>1962</v>
      </c>
      <c r="D451" s="167" t="s">
        <v>221</v>
      </c>
      <c r="E451" s="72" t="s">
        <v>20</v>
      </c>
      <c r="F451" s="72">
        <v>2</v>
      </c>
      <c r="G451" s="72">
        <v>2</v>
      </c>
      <c r="H451" s="47">
        <f t="shared" si="98"/>
        <v>450.1</v>
      </c>
      <c r="I451" s="47">
        <v>50.8</v>
      </c>
      <c r="J451" s="47">
        <v>399.3</v>
      </c>
      <c r="K451" s="37">
        <f t="shared" si="97"/>
        <v>6738196.0999999996</v>
      </c>
      <c r="L451" s="44">
        <v>0</v>
      </c>
      <c r="M451" s="44">
        <v>0</v>
      </c>
      <c r="N451" s="44">
        <v>0</v>
      </c>
      <c r="O451" s="47">
        <f>'[1]Прод. прилож'!$C$1162</f>
        <v>6738196.0999999996</v>
      </c>
      <c r="P451" s="44">
        <f t="shared" si="99"/>
        <v>14970.442346145299</v>
      </c>
      <c r="Q451" s="50">
        <v>9673</v>
      </c>
      <c r="R451" s="69" t="s">
        <v>96</v>
      </c>
      <c r="S451" s="18"/>
      <c r="T451" s="18"/>
    </row>
    <row r="452" spans="1:207" ht="25.15" customHeight="1" x14ac:dyDescent="0.25">
      <c r="A452" s="191" t="s">
        <v>1069</v>
      </c>
      <c r="B452" s="15" t="s">
        <v>274</v>
      </c>
      <c r="C452" s="72">
        <v>1962</v>
      </c>
      <c r="D452" s="167" t="s">
        <v>221</v>
      </c>
      <c r="E452" s="72" t="s">
        <v>20</v>
      </c>
      <c r="F452" s="72">
        <v>2</v>
      </c>
      <c r="G452" s="72">
        <v>2</v>
      </c>
      <c r="H452" s="47">
        <f t="shared" si="98"/>
        <v>424.40000000000003</v>
      </c>
      <c r="I452" s="47">
        <v>50.8</v>
      </c>
      <c r="J452" s="47">
        <v>373.6</v>
      </c>
      <c r="K452" s="37">
        <f t="shared" si="97"/>
        <v>6695508.4000000004</v>
      </c>
      <c r="L452" s="44">
        <v>0</v>
      </c>
      <c r="M452" s="44">
        <v>0</v>
      </c>
      <c r="N452" s="44">
        <v>0</v>
      </c>
      <c r="O452" s="47">
        <f>'[1]Прод. прилож'!$C$1163</f>
        <v>6695508.4000000004</v>
      </c>
      <c r="P452" s="44">
        <f t="shared" si="99"/>
        <v>15776.409990574928</v>
      </c>
      <c r="Q452" s="50">
        <v>9673</v>
      </c>
      <c r="R452" s="69" t="s">
        <v>96</v>
      </c>
      <c r="S452" s="18"/>
      <c r="T452" s="18"/>
    </row>
    <row r="453" spans="1:207" s="15" customFormat="1" ht="25.15" customHeight="1" x14ac:dyDescent="0.25">
      <c r="A453" s="191" t="s">
        <v>1070</v>
      </c>
      <c r="B453" s="15" t="s">
        <v>277</v>
      </c>
      <c r="C453" s="72">
        <v>1965</v>
      </c>
      <c r="D453" s="167" t="s">
        <v>221</v>
      </c>
      <c r="E453" s="72" t="s">
        <v>20</v>
      </c>
      <c r="F453" s="72">
        <v>2</v>
      </c>
      <c r="G453" s="72">
        <v>2</v>
      </c>
      <c r="H453" s="19">
        <f t="shared" ref="H453:H457" si="100">I453+J453</f>
        <v>415.90000000000003</v>
      </c>
      <c r="I453" s="19">
        <v>48.3</v>
      </c>
      <c r="J453" s="19">
        <v>367.6</v>
      </c>
      <c r="K453" s="37">
        <f t="shared" ref="K453:K459" si="101">SUM(L453:O453)</f>
        <v>6443807.7999999998</v>
      </c>
      <c r="L453" s="44">
        <v>0</v>
      </c>
      <c r="M453" s="44">
        <v>0</v>
      </c>
      <c r="N453" s="44">
        <v>0</v>
      </c>
      <c r="O453" s="19">
        <f>'[1]Прод. прилож'!$C$638</f>
        <v>6443807.7999999998</v>
      </c>
      <c r="P453" s="44">
        <f t="shared" ref="P453:P459" si="102">K453/H453</f>
        <v>15493.647030536185</v>
      </c>
      <c r="Q453" s="50">
        <v>9673</v>
      </c>
      <c r="R453" s="69" t="s">
        <v>95</v>
      </c>
      <c r="S453" s="57"/>
      <c r="T453" s="17"/>
      <c r="U453" s="16"/>
    </row>
    <row r="454" spans="1:207" s="15" customFormat="1" ht="25.15" customHeight="1" x14ac:dyDescent="0.25">
      <c r="A454" s="191" t="s">
        <v>1071</v>
      </c>
      <c r="B454" s="15" t="s">
        <v>278</v>
      </c>
      <c r="C454" s="72">
        <v>1965</v>
      </c>
      <c r="D454" s="167" t="s">
        <v>221</v>
      </c>
      <c r="E454" s="72" t="s">
        <v>20</v>
      </c>
      <c r="F454" s="72">
        <v>2</v>
      </c>
      <c r="G454" s="72">
        <v>2</v>
      </c>
      <c r="H454" s="19">
        <f t="shared" si="100"/>
        <v>404.7</v>
      </c>
      <c r="I454" s="19">
        <v>42.3</v>
      </c>
      <c r="J454" s="19">
        <v>362.4</v>
      </c>
      <c r="K454" s="37">
        <f t="shared" si="101"/>
        <v>6447389.7999999998</v>
      </c>
      <c r="L454" s="44">
        <v>0</v>
      </c>
      <c r="M454" s="44">
        <v>0</v>
      </c>
      <c r="N454" s="44">
        <v>0</v>
      </c>
      <c r="O454" s="19">
        <f>'[1]Прод. прилож'!$C$639</f>
        <v>6447389.7999999998</v>
      </c>
      <c r="P454" s="44">
        <f t="shared" si="102"/>
        <v>15931.28193723746</v>
      </c>
      <c r="Q454" s="50">
        <v>9673</v>
      </c>
      <c r="R454" s="69" t="s">
        <v>95</v>
      </c>
      <c r="S454" s="65"/>
      <c r="T454" s="16"/>
      <c r="U454" s="16"/>
    </row>
    <row r="455" spans="1:207" s="15" customFormat="1" ht="25.15" customHeight="1" x14ac:dyDescent="0.25">
      <c r="A455" s="191" t="s">
        <v>1072</v>
      </c>
      <c r="B455" s="15" t="s">
        <v>279</v>
      </c>
      <c r="C455" s="72">
        <v>1983</v>
      </c>
      <c r="D455" s="167" t="s">
        <v>221</v>
      </c>
      <c r="E455" s="72" t="s">
        <v>20</v>
      </c>
      <c r="F455" s="72">
        <v>2</v>
      </c>
      <c r="G455" s="72">
        <v>2</v>
      </c>
      <c r="H455" s="19">
        <f t="shared" si="100"/>
        <v>432</v>
      </c>
      <c r="I455" s="19">
        <v>57</v>
      </c>
      <c r="J455" s="19">
        <v>375</v>
      </c>
      <c r="K455" s="37">
        <f t="shared" si="101"/>
        <v>6476404</v>
      </c>
      <c r="L455" s="44">
        <v>0</v>
      </c>
      <c r="M455" s="44">
        <v>0</v>
      </c>
      <c r="N455" s="44">
        <v>0</v>
      </c>
      <c r="O455" s="19">
        <f>'[1]Прод. прилож'!$C$1155</f>
        <v>6476404</v>
      </c>
      <c r="P455" s="44">
        <f t="shared" si="102"/>
        <v>14991.675925925925</v>
      </c>
      <c r="Q455" s="50">
        <v>9673</v>
      </c>
      <c r="R455" s="69" t="s">
        <v>96</v>
      </c>
      <c r="S455" s="65"/>
      <c r="T455" s="16"/>
      <c r="U455" s="16"/>
    </row>
    <row r="456" spans="1:207" s="15" customFormat="1" ht="25.15" customHeight="1" x14ac:dyDescent="0.25">
      <c r="A456" s="191" t="s">
        <v>1073</v>
      </c>
      <c r="B456" s="15" t="s">
        <v>280</v>
      </c>
      <c r="C456" s="72">
        <v>1965</v>
      </c>
      <c r="D456" s="167" t="s">
        <v>221</v>
      </c>
      <c r="E456" s="72" t="s">
        <v>20</v>
      </c>
      <c r="F456" s="72">
        <v>2</v>
      </c>
      <c r="G456" s="72">
        <v>2</v>
      </c>
      <c r="H456" s="19">
        <f t="shared" si="100"/>
        <v>407.7</v>
      </c>
      <c r="I456" s="19">
        <v>41.7</v>
      </c>
      <c r="J456" s="19">
        <v>366</v>
      </c>
      <c r="K456" s="37">
        <f t="shared" si="101"/>
        <v>3275485.41</v>
      </c>
      <c r="L456" s="44">
        <v>0</v>
      </c>
      <c r="M456" s="44">
        <v>0</v>
      </c>
      <c r="N456" s="44">
        <v>0</v>
      </c>
      <c r="O456" s="19">
        <f>'[1]Прод. прилож'!$C$640</f>
        <v>3275485.41</v>
      </c>
      <c r="P456" s="44">
        <f t="shared" si="102"/>
        <v>8034.0579102281099</v>
      </c>
      <c r="Q456" s="50">
        <v>9673</v>
      </c>
      <c r="R456" s="69" t="s">
        <v>95</v>
      </c>
      <c r="S456" s="65"/>
      <c r="T456" s="16"/>
      <c r="U456" s="16"/>
    </row>
    <row r="457" spans="1:207" s="15" customFormat="1" ht="25.15" customHeight="1" x14ac:dyDescent="0.25">
      <c r="A457" s="191" t="s">
        <v>1074</v>
      </c>
      <c r="B457" s="15" t="s">
        <v>281</v>
      </c>
      <c r="C457" s="72">
        <v>1963</v>
      </c>
      <c r="D457" s="72">
        <v>2009</v>
      </c>
      <c r="E457" s="72" t="s">
        <v>20</v>
      </c>
      <c r="F457" s="72">
        <v>2</v>
      </c>
      <c r="G457" s="72">
        <v>2</v>
      </c>
      <c r="H457" s="19">
        <f t="shared" si="100"/>
        <v>414</v>
      </c>
      <c r="I457" s="47">
        <v>42.3</v>
      </c>
      <c r="J457" s="19">
        <v>371.7</v>
      </c>
      <c r="K457" s="37">
        <f t="shared" si="101"/>
        <v>1907008.4</v>
      </c>
      <c r="L457" s="44">
        <v>0</v>
      </c>
      <c r="M457" s="44">
        <v>0</v>
      </c>
      <c r="N457" s="44">
        <v>0</v>
      </c>
      <c r="O457" s="19">
        <f>'[1]Прод. прилож'!$C$151</f>
        <v>1907008.4</v>
      </c>
      <c r="P457" s="44">
        <f t="shared" si="102"/>
        <v>4606.3004830917871</v>
      </c>
      <c r="Q457" s="50">
        <v>9673</v>
      </c>
      <c r="R457" s="69" t="s">
        <v>94</v>
      </c>
      <c r="S457" s="65"/>
      <c r="T457" s="16"/>
      <c r="U457" s="16"/>
    </row>
    <row r="458" spans="1:207" s="15" customFormat="1" ht="25.15" customHeight="1" x14ac:dyDescent="0.25">
      <c r="A458" s="191" t="s">
        <v>1075</v>
      </c>
      <c r="B458" s="15" t="s">
        <v>282</v>
      </c>
      <c r="C458" s="72">
        <v>1965</v>
      </c>
      <c r="D458" s="72">
        <v>2009</v>
      </c>
      <c r="E458" s="72" t="s">
        <v>20</v>
      </c>
      <c r="F458" s="72">
        <v>2</v>
      </c>
      <c r="G458" s="72">
        <v>2</v>
      </c>
      <c r="H458" s="19">
        <v>488</v>
      </c>
      <c r="I458" s="47">
        <v>42.3</v>
      </c>
      <c r="J458" s="19">
        <v>371.1</v>
      </c>
      <c r="K458" s="37">
        <f t="shared" si="101"/>
        <v>2235596</v>
      </c>
      <c r="L458" s="44">
        <v>0</v>
      </c>
      <c r="M458" s="44">
        <v>0</v>
      </c>
      <c r="N458" s="44">
        <v>0</v>
      </c>
      <c r="O458" s="19">
        <f>'[1]Прод. прилож'!$C$1156</f>
        <v>2235596</v>
      </c>
      <c r="P458" s="44">
        <f t="shared" si="102"/>
        <v>4581.1393442622948</v>
      </c>
      <c r="Q458" s="50">
        <v>9673</v>
      </c>
      <c r="R458" s="69" t="s">
        <v>96</v>
      </c>
      <c r="S458" s="65"/>
      <c r="T458" s="16"/>
      <c r="U458" s="16"/>
    </row>
    <row r="459" spans="1:207" s="15" customFormat="1" ht="25.15" customHeight="1" x14ac:dyDescent="0.25">
      <c r="A459" s="191" t="s">
        <v>1076</v>
      </c>
      <c r="B459" s="15" t="s">
        <v>283</v>
      </c>
      <c r="C459" s="72">
        <v>1965</v>
      </c>
      <c r="D459" s="72">
        <v>2009</v>
      </c>
      <c r="E459" s="72" t="s">
        <v>20</v>
      </c>
      <c r="F459" s="72">
        <v>2</v>
      </c>
      <c r="G459" s="72">
        <v>2</v>
      </c>
      <c r="H459" s="19">
        <f>I459+J459</f>
        <v>413.40000000000003</v>
      </c>
      <c r="I459" s="47">
        <v>42.3</v>
      </c>
      <c r="J459" s="19">
        <v>371.1</v>
      </c>
      <c r="K459" s="37">
        <f t="shared" si="101"/>
        <v>6476404</v>
      </c>
      <c r="L459" s="44">
        <v>0</v>
      </c>
      <c r="M459" s="44">
        <v>0</v>
      </c>
      <c r="N459" s="44">
        <v>0</v>
      </c>
      <c r="O459" s="19">
        <f>'[1]Прод. прилож'!$C$1157</f>
        <v>6476404</v>
      </c>
      <c r="P459" s="44">
        <f t="shared" si="102"/>
        <v>15666.192549588775</v>
      </c>
      <c r="Q459" s="50">
        <v>9673</v>
      </c>
      <c r="R459" s="69" t="s">
        <v>96</v>
      </c>
      <c r="S459" s="65"/>
      <c r="T459" s="16"/>
      <c r="U459" s="16"/>
    </row>
    <row r="460" spans="1:207" s="16" customFormat="1" ht="34.9" customHeight="1" x14ac:dyDescent="0.25">
      <c r="A460" s="198" t="s">
        <v>2223</v>
      </c>
      <c r="B460" s="198"/>
      <c r="C460" s="198"/>
      <c r="D460" s="198"/>
      <c r="E460" s="198"/>
      <c r="F460" s="198"/>
      <c r="G460" s="198"/>
      <c r="H460" s="198"/>
      <c r="I460" s="198"/>
      <c r="J460" s="198"/>
      <c r="K460" s="198"/>
      <c r="L460" s="198"/>
      <c r="M460" s="198"/>
      <c r="N460" s="198"/>
      <c r="O460" s="198"/>
      <c r="P460" s="198"/>
      <c r="Q460" s="198"/>
      <c r="R460" s="198"/>
      <c r="S460" s="65"/>
    </row>
    <row r="461" spans="1:207" ht="34.9" customHeight="1" x14ac:dyDescent="0.25">
      <c r="A461" s="199" t="s">
        <v>800</v>
      </c>
      <c r="B461" s="199"/>
      <c r="C461" s="158" t="s">
        <v>21</v>
      </c>
      <c r="D461" s="158" t="s">
        <v>21</v>
      </c>
      <c r="E461" s="158" t="s">
        <v>21</v>
      </c>
      <c r="F461" s="96" t="s">
        <v>21</v>
      </c>
      <c r="G461" s="96" t="s">
        <v>21</v>
      </c>
      <c r="H461" s="97">
        <f t="shared" ref="H461:O461" si="103">SUM(H462:H463)</f>
        <v>4434.0999999999995</v>
      </c>
      <c r="I461" s="97">
        <f t="shared" si="103"/>
        <v>645.97</v>
      </c>
      <c r="J461" s="97">
        <f t="shared" si="103"/>
        <v>3788.13</v>
      </c>
      <c r="K461" s="97">
        <f t="shared" si="103"/>
        <v>21245847.600000001</v>
      </c>
      <c r="L461" s="97">
        <f t="shared" si="103"/>
        <v>0</v>
      </c>
      <c r="M461" s="97">
        <f t="shared" si="103"/>
        <v>0</v>
      </c>
      <c r="N461" s="97">
        <f t="shared" si="103"/>
        <v>0</v>
      </c>
      <c r="O461" s="97">
        <f t="shared" si="103"/>
        <v>21245847.600000001</v>
      </c>
      <c r="P461" s="34">
        <f>K461/H461</f>
        <v>4791.4678514241905</v>
      </c>
      <c r="Q461" s="98" t="s">
        <v>21</v>
      </c>
      <c r="R461" s="99" t="s">
        <v>21</v>
      </c>
    </row>
    <row r="462" spans="1:207" s="15" customFormat="1" ht="25.15" customHeight="1" x14ac:dyDescent="0.25">
      <c r="A462" s="144" t="s">
        <v>1077</v>
      </c>
      <c r="B462" s="173" t="s">
        <v>275</v>
      </c>
      <c r="C462" s="149">
        <v>1958</v>
      </c>
      <c r="D462" s="147" t="s">
        <v>221</v>
      </c>
      <c r="E462" s="149" t="s">
        <v>20</v>
      </c>
      <c r="F462" s="149">
        <v>2</v>
      </c>
      <c r="G462" s="149">
        <v>1</v>
      </c>
      <c r="H462" s="151">
        <f>I462+J462</f>
        <v>519.20000000000005</v>
      </c>
      <c r="I462" s="151">
        <v>0</v>
      </c>
      <c r="J462" s="151">
        <v>519.20000000000005</v>
      </c>
      <c r="K462" s="37">
        <f>SUM(L462:O462)</f>
        <v>8015273</v>
      </c>
      <c r="L462" s="44">
        <v>0</v>
      </c>
      <c r="M462" s="44">
        <v>0</v>
      </c>
      <c r="N462" s="44">
        <v>0</v>
      </c>
      <c r="O462" s="47">
        <f>'[1]Прод. прилож'!$C$642</f>
        <v>8015273</v>
      </c>
      <c r="P462" s="44">
        <f>K462/H462</f>
        <v>15437.73690292758</v>
      </c>
      <c r="Q462" s="50">
        <v>9673</v>
      </c>
      <c r="R462" s="69" t="s">
        <v>95</v>
      </c>
      <c r="S462" s="57"/>
      <c r="T462" s="16"/>
      <c r="U462" s="16"/>
    </row>
    <row r="463" spans="1:207" s="15" customFormat="1" ht="25.15" customHeight="1" x14ac:dyDescent="0.25">
      <c r="A463" s="69" t="s">
        <v>1078</v>
      </c>
      <c r="B463" s="15" t="s">
        <v>276</v>
      </c>
      <c r="C463" s="72">
        <v>1982</v>
      </c>
      <c r="D463" s="167" t="s">
        <v>221</v>
      </c>
      <c r="E463" s="72" t="s">
        <v>22</v>
      </c>
      <c r="F463" s="72">
        <v>5</v>
      </c>
      <c r="G463" s="72">
        <v>3</v>
      </c>
      <c r="H463" s="47">
        <f>I463+J463</f>
        <v>3914.8999999999996</v>
      </c>
      <c r="I463" s="47">
        <v>645.97</v>
      </c>
      <c r="J463" s="47">
        <v>3268.93</v>
      </c>
      <c r="K463" s="37">
        <f>SUM(L463:O463)</f>
        <v>13230574.600000001</v>
      </c>
      <c r="L463" s="44">
        <v>0</v>
      </c>
      <c r="M463" s="44">
        <v>0</v>
      </c>
      <c r="N463" s="44">
        <v>0</v>
      </c>
      <c r="O463" s="47">
        <f>'[1]Прод. прилож'!$C$1165</f>
        <v>13230574.600000001</v>
      </c>
      <c r="P463" s="44">
        <f>K463/H463</f>
        <v>3379.5434366139625</v>
      </c>
      <c r="Q463" s="50">
        <v>9673</v>
      </c>
      <c r="R463" s="69" t="s">
        <v>96</v>
      </c>
      <c r="S463" s="57"/>
      <c r="T463" s="16"/>
      <c r="U463" s="16"/>
    </row>
    <row r="464" spans="1:207" s="16" customFormat="1" ht="34.9" customHeight="1" x14ac:dyDescent="0.25">
      <c r="A464" s="198" t="s">
        <v>2224</v>
      </c>
      <c r="B464" s="198"/>
      <c r="C464" s="198"/>
      <c r="D464" s="198"/>
      <c r="E464" s="198"/>
      <c r="F464" s="198"/>
      <c r="G464" s="198"/>
      <c r="H464" s="198"/>
      <c r="I464" s="198"/>
      <c r="J464" s="198"/>
      <c r="K464" s="198"/>
      <c r="L464" s="198"/>
      <c r="M464" s="198"/>
      <c r="N464" s="198"/>
      <c r="O464" s="198"/>
      <c r="P464" s="198"/>
      <c r="Q464" s="198"/>
      <c r="R464" s="198"/>
      <c r="S464" s="57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5"/>
      <c r="CM464" s="15"/>
      <c r="CN464" s="15"/>
      <c r="CO464" s="15"/>
      <c r="CP464" s="15"/>
      <c r="CQ464" s="15"/>
      <c r="CR464" s="15"/>
      <c r="CS464" s="15"/>
      <c r="CT464" s="15"/>
      <c r="CU464" s="15"/>
      <c r="CV464" s="15"/>
      <c r="CW464" s="15"/>
      <c r="CX464" s="15"/>
      <c r="CY464" s="15"/>
      <c r="CZ464" s="15"/>
      <c r="DA464" s="15"/>
      <c r="DB464" s="15"/>
      <c r="DC464" s="15"/>
      <c r="DD464" s="15"/>
      <c r="DE464" s="15"/>
      <c r="DF464" s="15"/>
      <c r="DG464" s="15"/>
      <c r="DH464" s="15"/>
      <c r="DI464" s="15"/>
      <c r="DJ464" s="15"/>
      <c r="DK464" s="15"/>
      <c r="DL464" s="15"/>
      <c r="DM464" s="15"/>
      <c r="DN464" s="15"/>
      <c r="DO464" s="15"/>
      <c r="DP464" s="15"/>
      <c r="DQ464" s="15"/>
      <c r="DR464" s="15"/>
      <c r="DS464" s="15"/>
      <c r="DT464" s="15"/>
      <c r="DU464" s="15"/>
      <c r="DV464" s="15"/>
      <c r="DW464" s="15"/>
      <c r="DX464" s="15"/>
      <c r="DY464" s="15"/>
      <c r="DZ464" s="15"/>
      <c r="EA464" s="15"/>
      <c r="EB464" s="15"/>
      <c r="EC464" s="15"/>
      <c r="ED464" s="15"/>
      <c r="EE464" s="15"/>
      <c r="EF464" s="15"/>
      <c r="EG464" s="15"/>
      <c r="EH464" s="15"/>
      <c r="EI464" s="15"/>
      <c r="EJ464" s="15"/>
      <c r="EK464" s="15"/>
      <c r="EL464" s="15"/>
      <c r="EM464" s="15"/>
      <c r="EN464" s="15"/>
      <c r="EO464" s="15"/>
      <c r="EP464" s="15"/>
      <c r="EQ464" s="15"/>
      <c r="ER464" s="15"/>
      <c r="ES464" s="15"/>
      <c r="ET464" s="15"/>
      <c r="EU464" s="15"/>
      <c r="EV464" s="15"/>
      <c r="EW464" s="15"/>
      <c r="EX464" s="15"/>
      <c r="EY464" s="15"/>
      <c r="EZ464" s="15"/>
      <c r="FA464" s="15"/>
      <c r="FB464" s="15"/>
      <c r="FC464" s="15"/>
      <c r="FD464" s="15"/>
      <c r="FE464" s="15"/>
      <c r="FF464" s="15"/>
      <c r="FG464" s="15"/>
      <c r="FH464" s="15"/>
      <c r="FI464" s="15"/>
      <c r="FJ464" s="15"/>
      <c r="FK464" s="15"/>
      <c r="FL464" s="15"/>
      <c r="FM464" s="15"/>
      <c r="FN464" s="15"/>
      <c r="FO464" s="15"/>
      <c r="FP464" s="15"/>
      <c r="FQ464" s="15"/>
      <c r="FR464" s="15"/>
      <c r="FS464" s="15"/>
      <c r="FT464" s="15"/>
      <c r="FU464" s="15"/>
      <c r="FV464" s="15"/>
      <c r="FW464" s="15"/>
      <c r="FX464" s="15"/>
      <c r="FY464" s="15"/>
      <c r="FZ464" s="15"/>
      <c r="GA464" s="15"/>
      <c r="GB464" s="15"/>
      <c r="GC464" s="15"/>
      <c r="GD464" s="15"/>
      <c r="GE464" s="15"/>
      <c r="GF464" s="15"/>
      <c r="GG464" s="15"/>
      <c r="GH464" s="15"/>
      <c r="GI464" s="15"/>
      <c r="GJ464" s="15"/>
      <c r="GK464" s="15"/>
      <c r="GL464" s="15"/>
      <c r="GM464" s="15"/>
      <c r="GN464" s="15"/>
      <c r="GO464" s="15"/>
      <c r="GP464" s="15"/>
      <c r="GQ464" s="15"/>
      <c r="GR464" s="15"/>
      <c r="GS464" s="15"/>
      <c r="GT464" s="15"/>
      <c r="GU464" s="15"/>
      <c r="GV464" s="15"/>
      <c r="GW464" s="15"/>
      <c r="GX464" s="15"/>
      <c r="GY464" s="15"/>
    </row>
    <row r="465" spans="1:207" s="167" customFormat="1" ht="34.9" customHeight="1" x14ac:dyDescent="0.25">
      <c r="A465" s="199" t="s">
        <v>45</v>
      </c>
      <c r="B465" s="199"/>
      <c r="C465" s="158" t="s">
        <v>21</v>
      </c>
      <c r="D465" s="158" t="s">
        <v>21</v>
      </c>
      <c r="E465" s="158" t="s">
        <v>21</v>
      </c>
      <c r="F465" s="96" t="s">
        <v>21</v>
      </c>
      <c r="G465" s="96" t="s">
        <v>21</v>
      </c>
      <c r="H465" s="97">
        <f t="shared" ref="H465:O465" si="104">SUM(H466:H471)</f>
        <v>3720.6999999999994</v>
      </c>
      <c r="I465" s="97">
        <f t="shared" si="104"/>
        <v>1343</v>
      </c>
      <c r="J465" s="97">
        <f t="shared" si="104"/>
        <v>1973.3000000000002</v>
      </c>
      <c r="K465" s="97">
        <f t="shared" si="104"/>
        <v>42124685.030000001</v>
      </c>
      <c r="L465" s="97">
        <f t="shared" si="104"/>
        <v>0</v>
      </c>
      <c r="M465" s="97">
        <f t="shared" si="104"/>
        <v>0</v>
      </c>
      <c r="N465" s="97">
        <f t="shared" si="104"/>
        <v>0</v>
      </c>
      <c r="O465" s="97">
        <f t="shared" si="104"/>
        <v>42124685.030000001</v>
      </c>
      <c r="P465" s="34">
        <f>K465/H465</f>
        <v>11321.709632596019</v>
      </c>
      <c r="Q465" s="98" t="s">
        <v>21</v>
      </c>
      <c r="R465" s="99" t="s">
        <v>21</v>
      </c>
      <c r="S465" s="103"/>
      <c r="T465" s="104"/>
      <c r="U465" s="10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4"/>
      <c r="AV465" s="54"/>
      <c r="AW465" s="54"/>
      <c r="AX465" s="54"/>
      <c r="AY465" s="54"/>
      <c r="AZ465" s="54"/>
      <c r="BA465" s="54"/>
      <c r="BB465" s="54"/>
      <c r="BC465" s="54"/>
      <c r="BD465" s="54"/>
      <c r="BE465" s="54"/>
      <c r="BF465" s="54"/>
      <c r="BG465" s="54"/>
      <c r="BH465" s="54"/>
      <c r="BI465" s="54"/>
      <c r="BJ465" s="54"/>
      <c r="BK465" s="54"/>
      <c r="BL465" s="54"/>
      <c r="BM465" s="54"/>
      <c r="BN465" s="54"/>
      <c r="BO465" s="54"/>
      <c r="BP465" s="54"/>
      <c r="BQ465" s="54"/>
      <c r="BR465" s="54"/>
      <c r="BS465" s="54"/>
      <c r="BT465" s="54"/>
      <c r="BU465" s="54"/>
      <c r="BV465" s="54"/>
      <c r="BW465" s="54"/>
      <c r="BX465" s="54"/>
      <c r="BY465" s="54"/>
      <c r="BZ465" s="54"/>
      <c r="CA465" s="54"/>
      <c r="CB465" s="54"/>
      <c r="CC465" s="54"/>
      <c r="CD465" s="54"/>
      <c r="CE465" s="54"/>
      <c r="CF465" s="54"/>
      <c r="CG465" s="54"/>
      <c r="CH465" s="54"/>
      <c r="CI465" s="54"/>
      <c r="CJ465" s="54"/>
      <c r="CK465" s="54"/>
      <c r="CL465" s="54"/>
      <c r="CM465" s="54"/>
      <c r="CN465" s="54"/>
      <c r="CO465" s="54"/>
      <c r="CP465" s="54"/>
      <c r="CQ465" s="54"/>
      <c r="CR465" s="54"/>
      <c r="CS465" s="54"/>
      <c r="CT465" s="54"/>
      <c r="CU465" s="54"/>
      <c r="CV465" s="54"/>
      <c r="CW465" s="54"/>
      <c r="CX465" s="54"/>
      <c r="CY465" s="54"/>
      <c r="CZ465" s="54"/>
      <c r="DA465" s="54"/>
      <c r="DB465" s="54"/>
      <c r="DC465" s="54"/>
      <c r="DD465" s="54"/>
      <c r="DE465" s="54"/>
      <c r="DF465" s="54"/>
      <c r="DG465" s="54"/>
      <c r="DH465" s="54"/>
      <c r="DI465" s="54"/>
      <c r="DJ465" s="54"/>
      <c r="DK465" s="54"/>
      <c r="DL465" s="54"/>
      <c r="DM465" s="54"/>
      <c r="DN465" s="54"/>
      <c r="DO465" s="54"/>
      <c r="DP465" s="54"/>
      <c r="DQ465" s="54"/>
      <c r="DR465" s="54"/>
      <c r="DS465" s="54"/>
      <c r="DT465" s="54"/>
      <c r="DU465" s="54"/>
      <c r="DV465" s="54"/>
      <c r="DW465" s="54"/>
      <c r="DX465" s="54"/>
      <c r="DY465" s="54"/>
      <c r="DZ465" s="54"/>
      <c r="EA465" s="54"/>
      <c r="EB465" s="54"/>
      <c r="EC465" s="54"/>
      <c r="ED465" s="54"/>
      <c r="EE465" s="54"/>
      <c r="EF465" s="54"/>
      <c r="EG465" s="54"/>
      <c r="EH465" s="54"/>
      <c r="EI465" s="54"/>
      <c r="EJ465" s="54"/>
      <c r="EK465" s="54"/>
      <c r="EL465" s="54"/>
      <c r="EM465" s="54"/>
      <c r="EN465" s="54"/>
      <c r="EO465" s="54"/>
      <c r="EP465" s="54"/>
      <c r="EQ465" s="54"/>
      <c r="ER465" s="54"/>
      <c r="ES465" s="54"/>
      <c r="ET465" s="54"/>
      <c r="EU465" s="54"/>
      <c r="EV465" s="54"/>
      <c r="EW465" s="54"/>
      <c r="EX465" s="54"/>
      <c r="EY465" s="54"/>
      <c r="EZ465" s="54"/>
      <c r="FA465" s="54"/>
      <c r="FB465" s="54"/>
      <c r="FC465" s="54"/>
      <c r="FD465" s="54"/>
      <c r="FE465" s="54"/>
      <c r="FF465" s="54"/>
      <c r="FG465" s="54"/>
      <c r="FH465" s="54"/>
      <c r="FI465" s="54"/>
      <c r="FJ465" s="54"/>
      <c r="FK465" s="54"/>
      <c r="FL465" s="54"/>
      <c r="FM465" s="54"/>
      <c r="FN465" s="54"/>
      <c r="FO465" s="54"/>
      <c r="FP465" s="54"/>
      <c r="FQ465" s="54"/>
      <c r="FR465" s="54"/>
      <c r="FS465" s="54"/>
      <c r="FT465" s="54"/>
      <c r="FU465" s="54"/>
      <c r="FV465" s="54"/>
      <c r="FW465" s="54"/>
      <c r="FX465" s="54"/>
      <c r="FY465" s="54"/>
      <c r="FZ465" s="54"/>
      <c r="GA465" s="54"/>
      <c r="GB465" s="54"/>
      <c r="GC465" s="54"/>
      <c r="GD465" s="54"/>
      <c r="GE465" s="54"/>
      <c r="GF465" s="54"/>
      <c r="GG465" s="54"/>
      <c r="GH465" s="54"/>
      <c r="GI465" s="54"/>
      <c r="GJ465" s="54"/>
      <c r="GK465" s="54"/>
      <c r="GL465" s="54"/>
      <c r="GM465" s="54"/>
      <c r="GN465" s="54"/>
      <c r="GO465" s="54"/>
      <c r="GP465" s="54"/>
      <c r="GQ465" s="54"/>
      <c r="GR465" s="54"/>
      <c r="GS465" s="54"/>
      <c r="GT465" s="54"/>
      <c r="GU465" s="54"/>
      <c r="GV465" s="54"/>
      <c r="GW465" s="54"/>
      <c r="GX465" s="54"/>
      <c r="GY465" s="54"/>
    </row>
    <row r="466" spans="1:207" s="15" customFormat="1" ht="25.15" customHeight="1" x14ac:dyDescent="0.25">
      <c r="A466" s="191" t="s">
        <v>1079</v>
      </c>
      <c r="B466" s="15" t="s">
        <v>291</v>
      </c>
      <c r="C466" s="72">
        <v>1967</v>
      </c>
      <c r="D466" s="167" t="s">
        <v>221</v>
      </c>
      <c r="E466" s="72" t="s">
        <v>20</v>
      </c>
      <c r="F466" s="72">
        <v>2</v>
      </c>
      <c r="G466" s="72">
        <v>2</v>
      </c>
      <c r="H466" s="47">
        <v>919.6</v>
      </c>
      <c r="I466" s="47">
        <v>254.9</v>
      </c>
      <c r="J466" s="47">
        <v>457.1</v>
      </c>
      <c r="K466" s="37">
        <f t="shared" ref="K466:K471" si="105">SUM(L466:O466)</f>
        <v>5225515.46</v>
      </c>
      <c r="L466" s="44">
        <v>0</v>
      </c>
      <c r="M466" s="44">
        <v>0</v>
      </c>
      <c r="N466" s="44">
        <v>0</v>
      </c>
      <c r="O466" s="47">
        <f>'[1]Прод. прилож'!$C$159</f>
        <v>5225515.46</v>
      </c>
      <c r="P466" s="44">
        <f t="shared" ref="P466:P471" si="106">K466/H466</f>
        <v>5682.3787081339715</v>
      </c>
      <c r="Q466" s="50">
        <v>9673</v>
      </c>
      <c r="R466" s="69" t="s">
        <v>94</v>
      </c>
      <c r="S466" s="65"/>
      <c r="T466" s="16"/>
      <c r="U466" s="16"/>
    </row>
    <row r="467" spans="1:207" s="15" customFormat="1" ht="25.15" customHeight="1" x14ac:dyDescent="0.25">
      <c r="A467" s="191" t="s">
        <v>1080</v>
      </c>
      <c r="B467" s="15" t="s">
        <v>292</v>
      </c>
      <c r="C467" s="72">
        <v>1966</v>
      </c>
      <c r="D467" s="167" t="s">
        <v>221</v>
      </c>
      <c r="E467" s="72" t="s">
        <v>20</v>
      </c>
      <c r="F467" s="72">
        <v>3</v>
      </c>
      <c r="G467" s="72">
        <v>2</v>
      </c>
      <c r="H467" s="47">
        <v>1176</v>
      </c>
      <c r="I467" s="47">
        <v>517.70000000000005</v>
      </c>
      <c r="J467" s="47">
        <v>461.5</v>
      </c>
      <c r="K467" s="37">
        <f t="shared" si="105"/>
        <v>6784643.1699999999</v>
      </c>
      <c r="L467" s="44">
        <v>0</v>
      </c>
      <c r="M467" s="44">
        <v>0</v>
      </c>
      <c r="N467" s="44">
        <v>0</v>
      </c>
      <c r="O467" s="47">
        <f>'[1]Прод. прилож'!$C$160</f>
        <v>6784643.1699999999</v>
      </c>
      <c r="P467" s="44">
        <f t="shared" si="106"/>
        <v>5769.2543962585032</v>
      </c>
      <c r="Q467" s="50">
        <v>9673</v>
      </c>
      <c r="R467" s="69" t="s">
        <v>94</v>
      </c>
      <c r="S467" s="65"/>
      <c r="T467" s="16"/>
      <c r="U467" s="16"/>
    </row>
    <row r="468" spans="1:207" s="15" customFormat="1" ht="25.15" customHeight="1" x14ac:dyDescent="0.25">
      <c r="A468" s="191" t="s">
        <v>1081</v>
      </c>
      <c r="B468" s="15" t="s">
        <v>293</v>
      </c>
      <c r="C468" s="72">
        <v>1964</v>
      </c>
      <c r="D468" s="167" t="s">
        <v>221</v>
      </c>
      <c r="E468" s="72" t="s">
        <v>20</v>
      </c>
      <c r="F468" s="72">
        <v>2</v>
      </c>
      <c r="G468" s="72">
        <v>2</v>
      </c>
      <c r="H468" s="47">
        <f t="shared" ref="H468:H471" si="107">I468+J468</f>
        <v>394.79999999999995</v>
      </c>
      <c r="I468" s="47">
        <v>136.9</v>
      </c>
      <c r="J468" s="47">
        <v>257.89999999999998</v>
      </c>
      <c r="K468" s="37">
        <f t="shared" si="105"/>
        <v>5110219</v>
      </c>
      <c r="L468" s="44">
        <v>0</v>
      </c>
      <c r="M468" s="44">
        <v>0</v>
      </c>
      <c r="N468" s="44">
        <v>0</v>
      </c>
      <c r="O468" s="47">
        <f>'[1]Прод. прилож'!$C$644</f>
        <v>5110219</v>
      </c>
      <c r="P468" s="44">
        <f t="shared" si="106"/>
        <v>12943.81712259372</v>
      </c>
      <c r="Q468" s="50">
        <v>9673</v>
      </c>
      <c r="R468" s="69" t="s">
        <v>95</v>
      </c>
      <c r="S468" s="65"/>
      <c r="T468" s="16"/>
      <c r="U468" s="16"/>
    </row>
    <row r="469" spans="1:207" s="15" customFormat="1" ht="25.15" customHeight="1" x14ac:dyDescent="0.25">
      <c r="A469" s="191" t="s">
        <v>1082</v>
      </c>
      <c r="B469" s="15" t="s">
        <v>294</v>
      </c>
      <c r="C469" s="72">
        <v>1962</v>
      </c>
      <c r="D469" s="167" t="s">
        <v>221</v>
      </c>
      <c r="E469" s="72" t="s">
        <v>20</v>
      </c>
      <c r="F469" s="72">
        <v>2</v>
      </c>
      <c r="G469" s="72">
        <v>2</v>
      </c>
      <c r="H469" s="47">
        <f t="shared" si="107"/>
        <v>398.7</v>
      </c>
      <c r="I469" s="47">
        <v>140.5</v>
      </c>
      <c r="J469" s="47">
        <v>258.2</v>
      </c>
      <c r="K469" s="37">
        <f t="shared" si="105"/>
        <v>17628639.600000001</v>
      </c>
      <c r="L469" s="44">
        <v>0</v>
      </c>
      <c r="M469" s="44">
        <v>0</v>
      </c>
      <c r="N469" s="44">
        <v>0</v>
      </c>
      <c r="O469" s="47">
        <f>'[1]Прод. прилож'!$C$645</f>
        <v>17628639.600000001</v>
      </c>
      <c r="P469" s="44">
        <f t="shared" si="106"/>
        <v>44215.298720842744</v>
      </c>
      <c r="Q469" s="50">
        <v>9673</v>
      </c>
      <c r="R469" s="69" t="s">
        <v>95</v>
      </c>
      <c r="S469" s="65"/>
      <c r="T469" s="16"/>
      <c r="U469" s="16"/>
    </row>
    <row r="470" spans="1:207" s="15" customFormat="1" ht="25.15" customHeight="1" x14ac:dyDescent="0.25">
      <c r="A470" s="191" t="s">
        <v>1083</v>
      </c>
      <c r="B470" s="15" t="s">
        <v>295</v>
      </c>
      <c r="C470" s="72">
        <v>1964</v>
      </c>
      <c r="D470" s="72">
        <v>2009</v>
      </c>
      <c r="E470" s="72" t="s">
        <v>20</v>
      </c>
      <c r="F470" s="72">
        <v>2</v>
      </c>
      <c r="G470" s="72">
        <v>2</v>
      </c>
      <c r="H470" s="47">
        <f t="shared" si="107"/>
        <v>450.20000000000005</v>
      </c>
      <c r="I470" s="47">
        <v>178.6</v>
      </c>
      <c r="J470" s="47">
        <v>271.60000000000002</v>
      </c>
      <c r="K470" s="37">
        <f t="shared" si="105"/>
        <v>1609970.7999999998</v>
      </c>
      <c r="L470" s="44">
        <v>0</v>
      </c>
      <c r="M470" s="44">
        <v>0</v>
      </c>
      <c r="N470" s="44">
        <v>0</v>
      </c>
      <c r="O470" s="47">
        <f>'[1]Прод. прилож'!$C$1167</f>
        <v>1609970.7999999998</v>
      </c>
      <c r="P470" s="44">
        <f t="shared" si="106"/>
        <v>3576.1235006663696</v>
      </c>
      <c r="Q470" s="50">
        <v>9673</v>
      </c>
      <c r="R470" s="69" t="s">
        <v>96</v>
      </c>
      <c r="S470" s="65"/>
      <c r="T470" s="16"/>
      <c r="U470" s="16"/>
    </row>
    <row r="471" spans="1:207" s="15" customFormat="1" ht="25.15" customHeight="1" x14ac:dyDescent="0.25">
      <c r="A471" s="191" t="s">
        <v>1084</v>
      </c>
      <c r="B471" s="15" t="s">
        <v>296</v>
      </c>
      <c r="C471" s="72">
        <v>1965</v>
      </c>
      <c r="D471" s="167" t="s">
        <v>221</v>
      </c>
      <c r="E471" s="72" t="s">
        <v>20</v>
      </c>
      <c r="F471" s="72">
        <v>2</v>
      </c>
      <c r="G471" s="72">
        <v>2</v>
      </c>
      <c r="H471" s="47">
        <f t="shared" si="107"/>
        <v>381.4</v>
      </c>
      <c r="I471" s="47">
        <v>114.4</v>
      </c>
      <c r="J471" s="47">
        <v>267</v>
      </c>
      <c r="K471" s="37">
        <f t="shared" si="105"/>
        <v>5765697</v>
      </c>
      <c r="L471" s="44">
        <v>0</v>
      </c>
      <c r="M471" s="44">
        <v>0</v>
      </c>
      <c r="N471" s="44">
        <v>0</v>
      </c>
      <c r="O471" s="47">
        <f>'[1]Прод. прилож'!$C$1168</f>
        <v>5765697</v>
      </c>
      <c r="P471" s="44">
        <f t="shared" si="106"/>
        <v>15117.191924488727</v>
      </c>
      <c r="Q471" s="50">
        <v>9673</v>
      </c>
      <c r="R471" s="69" t="s">
        <v>96</v>
      </c>
      <c r="S471" s="65"/>
      <c r="T471" s="16"/>
      <c r="U471" s="16"/>
    </row>
    <row r="472" spans="1:207" s="16" customFormat="1" ht="34.9" customHeight="1" x14ac:dyDescent="0.25">
      <c r="A472" s="198" t="s">
        <v>2568</v>
      </c>
      <c r="B472" s="198"/>
      <c r="C472" s="198"/>
      <c r="D472" s="198"/>
      <c r="E472" s="198"/>
      <c r="F472" s="198"/>
      <c r="G472" s="198"/>
      <c r="H472" s="198"/>
      <c r="I472" s="198"/>
      <c r="J472" s="198"/>
      <c r="K472" s="198"/>
      <c r="L472" s="198"/>
      <c r="M472" s="198"/>
      <c r="N472" s="198"/>
      <c r="O472" s="198"/>
      <c r="P472" s="198"/>
      <c r="Q472" s="198"/>
      <c r="R472" s="198"/>
      <c r="S472" s="65"/>
    </row>
    <row r="473" spans="1:207" ht="34.9" customHeight="1" x14ac:dyDescent="0.25">
      <c r="A473" s="199" t="s">
        <v>798</v>
      </c>
      <c r="B473" s="199"/>
      <c r="C473" s="158" t="s">
        <v>21</v>
      </c>
      <c r="D473" s="158" t="s">
        <v>21</v>
      </c>
      <c r="E473" s="158" t="s">
        <v>21</v>
      </c>
      <c r="F473" s="96" t="s">
        <v>21</v>
      </c>
      <c r="G473" s="96" t="s">
        <v>21</v>
      </c>
      <c r="H473" s="97">
        <f>SUM(H474:H480)</f>
        <v>3037</v>
      </c>
      <c r="I473" s="97">
        <f t="shared" ref="I473:O473" si="108">SUM(I474:I480)</f>
        <v>1057.4000000000001</v>
      </c>
      <c r="J473" s="97">
        <f t="shared" si="108"/>
        <v>1832.6999999999998</v>
      </c>
      <c r="K473" s="97">
        <f t="shared" si="108"/>
        <v>280191900.45999998</v>
      </c>
      <c r="L473" s="97">
        <f t="shared" si="108"/>
        <v>0</v>
      </c>
      <c r="M473" s="97">
        <f t="shared" si="108"/>
        <v>0</v>
      </c>
      <c r="N473" s="97">
        <f t="shared" si="108"/>
        <v>0</v>
      </c>
      <c r="O473" s="97">
        <f t="shared" si="108"/>
        <v>280191900.45999998</v>
      </c>
      <c r="P473" s="34">
        <f>K473/H473</f>
        <v>92259.433803095148</v>
      </c>
      <c r="Q473" s="98" t="s">
        <v>21</v>
      </c>
      <c r="R473" s="99" t="s">
        <v>21</v>
      </c>
    </row>
    <row r="474" spans="1:207" ht="25.15" customHeight="1" x14ac:dyDescent="0.25">
      <c r="A474" s="191" t="s">
        <v>1085</v>
      </c>
      <c r="B474" s="15" t="s">
        <v>265</v>
      </c>
      <c r="C474" s="72">
        <v>1965</v>
      </c>
      <c r="D474" s="167" t="s">
        <v>221</v>
      </c>
      <c r="E474" s="72" t="s">
        <v>20</v>
      </c>
      <c r="F474" s="72">
        <v>2</v>
      </c>
      <c r="G474" s="72">
        <v>2</v>
      </c>
      <c r="H474" s="47">
        <f t="shared" ref="H474:H480" si="109">I474+J474</f>
        <v>375.6</v>
      </c>
      <c r="I474" s="47">
        <v>117.8</v>
      </c>
      <c r="J474" s="47">
        <v>257.8</v>
      </c>
      <c r="K474" s="37">
        <f t="shared" ref="K474:K480" si="110">SUM(L474:O474)</f>
        <v>7717168</v>
      </c>
      <c r="L474" s="44">
        <v>0</v>
      </c>
      <c r="M474" s="44">
        <v>0</v>
      </c>
      <c r="N474" s="44">
        <v>0</v>
      </c>
      <c r="O474" s="47">
        <f>'[1]Прод. прилож'!$C$1170</f>
        <v>7717168</v>
      </c>
      <c r="P474" s="44">
        <f t="shared" ref="P474:P480" si="111">K474/H474</f>
        <v>20546.240681576142</v>
      </c>
      <c r="Q474" s="50">
        <v>9673</v>
      </c>
      <c r="R474" s="69" t="s">
        <v>96</v>
      </c>
    </row>
    <row r="475" spans="1:207" s="15" customFormat="1" ht="25.15" customHeight="1" x14ac:dyDescent="0.25">
      <c r="A475" s="191" t="s">
        <v>1086</v>
      </c>
      <c r="B475" s="15" t="s">
        <v>266</v>
      </c>
      <c r="C475" s="72">
        <v>1963</v>
      </c>
      <c r="D475" s="167" t="s">
        <v>221</v>
      </c>
      <c r="E475" s="72" t="s">
        <v>20</v>
      </c>
      <c r="F475" s="72">
        <v>2</v>
      </c>
      <c r="G475" s="72">
        <v>2</v>
      </c>
      <c r="H475" s="47">
        <f t="shared" si="109"/>
        <v>436.4</v>
      </c>
      <c r="I475" s="47">
        <v>174</v>
      </c>
      <c r="J475" s="47">
        <v>262.39999999999998</v>
      </c>
      <c r="K475" s="37">
        <f t="shared" si="110"/>
        <v>8950192</v>
      </c>
      <c r="L475" s="44">
        <v>0</v>
      </c>
      <c r="M475" s="44">
        <v>0</v>
      </c>
      <c r="N475" s="44">
        <v>0</v>
      </c>
      <c r="O475" s="47">
        <f>'[1]Прод. прилож'!$C$1171</f>
        <v>8950192</v>
      </c>
      <c r="P475" s="44">
        <f t="shared" si="111"/>
        <v>20509.147571035748</v>
      </c>
      <c r="Q475" s="50">
        <v>9673</v>
      </c>
      <c r="R475" s="69" t="s">
        <v>96</v>
      </c>
      <c r="S475" s="65"/>
      <c r="T475" s="17"/>
      <c r="U475" s="16"/>
    </row>
    <row r="476" spans="1:207" ht="25.15" customHeight="1" x14ac:dyDescent="0.25">
      <c r="A476" s="191" t="s">
        <v>1087</v>
      </c>
      <c r="B476" s="15" t="s">
        <v>267</v>
      </c>
      <c r="C476" s="72">
        <v>1962</v>
      </c>
      <c r="D476" s="167" t="s">
        <v>221</v>
      </c>
      <c r="E476" s="72" t="s">
        <v>20</v>
      </c>
      <c r="F476" s="72">
        <v>2</v>
      </c>
      <c r="G476" s="72">
        <v>2</v>
      </c>
      <c r="H476" s="47">
        <f t="shared" si="109"/>
        <v>514</v>
      </c>
      <c r="I476" s="47">
        <v>257</v>
      </c>
      <c r="J476" s="47">
        <v>257</v>
      </c>
      <c r="K476" s="37">
        <f t="shared" si="110"/>
        <v>5202592</v>
      </c>
      <c r="L476" s="44">
        <v>0</v>
      </c>
      <c r="M476" s="44">
        <v>0</v>
      </c>
      <c r="N476" s="44">
        <v>0</v>
      </c>
      <c r="O476" s="47">
        <f>'[1]Прод. прилож'!$C$647</f>
        <v>5202592</v>
      </c>
      <c r="P476" s="44">
        <f t="shared" si="111"/>
        <v>10121.774319066148</v>
      </c>
      <c r="Q476" s="50">
        <v>9673</v>
      </c>
      <c r="R476" s="69" t="s">
        <v>95</v>
      </c>
      <c r="S476" s="18"/>
      <c r="T476" s="18"/>
    </row>
    <row r="477" spans="1:207" ht="25.15" customHeight="1" x14ac:dyDescent="0.25">
      <c r="A477" s="191" t="s">
        <v>1088</v>
      </c>
      <c r="B477" s="15" t="s">
        <v>268</v>
      </c>
      <c r="C477" s="72">
        <v>1962</v>
      </c>
      <c r="D477" s="167" t="s">
        <v>221</v>
      </c>
      <c r="E477" s="72" t="s">
        <v>20</v>
      </c>
      <c r="F477" s="72">
        <v>2</v>
      </c>
      <c r="G477" s="72">
        <v>2</v>
      </c>
      <c r="H477" s="47">
        <f t="shared" si="109"/>
        <v>281.60000000000002</v>
      </c>
      <c r="I477" s="47">
        <v>90.6</v>
      </c>
      <c r="J477" s="47">
        <v>191</v>
      </c>
      <c r="K477" s="37">
        <f t="shared" si="110"/>
        <v>5202592</v>
      </c>
      <c r="L477" s="44">
        <v>0</v>
      </c>
      <c r="M477" s="44">
        <v>0</v>
      </c>
      <c r="N477" s="44">
        <v>0</v>
      </c>
      <c r="O477" s="47">
        <f>'[1]Прод. прилож'!$C$648</f>
        <v>5202592</v>
      </c>
      <c r="P477" s="44">
        <f t="shared" si="111"/>
        <v>18475.113636363636</v>
      </c>
      <c r="Q477" s="50">
        <v>9673</v>
      </c>
      <c r="R477" s="69" t="s">
        <v>95</v>
      </c>
      <c r="S477" s="18"/>
      <c r="T477" s="18"/>
    </row>
    <row r="478" spans="1:207" ht="25.15" customHeight="1" x14ac:dyDescent="0.25">
      <c r="A478" s="191" t="s">
        <v>1089</v>
      </c>
      <c r="B478" s="15" t="s">
        <v>269</v>
      </c>
      <c r="C478" s="72">
        <v>1961</v>
      </c>
      <c r="D478" s="167" t="s">
        <v>221</v>
      </c>
      <c r="E478" s="72" t="s">
        <v>20</v>
      </c>
      <c r="F478" s="72">
        <v>2</v>
      </c>
      <c r="G478" s="72">
        <v>2</v>
      </c>
      <c r="H478" s="47">
        <f t="shared" si="109"/>
        <v>281.60000000000002</v>
      </c>
      <c r="I478" s="47">
        <v>91.5</v>
      </c>
      <c r="J478" s="47">
        <v>190.1</v>
      </c>
      <c r="K478" s="37">
        <f t="shared" si="110"/>
        <v>244475360.16</v>
      </c>
      <c r="L478" s="44">
        <v>0</v>
      </c>
      <c r="M478" s="44">
        <v>0</v>
      </c>
      <c r="N478" s="44">
        <v>0</v>
      </c>
      <c r="O478" s="47">
        <f>'[1]Прод. прилож'!$C$649</f>
        <v>244475360.16</v>
      </c>
      <c r="P478" s="44">
        <f t="shared" si="111"/>
        <v>868165.34147727268</v>
      </c>
      <c r="Q478" s="50">
        <v>9673</v>
      </c>
      <c r="R478" s="69" t="s">
        <v>95</v>
      </c>
      <c r="S478" s="18"/>
      <c r="T478" s="18"/>
    </row>
    <row r="479" spans="1:207" s="15" customFormat="1" ht="25.15" customHeight="1" x14ac:dyDescent="0.25">
      <c r="A479" s="191" t="s">
        <v>1090</v>
      </c>
      <c r="B479" s="15" t="s">
        <v>290</v>
      </c>
      <c r="C479" s="72">
        <v>1960</v>
      </c>
      <c r="D479" s="72">
        <v>2019</v>
      </c>
      <c r="E479" s="72" t="s">
        <v>20</v>
      </c>
      <c r="F479" s="72">
        <v>2</v>
      </c>
      <c r="G479" s="72">
        <v>2</v>
      </c>
      <c r="H479" s="47">
        <v>783.9</v>
      </c>
      <c r="I479" s="47">
        <v>220.6</v>
      </c>
      <c r="J479" s="47">
        <v>416.4</v>
      </c>
      <c r="K479" s="37">
        <f t="shared" si="110"/>
        <v>6270892.7000000002</v>
      </c>
      <c r="L479" s="44">
        <v>0</v>
      </c>
      <c r="M479" s="44">
        <v>0</v>
      </c>
      <c r="N479" s="44">
        <v>0</v>
      </c>
      <c r="O479" s="47">
        <f>'[1]Прод. прилож'!$C$162</f>
        <v>6270892.7000000002</v>
      </c>
      <c r="P479" s="44">
        <f t="shared" si="111"/>
        <v>7999.6079857124641</v>
      </c>
      <c r="Q479" s="50">
        <v>9673</v>
      </c>
      <c r="R479" s="69" t="s">
        <v>94</v>
      </c>
      <c r="S479" s="65"/>
      <c r="T479" s="16"/>
      <c r="U479" s="16"/>
    </row>
    <row r="480" spans="1:207" ht="25.15" customHeight="1" x14ac:dyDescent="0.25">
      <c r="A480" s="191" t="s">
        <v>1091</v>
      </c>
      <c r="B480" s="15" t="s">
        <v>259</v>
      </c>
      <c r="C480" s="72">
        <v>1962</v>
      </c>
      <c r="D480" s="72">
        <v>2017</v>
      </c>
      <c r="E480" s="72" t="s">
        <v>260</v>
      </c>
      <c r="F480" s="72">
        <v>1</v>
      </c>
      <c r="G480" s="72">
        <v>1</v>
      </c>
      <c r="H480" s="47">
        <f t="shared" si="109"/>
        <v>363.9</v>
      </c>
      <c r="I480" s="47">
        <v>105.9</v>
      </c>
      <c r="J480" s="47">
        <v>258</v>
      </c>
      <c r="K480" s="37">
        <f t="shared" si="110"/>
        <v>2373103.6</v>
      </c>
      <c r="L480" s="44">
        <v>0</v>
      </c>
      <c r="M480" s="44">
        <v>0</v>
      </c>
      <c r="N480" s="44">
        <v>0</v>
      </c>
      <c r="O480" s="47">
        <f>'[1]Прод. прилож'!$C$163</f>
        <v>2373103.6</v>
      </c>
      <c r="P480" s="44">
        <f t="shared" si="111"/>
        <v>6521.3069524594675</v>
      </c>
      <c r="Q480" s="50">
        <v>9673</v>
      </c>
      <c r="R480" s="69" t="s">
        <v>94</v>
      </c>
    </row>
    <row r="481" spans="1:207" s="167" customFormat="1" ht="34.9" customHeight="1" x14ac:dyDescent="0.25">
      <c r="A481" s="198" t="s">
        <v>2225</v>
      </c>
      <c r="B481" s="198"/>
      <c r="C481" s="198"/>
      <c r="D481" s="198"/>
      <c r="E481" s="198"/>
      <c r="F481" s="198"/>
      <c r="G481" s="198"/>
      <c r="H481" s="198"/>
      <c r="I481" s="198"/>
      <c r="J481" s="198"/>
      <c r="K481" s="198"/>
      <c r="L481" s="198"/>
      <c r="M481" s="198"/>
      <c r="N481" s="198"/>
      <c r="O481" s="198"/>
      <c r="P481" s="198"/>
      <c r="Q481" s="198"/>
      <c r="R481" s="198"/>
      <c r="S481" s="57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DC481" s="16"/>
      <c r="DD481" s="16"/>
      <c r="DE481" s="16"/>
      <c r="DF481" s="16"/>
      <c r="DG481" s="16"/>
      <c r="DH481" s="16"/>
      <c r="DI481" s="16"/>
      <c r="DJ481" s="16"/>
      <c r="DK481" s="16"/>
      <c r="DL481" s="16"/>
      <c r="DM481" s="16"/>
      <c r="DN481" s="16"/>
      <c r="DO481" s="16"/>
      <c r="DP481" s="16"/>
      <c r="DQ481" s="16"/>
      <c r="DR481" s="16"/>
      <c r="DS481" s="16"/>
      <c r="DT481" s="16"/>
      <c r="DU481" s="16"/>
      <c r="DV481" s="16"/>
      <c r="DW481" s="16"/>
      <c r="DX481" s="16"/>
      <c r="DY481" s="16"/>
      <c r="DZ481" s="16"/>
      <c r="EA481" s="16"/>
      <c r="EB481" s="16"/>
      <c r="EC481" s="16"/>
      <c r="ED481" s="16"/>
      <c r="EE481" s="16"/>
      <c r="EF481" s="16"/>
      <c r="EG481" s="16"/>
      <c r="EH481" s="16"/>
      <c r="EI481" s="16"/>
      <c r="EJ481" s="16"/>
      <c r="EK481" s="16"/>
      <c r="EL481" s="16"/>
      <c r="EM481" s="16"/>
      <c r="EN481" s="16"/>
      <c r="EO481" s="16"/>
      <c r="EP481" s="16"/>
      <c r="EQ481" s="16"/>
      <c r="ER481" s="16"/>
      <c r="ES481" s="16"/>
      <c r="ET481" s="16"/>
      <c r="EU481" s="16"/>
      <c r="EV481" s="16"/>
      <c r="EW481" s="16"/>
      <c r="EX481" s="16"/>
      <c r="EY481" s="16"/>
      <c r="EZ481" s="16"/>
      <c r="FA481" s="16"/>
      <c r="FB481" s="16"/>
      <c r="FC481" s="16"/>
      <c r="FD481" s="16"/>
      <c r="FE481" s="16"/>
      <c r="FF481" s="16"/>
      <c r="FG481" s="16"/>
      <c r="FH481" s="16"/>
      <c r="FI481" s="16"/>
      <c r="FJ481" s="16"/>
      <c r="FK481" s="16"/>
      <c r="FL481" s="16"/>
      <c r="FM481" s="16"/>
      <c r="FN481" s="16"/>
      <c r="FO481" s="16"/>
      <c r="FP481" s="16"/>
      <c r="FQ481" s="16"/>
      <c r="FR481" s="16"/>
      <c r="FS481" s="16"/>
      <c r="FT481" s="16"/>
      <c r="FU481" s="16"/>
      <c r="FV481" s="16"/>
      <c r="FW481" s="16"/>
      <c r="FX481" s="16"/>
      <c r="FY481" s="16"/>
      <c r="FZ481" s="16"/>
      <c r="GA481" s="16"/>
      <c r="GB481" s="16"/>
      <c r="GC481" s="16"/>
      <c r="GD481" s="16"/>
      <c r="GE481" s="16"/>
      <c r="GF481" s="16"/>
      <c r="GG481" s="16"/>
      <c r="GH481" s="16"/>
      <c r="GI481" s="16"/>
      <c r="GJ481" s="16"/>
      <c r="GK481" s="16"/>
      <c r="GL481" s="16"/>
      <c r="GM481" s="16"/>
      <c r="GN481" s="16"/>
      <c r="GO481" s="16"/>
      <c r="GP481" s="16"/>
      <c r="GQ481" s="16"/>
      <c r="GR481" s="16"/>
      <c r="GS481" s="16"/>
      <c r="GT481" s="16"/>
      <c r="GU481" s="16"/>
      <c r="GV481" s="16"/>
      <c r="GW481" s="16"/>
      <c r="GX481" s="16"/>
      <c r="GY481" s="16"/>
    </row>
    <row r="482" spans="1:207" s="167" customFormat="1" ht="34.9" customHeight="1" x14ac:dyDescent="0.25">
      <c r="A482" s="199" t="s">
        <v>47</v>
      </c>
      <c r="B482" s="199"/>
      <c r="C482" s="158" t="s">
        <v>21</v>
      </c>
      <c r="D482" s="158" t="s">
        <v>21</v>
      </c>
      <c r="E482" s="158" t="s">
        <v>21</v>
      </c>
      <c r="F482" s="96" t="s">
        <v>21</v>
      </c>
      <c r="G482" s="96" t="s">
        <v>21</v>
      </c>
      <c r="H482" s="97">
        <f t="shared" ref="H482:O482" si="112">SUM(H483:H553)</f>
        <v>179252.70000000004</v>
      </c>
      <c r="I482" s="97">
        <f t="shared" si="112"/>
        <v>8064.1</v>
      </c>
      <c r="J482" s="97">
        <f t="shared" si="112"/>
        <v>109265.70000000003</v>
      </c>
      <c r="K482" s="97">
        <f t="shared" si="112"/>
        <v>817257859.85000038</v>
      </c>
      <c r="L482" s="97">
        <f t="shared" si="112"/>
        <v>0</v>
      </c>
      <c r="M482" s="97">
        <f t="shared" si="112"/>
        <v>0</v>
      </c>
      <c r="N482" s="97">
        <f t="shared" si="112"/>
        <v>0</v>
      </c>
      <c r="O482" s="97">
        <f t="shared" si="112"/>
        <v>817257859.85000038</v>
      </c>
      <c r="P482" s="34">
        <f t="shared" ref="P482:P515" si="113">K482/H482</f>
        <v>4559.2499295687048</v>
      </c>
      <c r="Q482" s="98" t="s">
        <v>21</v>
      </c>
      <c r="R482" s="99" t="s">
        <v>21</v>
      </c>
      <c r="S482" s="66"/>
      <c r="T482" s="38"/>
      <c r="U482" s="38"/>
    </row>
    <row r="483" spans="1:207" s="167" customFormat="1" ht="22.9" customHeight="1" x14ac:dyDescent="0.25">
      <c r="A483" s="69" t="s">
        <v>1092</v>
      </c>
      <c r="B483" s="15" t="s">
        <v>300</v>
      </c>
      <c r="C483" s="167">
        <v>1966</v>
      </c>
      <c r="D483" s="167" t="s">
        <v>221</v>
      </c>
      <c r="E483" s="72" t="s">
        <v>20</v>
      </c>
      <c r="F483" s="71">
        <v>5</v>
      </c>
      <c r="G483" s="71">
        <v>4</v>
      </c>
      <c r="H483" s="47">
        <v>3962.3</v>
      </c>
      <c r="I483" s="48">
        <v>0</v>
      </c>
      <c r="J483" s="47">
        <v>2424.3000000000002</v>
      </c>
      <c r="K483" s="37">
        <f t="shared" ref="K483:K516" si="114">SUM(L483:O483)</f>
        <v>22058937.960000001</v>
      </c>
      <c r="L483" s="44">
        <v>0</v>
      </c>
      <c r="M483" s="44">
        <v>0</v>
      </c>
      <c r="N483" s="44">
        <v>0</v>
      </c>
      <c r="O483" s="44">
        <f>'[1]Прод. прилож'!$C$165</f>
        <v>22058937.960000001</v>
      </c>
      <c r="P483" s="44">
        <f t="shared" si="113"/>
        <v>5567.2054009035155</v>
      </c>
      <c r="Q483" s="50">
        <v>9673</v>
      </c>
      <c r="R483" s="69" t="s">
        <v>94</v>
      </c>
      <c r="S483" s="66"/>
      <c r="T483" s="38"/>
      <c r="U483" s="38"/>
    </row>
    <row r="484" spans="1:207" s="167" customFormat="1" ht="22.9" customHeight="1" x14ac:dyDescent="0.25">
      <c r="A484" s="200" t="s">
        <v>1093</v>
      </c>
      <c r="B484" s="273" t="s">
        <v>301</v>
      </c>
      <c r="C484" s="214">
        <v>1966</v>
      </c>
      <c r="D484" s="214" t="s">
        <v>221</v>
      </c>
      <c r="E484" s="204" t="s">
        <v>20</v>
      </c>
      <c r="F484" s="206">
        <v>5</v>
      </c>
      <c r="G484" s="206">
        <v>3</v>
      </c>
      <c r="H484" s="222">
        <v>2915.6</v>
      </c>
      <c r="I484" s="216">
        <v>0</v>
      </c>
      <c r="J484" s="222">
        <v>1615.1</v>
      </c>
      <c r="K484" s="37">
        <f t="shared" si="114"/>
        <v>8424789.870000001</v>
      </c>
      <c r="L484" s="44">
        <v>0</v>
      </c>
      <c r="M484" s="44">
        <v>0</v>
      </c>
      <c r="N484" s="44">
        <v>0</v>
      </c>
      <c r="O484" s="44">
        <f>'[1]Прод. прилож'!$C$166</f>
        <v>8424789.870000001</v>
      </c>
      <c r="P484" s="44">
        <f t="shared" si="113"/>
        <v>2889.5561359582939</v>
      </c>
      <c r="Q484" s="50">
        <v>9673</v>
      </c>
      <c r="R484" s="69" t="s">
        <v>94</v>
      </c>
      <c r="S484" s="66"/>
      <c r="T484" s="38"/>
      <c r="U484" s="38"/>
    </row>
    <row r="485" spans="1:207" s="167" customFormat="1" ht="22.9" customHeight="1" x14ac:dyDescent="0.25">
      <c r="A485" s="201"/>
      <c r="B485" s="274"/>
      <c r="C485" s="215"/>
      <c r="D485" s="215"/>
      <c r="E485" s="205"/>
      <c r="F485" s="207"/>
      <c r="G485" s="207"/>
      <c r="H485" s="223"/>
      <c r="I485" s="217"/>
      <c r="J485" s="223"/>
      <c r="K485" s="37">
        <f>SUM(L485:O485)</f>
        <v>5356497.6000000006</v>
      </c>
      <c r="L485" s="44">
        <v>0</v>
      </c>
      <c r="M485" s="44">
        <v>0</v>
      </c>
      <c r="N485" s="44">
        <v>0</v>
      </c>
      <c r="O485" s="44">
        <f>'[1]Прод. прилож'!$C$651</f>
        <v>5356497.6000000006</v>
      </c>
      <c r="P485" s="44">
        <v>4603.5</v>
      </c>
      <c r="Q485" s="50">
        <v>9673</v>
      </c>
      <c r="R485" s="69" t="s">
        <v>95</v>
      </c>
      <c r="S485" s="66"/>
      <c r="T485" s="38"/>
      <c r="U485" s="38"/>
    </row>
    <row r="486" spans="1:207" s="167" customFormat="1" ht="22.9" customHeight="1" x14ac:dyDescent="0.25">
      <c r="A486" s="191" t="s">
        <v>1094</v>
      </c>
      <c r="B486" s="101" t="s">
        <v>339</v>
      </c>
      <c r="C486" s="72">
        <v>1981</v>
      </c>
      <c r="D486" s="72" t="s">
        <v>221</v>
      </c>
      <c r="E486" s="72" t="s">
        <v>22</v>
      </c>
      <c r="F486" s="71">
        <v>9</v>
      </c>
      <c r="G486" s="71">
        <v>2</v>
      </c>
      <c r="H486" s="47">
        <v>9491.6</v>
      </c>
      <c r="I486" s="47">
        <v>0</v>
      </c>
      <c r="J486" s="47">
        <v>5661.6</v>
      </c>
      <c r="K486" s="37">
        <f t="shared" si="114"/>
        <v>5500000</v>
      </c>
      <c r="L486" s="44">
        <v>0</v>
      </c>
      <c r="M486" s="44">
        <v>0</v>
      </c>
      <c r="N486" s="44">
        <v>0</v>
      </c>
      <c r="O486" s="44">
        <f>'[1]Прод. прилож'!$C$1173</f>
        <v>5500000</v>
      </c>
      <c r="P486" s="44">
        <f t="shared" si="113"/>
        <v>579.45973281638499</v>
      </c>
      <c r="Q486" s="50">
        <v>9673</v>
      </c>
      <c r="R486" s="69" t="s">
        <v>96</v>
      </c>
      <c r="S486" s="57"/>
      <c r="T486" s="16"/>
      <c r="U486" s="16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  <c r="CL486" s="15"/>
      <c r="CM486" s="15"/>
      <c r="CN486" s="15"/>
      <c r="CO486" s="15"/>
      <c r="CP486" s="15"/>
      <c r="CQ486" s="15"/>
      <c r="CR486" s="15"/>
      <c r="CS486" s="15"/>
      <c r="CT486" s="15"/>
      <c r="CU486" s="15"/>
      <c r="CV486" s="15"/>
      <c r="CW486" s="15"/>
      <c r="CX486" s="15"/>
      <c r="CY486" s="15"/>
      <c r="CZ486" s="15"/>
      <c r="DA486" s="15"/>
      <c r="DB486" s="15"/>
      <c r="DC486" s="15"/>
      <c r="DD486" s="15"/>
      <c r="DE486" s="15"/>
      <c r="DF486" s="15"/>
      <c r="DG486" s="15"/>
      <c r="DH486" s="15"/>
      <c r="DI486" s="15"/>
      <c r="DJ486" s="15"/>
      <c r="DK486" s="15"/>
      <c r="DL486" s="15"/>
      <c r="DM486" s="15"/>
      <c r="DN486" s="15"/>
      <c r="DO486" s="15"/>
      <c r="DP486" s="15"/>
      <c r="DQ486" s="15"/>
      <c r="DR486" s="15"/>
      <c r="DS486" s="15"/>
      <c r="DT486" s="15"/>
      <c r="DU486" s="15"/>
      <c r="DV486" s="15"/>
      <c r="DW486" s="15"/>
      <c r="DX486" s="15"/>
      <c r="DY486" s="15"/>
      <c r="DZ486" s="15"/>
      <c r="EA486" s="15"/>
      <c r="EB486" s="15"/>
      <c r="EC486" s="15"/>
      <c r="ED486" s="15"/>
      <c r="EE486" s="15"/>
      <c r="EF486" s="15"/>
      <c r="EG486" s="15"/>
      <c r="EH486" s="15"/>
      <c r="EI486" s="15"/>
      <c r="EJ486" s="15"/>
      <c r="EK486" s="15"/>
      <c r="EL486" s="15"/>
      <c r="EM486" s="15"/>
      <c r="EN486" s="15"/>
      <c r="EO486" s="15"/>
      <c r="EP486" s="15"/>
      <c r="EQ486" s="15"/>
      <c r="ER486" s="15"/>
      <c r="ES486" s="15"/>
      <c r="ET486" s="15"/>
      <c r="EU486" s="15"/>
      <c r="EV486" s="15"/>
      <c r="EW486" s="15"/>
      <c r="EX486" s="15"/>
      <c r="EY486" s="15"/>
      <c r="EZ486" s="15"/>
      <c r="FA486" s="15"/>
      <c r="FB486" s="15"/>
      <c r="FC486" s="15"/>
      <c r="FD486" s="15"/>
      <c r="FE486" s="15"/>
      <c r="FF486" s="15"/>
      <c r="FG486" s="15"/>
      <c r="FH486" s="15"/>
      <c r="FI486" s="15"/>
      <c r="FJ486" s="15"/>
      <c r="FK486" s="15"/>
      <c r="FL486" s="15"/>
      <c r="FM486" s="15"/>
      <c r="FN486" s="15"/>
      <c r="FO486" s="15"/>
      <c r="FP486" s="15"/>
      <c r="FQ486" s="15"/>
      <c r="FR486" s="15"/>
      <c r="FS486" s="15"/>
      <c r="FT486" s="15"/>
      <c r="FU486" s="15"/>
      <c r="FV486" s="15"/>
      <c r="FW486" s="15"/>
      <c r="FX486" s="15"/>
      <c r="FY486" s="15"/>
      <c r="FZ486" s="15"/>
      <c r="GA486" s="15"/>
      <c r="GB486" s="15"/>
      <c r="GC486" s="15"/>
      <c r="GD486" s="15"/>
      <c r="GE486" s="15"/>
      <c r="GF486" s="15"/>
      <c r="GG486" s="15"/>
      <c r="GH486" s="15"/>
      <c r="GI486" s="15"/>
      <c r="GJ486" s="15"/>
      <c r="GK486" s="15"/>
      <c r="GL486" s="15"/>
      <c r="GM486" s="15"/>
      <c r="GN486" s="15"/>
      <c r="GO486" s="15"/>
      <c r="GP486" s="15"/>
      <c r="GQ486" s="15"/>
      <c r="GR486" s="15"/>
      <c r="GS486" s="15"/>
      <c r="GT486" s="15"/>
      <c r="GU486" s="15"/>
      <c r="GV486" s="15"/>
      <c r="GW486" s="15"/>
      <c r="GX486" s="15"/>
      <c r="GY486" s="15"/>
    </row>
    <row r="487" spans="1:207" s="167" customFormat="1" ht="22.9" customHeight="1" x14ac:dyDescent="0.25">
      <c r="A487" s="191" t="s">
        <v>1095</v>
      </c>
      <c r="B487" s="101" t="s">
        <v>1985</v>
      </c>
      <c r="C487" s="72">
        <v>1982</v>
      </c>
      <c r="D487" s="72" t="s">
        <v>221</v>
      </c>
      <c r="E487" s="72" t="s">
        <v>20</v>
      </c>
      <c r="F487" s="71">
        <v>5</v>
      </c>
      <c r="G487" s="71">
        <v>6</v>
      </c>
      <c r="H487" s="47">
        <v>5275.8</v>
      </c>
      <c r="I487" s="47">
        <v>0</v>
      </c>
      <c r="J487" s="47">
        <v>3757.3</v>
      </c>
      <c r="K487" s="37">
        <f t="shared" ref="K487:K488" si="115">SUM(L487:O487)</f>
        <v>5313276</v>
      </c>
      <c r="L487" s="44">
        <v>0</v>
      </c>
      <c r="M487" s="44">
        <v>0</v>
      </c>
      <c r="N487" s="44">
        <v>0</v>
      </c>
      <c r="O487" s="44">
        <f>'[1]Прод. прилож'!$C$167</f>
        <v>5313276</v>
      </c>
      <c r="P487" s="44">
        <f t="shared" ref="P487:P488" si="116">K487/H487</f>
        <v>1007.1033776867963</v>
      </c>
      <c r="Q487" s="50">
        <v>9673</v>
      </c>
      <c r="R487" s="69" t="s">
        <v>94</v>
      </c>
      <c r="S487" s="57"/>
      <c r="T487" s="16"/>
      <c r="U487" s="16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  <c r="CL487" s="15"/>
      <c r="CM487" s="15"/>
      <c r="CN487" s="15"/>
      <c r="CO487" s="15"/>
      <c r="CP487" s="15"/>
      <c r="CQ487" s="15"/>
      <c r="CR487" s="15"/>
      <c r="CS487" s="15"/>
      <c r="CT487" s="15"/>
      <c r="CU487" s="15"/>
      <c r="CV487" s="15"/>
      <c r="CW487" s="15"/>
      <c r="CX487" s="15"/>
      <c r="CY487" s="15"/>
      <c r="CZ487" s="15"/>
      <c r="DA487" s="15"/>
      <c r="DB487" s="15"/>
      <c r="DC487" s="15"/>
      <c r="DD487" s="15"/>
      <c r="DE487" s="15"/>
      <c r="DF487" s="15"/>
      <c r="DG487" s="15"/>
      <c r="DH487" s="15"/>
      <c r="DI487" s="15"/>
      <c r="DJ487" s="15"/>
      <c r="DK487" s="15"/>
      <c r="DL487" s="15"/>
      <c r="DM487" s="15"/>
      <c r="DN487" s="15"/>
      <c r="DO487" s="15"/>
      <c r="DP487" s="15"/>
      <c r="DQ487" s="15"/>
      <c r="DR487" s="15"/>
      <c r="DS487" s="15"/>
      <c r="DT487" s="15"/>
      <c r="DU487" s="15"/>
      <c r="DV487" s="15"/>
      <c r="DW487" s="15"/>
      <c r="DX487" s="15"/>
      <c r="DY487" s="15"/>
      <c r="DZ487" s="15"/>
      <c r="EA487" s="15"/>
      <c r="EB487" s="15"/>
      <c r="EC487" s="15"/>
      <c r="ED487" s="15"/>
      <c r="EE487" s="15"/>
      <c r="EF487" s="15"/>
      <c r="EG487" s="15"/>
      <c r="EH487" s="15"/>
      <c r="EI487" s="15"/>
      <c r="EJ487" s="15"/>
      <c r="EK487" s="15"/>
      <c r="EL487" s="15"/>
      <c r="EM487" s="15"/>
      <c r="EN487" s="15"/>
      <c r="EO487" s="15"/>
      <c r="EP487" s="15"/>
      <c r="EQ487" s="15"/>
      <c r="ER487" s="15"/>
      <c r="ES487" s="15"/>
      <c r="ET487" s="15"/>
      <c r="EU487" s="15"/>
      <c r="EV487" s="15"/>
      <c r="EW487" s="15"/>
      <c r="EX487" s="15"/>
      <c r="EY487" s="15"/>
      <c r="EZ487" s="15"/>
      <c r="FA487" s="15"/>
      <c r="FB487" s="15"/>
      <c r="FC487" s="15"/>
      <c r="FD487" s="15"/>
      <c r="FE487" s="15"/>
      <c r="FF487" s="15"/>
      <c r="FG487" s="15"/>
      <c r="FH487" s="15"/>
      <c r="FI487" s="15"/>
      <c r="FJ487" s="15"/>
      <c r="FK487" s="15"/>
      <c r="FL487" s="15"/>
      <c r="FM487" s="15"/>
      <c r="FN487" s="15"/>
      <c r="FO487" s="15"/>
      <c r="FP487" s="15"/>
      <c r="FQ487" s="15"/>
      <c r="FR487" s="15"/>
      <c r="FS487" s="15"/>
      <c r="FT487" s="15"/>
      <c r="FU487" s="15"/>
      <c r="FV487" s="15"/>
      <c r="FW487" s="15"/>
      <c r="FX487" s="15"/>
      <c r="FY487" s="15"/>
      <c r="FZ487" s="15"/>
      <c r="GA487" s="15"/>
      <c r="GB487" s="15"/>
      <c r="GC487" s="15"/>
      <c r="GD487" s="15"/>
      <c r="GE487" s="15"/>
      <c r="GF487" s="15"/>
      <c r="GG487" s="15"/>
      <c r="GH487" s="15"/>
      <c r="GI487" s="15"/>
      <c r="GJ487" s="15"/>
      <c r="GK487" s="15"/>
      <c r="GL487" s="15"/>
      <c r="GM487" s="15"/>
      <c r="GN487" s="15"/>
      <c r="GO487" s="15"/>
      <c r="GP487" s="15"/>
      <c r="GQ487" s="15"/>
      <c r="GR487" s="15"/>
      <c r="GS487" s="15"/>
      <c r="GT487" s="15"/>
      <c r="GU487" s="15"/>
      <c r="GV487" s="15"/>
      <c r="GW487" s="15"/>
      <c r="GX487" s="15"/>
      <c r="GY487" s="15"/>
    </row>
    <row r="488" spans="1:207" s="167" customFormat="1" ht="22.9" customHeight="1" x14ac:dyDescent="0.25">
      <c r="A488" s="191" t="s">
        <v>1096</v>
      </c>
      <c r="B488" s="101" t="s">
        <v>1986</v>
      </c>
      <c r="C488" s="72">
        <v>1979</v>
      </c>
      <c r="D488" s="72" t="s">
        <v>221</v>
      </c>
      <c r="E488" s="72" t="s">
        <v>20</v>
      </c>
      <c r="F488" s="71">
        <v>5</v>
      </c>
      <c r="G488" s="71">
        <v>6</v>
      </c>
      <c r="H488" s="47">
        <v>5302.5</v>
      </c>
      <c r="I488" s="47">
        <v>0</v>
      </c>
      <c r="J488" s="47">
        <v>3777.1</v>
      </c>
      <c r="K488" s="37">
        <f t="shared" si="115"/>
        <v>7045397.9000000004</v>
      </c>
      <c r="L488" s="44">
        <v>0</v>
      </c>
      <c r="M488" s="44">
        <v>0</v>
      </c>
      <c r="N488" s="44">
        <v>0</v>
      </c>
      <c r="O488" s="44">
        <f>'[1]Прод. прилож'!$C$652</f>
        <v>7045397.9000000004</v>
      </c>
      <c r="P488" s="44">
        <f t="shared" si="116"/>
        <v>1328.6936162187649</v>
      </c>
      <c r="Q488" s="50">
        <v>9673</v>
      </c>
      <c r="R488" s="69" t="s">
        <v>95</v>
      </c>
      <c r="S488" s="57"/>
      <c r="T488" s="16"/>
      <c r="U488" s="16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  <c r="CL488" s="15"/>
      <c r="CM488" s="15"/>
      <c r="CN488" s="15"/>
      <c r="CO488" s="15"/>
      <c r="CP488" s="15"/>
      <c r="CQ488" s="15"/>
      <c r="CR488" s="15"/>
      <c r="CS488" s="15"/>
      <c r="CT488" s="15"/>
      <c r="CU488" s="15"/>
      <c r="CV488" s="15"/>
      <c r="CW488" s="15"/>
      <c r="CX488" s="15"/>
      <c r="CY488" s="15"/>
      <c r="CZ488" s="15"/>
      <c r="DA488" s="15"/>
      <c r="DB488" s="15"/>
      <c r="DC488" s="15"/>
      <c r="DD488" s="15"/>
      <c r="DE488" s="15"/>
      <c r="DF488" s="15"/>
      <c r="DG488" s="15"/>
      <c r="DH488" s="15"/>
      <c r="DI488" s="15"/>
      <c r="DJ488" s="15"/>
      <c r="DK488" s="15"/>
      <c r="DL488" s="15"/>
      <c r="DM488" s="15"/>
      <c r="DN488" s="15"/>
      <c r="DO488" s="15"/>
      <c r="DP488" s="15"/>
      <c r="DQ488" s="15"/>
      <c r="DR488" s="15"/>
      <c r="DS488" s="15"/>
      <c r="DT488" s="15"/>
      <c r="DU488" s="15"/>
      <c r="DV488" s="15"/>
      <c r="DW488" s="15"/>
      <c r="DX488" s="15"/>
      <c r="DY488" s="15"/>
      <c r="DZ488" s="15"/>
      <c r="EA488" s="15"/>
      <c r="EB488" s="15"/>
      <c r="EC488" s="15"/>
      <c r="ED488" s="15"/>
      <c r="EE488" s="15"/>
      <c r="EF488" s="15"/>
      <c r="EG488" s="15"/>
      <c r="EH488" s="15"/>
      <c r="EI488" s="15"/>
      <c r="EJ488" s="15"/>
      <c r="EK488" s="15"/>
      <c r="EL488" s="15"/>
      <c r="EM488" s="15"/>
      <c r="EN488" s="15"/>
      <c r="EO488" s="15"/>
      <c r="EP488" s="15"/>
      <c r="EQ488" s="15"/>
      <c r="ER488" s="15"/>
      <c r="ES488" s="15"/>
      <c r="ET488" s="15"/>
      <c r="EU488" s="15"/>
      <c r="EV488" s="15"/>
      <c r="EW488" s="15"/>
      <c r="EX488" s="15"/>
      <c r="EY488" s="15"/>
      <c r="EZ488" s="15"/>
      <c r="FA488" s="15"/>
      <c r="FB488" s="15"/>
      <c r="FC488" s="15"/>
      <c r="FD488" s="15"/>
      <c r="FE488" s="15"/>
      <c r="FF488" s="15"/>
      <c r="FG488" s="15"/>
      <c r="FH488" s="15"/>
      <c r="FI488" s="15"/>
      <c r="FJ488" s="15"/>
      <c r="FK488" s="15"/>
      <c r="FL488" s="15"/>
      <c r="FM488" s="15"/>
      <c r="FN488" s="15"/>
      <c r="FO488" s="15"/>
      <c r="FP488" s="15"/>
      <c r="FQ488" s="15"/>
      <c r="FR488" s="15"/>
      <c r="FS488" s="15"/>
      <c r="FT488" s="15"/>
      <c r="FU488" s="15"/>
      <c r="FV488" s="15"/>
      <c r="FW488" s="15"/>
      <c r="FX488" s="15"/>
      <c r="FY488" s="15"/>
      <c r="FZ488" s="15"/>
      <c r="GA488" s="15"/>
      <c r="GB488" s="15"/>
      <c r="GC488" s="15"/>
      <c r="GD488" s="15"/>
      <c r="GE488" s="15"/>
      <c r="GF488" s="15"/>
      <c r="GG488" s="15"/>
      <c r="GH488" s="15"/>
      <c r="GI488" s="15"/>
      <c r="GJ488" s="15"/>
      <c r="GK488" s="15"/>
      <c r="GL488" s="15"/>
      <c r="GM488" s="15"/>
      <c r="GN488" s="15"/>
      <c r="GO488" s="15"/>
      <c r="GP488" s="15"/>
      <c r="GQ488" s="15"/>
      <c r="GR488" s="15"/>
      <c r="GS488" s="15"/>
      <c r="GT488" s="15"/>
      <c r="GU488" s="15"/>
      <c r="GV488" s="15"/>
      <c r="GW488" s="15"/>
      <c r="GX488" s="15"/>
      <c r="GY488" s="15"/>
    </row>
    <row r="489" spans="1:207" s="167" customFormat="1" ht="22.9" customHeight="1" x14ac:dyDescent="0.25">
      <c r="A489" s="191" t="s">
        <v>1097</v>
      </c>
      <c r="B489" s="101" t="s">
        <v>302</v>
      </c>
      <c r="C489" s="72">
        <v>1987</v>
      </c>
      <c r="D489" s="167" t="s">
        <v>221</v>
      </c>
      <c r="E489" s="72" t="s">
        <v>22</v>
      </c>
      <c r="F489" s="71">
        <v>9</v>
      </c>
      <c r="G489" s="71">
        <v>4</v>
      </c>
      <c r="H489" s="47">
        <v>10997.6</v>
      </c>
      <c r="I489" s="48">
        <v>0</v>
      </c>
      <c r="J489" s="47">
        <v>7552.6</v>
      </c>
      <c r="K489" s="37">
        <f t="shared" si="114"/>
        <v>11022047</v>
      </c>
      <c r="L489" s="44">
        <v>0</v>
      </c>
      <c r="M489" s="44">
        <v>0</v>
      </c>
      <c r="N489" s="44">
        <v>0</v>
      </c>
      <c r="O489" s="44">
        <f>'[1]Прод. прилож'!$C$168</f>
        <v>11022047</v>
      </c>
      <c r="P489" s="44">
        <f t="shared" si="113"/>
        <v>1002.2229395504473</v>
      </c>
      <c r="Q489" s="50">
        <v>9673</v>
      </c>
      <c r="R489" s="69" t="s">
        <v>94</v>
      </c>
      <c r="S489" s="66"/>
      <c r="T489" s="38"/>
      <c r="U489" s="38"/>
    </row>
    <row r="490" spans="1:207" s="167" customFormat="1" ht="22.9" customHeight="1" x14ac:dyDescent="0.25">
      <c r="A490" s="191" t="s">
        <v>1098</v>
      </c>
      <c r="B490" s="15" t="s">
        <v>303</v>
      </c>
      <c r="C490" s="167">
        <v>1983</v>
      </c>
      <c r="D490" s="167" t="s">
        <v>221</v>
      </c>
      <c r="E490" s="72" t="s">
        <v>22</v>
      </c>
      <c r="F490" s="71">
        <v>5</v>
      </c>
      <c r="G490" s="71">
        <v>8</v>
      </c>
      <c r="H490" s="47">
        <v>7497.3</v>
      </c>
      <c r="I490" s="48">
        <v>0</v>
      </c>
      <c r="J490" s="47">
        <v>5543.7</v>
      </c>
      <c r="K490" s="37">
        <f t="shared" si="114"/>
        <v>7183231.2000000002</v>
      </c>
      <c r="L490" s="44">
        <v>0</v>
      </c>
      <c r="M490" s="44">
        <v>0</v>
      </c>
      <c r="N490" s="44">
        <v>0</v>
      </c>
      <c r="O490" s="44">
        <f>'[1]Прод. прилож'!$C$169</f>
        <v>7183231.2000000002</v>
      </c>
      <c r="P490" s="44">
        <f t="shared" si="113"/>
        <v>958.10907926853668</v>
      </c>
      <c r="Q490" s="50">
        <v>9673</v>
      </c>
      <c r="R490" s="69" t="s">
        <v>94</v>
      </c>
      <c r="S490" s="66"/>
      <c r="T490" s="38"/>
      <c r="U490" s="38"/>
    </row>
    <row r="491" spans="1:207" s="167" customFormat="1" ht="22.9" customHeight="1" x14ac:dyDescent="0.25">
      <c r="A491" s="191" t="s">
        <v>1099</v>
      </c>
      <c r="B491" s="15" t="s">
        <v>304</v>
      </c>
      <c r="C491" s="167">
        <v>1986</v>
      </c>
      <c r="D491" s="167" t="s">
        <v>221</v>
      </c>
      <c r="E491" s="72" t="s">
        <v>22</v>
      </c>
      <c r="F491" s="71">
        <v>5</v>
      </c>
      <c r="G491" s="71">
        <v>3</v>
      </c>
      <c r="H491" s="47">
        <v>4119.1000000000004</v>
      </c>
      <c r="I491" s="48">
        <v>0</v>
      </c>
      <c r="J491" s="47">
        <v>1766.1</v>
      </c>
      <c r="K491" s="37">
        <f t="shared" si="114"/>
        <v>12116337.199999999</v>
      </c>
      <c r="L491" s="44">
        <v>0</v>
      </c>
      <c r="M491" s="44">
        <v>0</v>
      </c>
      <c r="N491" s="44">
        <v>0</v>
      </c>
      <c r="O491" s="44">
        <f>'[1]Прод. прилож'!$C$170</f>
        <v>12116337.199999999</v>
      </c>
      <c r="P491" s="44">
        <f t="shared" si="113"/>
        <v>2941.50110461023</v>
      </c>
      <c r="Q491" s="50">
        <v>9673</v>
      </c>
      <c r="R491" s="69" t="s">
        <v>94</v>
      </c>
      <c r="S491" s="66"/>
      <c r="T491" s="38"/>
      <c r="U491" s="38"/>
    </row>
    <row r="492" spans="1:207" s="167" customFormat="1" ht="22.9" customHeight="1" x14ac:dyDescent="0.25">
      <c r="A492" s="191" t="s">
        <v>1100</v>
      </c>
      <c r="B492" s="101" t="s">
        <v>305</v>
      </c>
      <c r="C492" s="167">
        <v>1989</v>
      </c>
      <c r="D492" s="167" t="s">
        <v>221</v>
      </c>
      <c r="E492" s="72" t="s">
        <v>22</v>
      </c>
      <c r="F492" s="71">
        <v>9</v>
      </c>
      <c r="G492" s="71">
        <v>1</v>
      </c>
      <c r="H492" s="48">
        <v>3657.6</v>
      </c>
      <c r="I492" s="48">
        <v>0</v>
      </c>
      <c r="J492" s="48">
        <v>2966.2</v>
      </c>
      <c r="K492" s="37">
        <f t="shared" si="114"/>
        <v>2874190</v>
      </c>
      <c r="L492" s="44">
        <v>0</v>
      </c>
      <c r="M492" s="44">
        <v>0</v>
      </c>
      <c r="N492" s="44">
        <v>0</v>
      </c>
      <c r="O492" s="44">
        <f>'[1]Прод. прилож'!$C$171</f>
        <v>2874190</v>
      </c>
      <c r="P492" s="44">
        <f t="shared" si="113"/>
        <v>785.81310148731416</v>
      </c>
      <c r="Q492" s="50">
        <v>9673</v>
      </c>
      <c r="R492" s="69" t="s">
        <v>94</v>
      </c>
      <c r="S492" s="66"/>
      <c r="T492" s="38"/>
      <c r="U492" s="38"/>
    </row>
    <row r="493" spans="1:207" s="167" customFormat="1" ht="22.9" customHeight="1" x14ac:dyDescent="0.25">
      <c r="A493" s="191" t="s">
        <v>1101</v>
      </c>
      <c r="B493" s="15" t="s">
        <v>306</v>
      </c>
      <c r="C493" s="167">
        <v>1981</v>
      </c>
      <c r="D493" s="167" t="s">
        <v>221</v>
      </c>
      <c r="E493" s="72" t="s">
        <v>22</v>
      </c>
      <c r="F493" s="71">
        <v>5</v>
      </c>
      <c r="G493" s="71">
        <v>8</v>
      </c>
      <c r="H493" s="47">
        <v>8554.1</v>
      </c>
      <c r="I493" s="48">
        <v>0</v>
      </c>
      <c r="J493" s="47">
        <v>6212.1</v>
      </c>
      <c r="K493" s="37">
        <f t="shared" si="114"/>
        <v>33946933.480000004</v>
      </c>
      <c r="L493" s="44">
        <v>0</v>
      </c>
      <c r="M493" s="44">
        <v>0</v>
      </c>
      <c r="N493" s="44">
        <v>0</v>
      </c>
      <c r="O493" s="44">
        <f>'[1]Прод. прилож'!$C$172</f>
        <v>33946933.480000004</v>
      </c>
      <c r="P493" s="44">
        <f t="shared" si="113"/>
        <v>3968.4985539098216</v>
      </c>
      <c r="Q493" s="50">
        <v>9673</v>
      </c>
      <c r="R493" s="69" t="s">
        <v>94</v>
      </c>
      <c r="S493" s="66"/>
      <c r="T493" s="38"/>
      <c r="U493" s="38"/>
    </row>
    <row r="494" spans="1:207" s="167" customFormat="1" ht="22.9" customHeight="1" x14ac:dyDescent="0.25">
      <c r="A494" s="191" t="s">
        <v>1102</v>
      </c>
      <c r="B494" s="15" t="s">
        <v>307</v>
      </c>
      <c r="C494" s="167">
        <v>1983</v>
      </c>
      <c r="D494" s="167" t="s">
        <v>221</v>
      </c>
      <c r="E494" s="72" t="s">
        <v>22</v>
      </c>
      <c r="F494" s="71">
        <v>5</v>
      </c>
      <c r="G494" s="71">
        <v>10</v>
      </c>
      <c r="H494" s="47">
        <v>10547.8</v>
      </c>
      <c r="I494" s="48">
        <v>0</v>
      </c>
      <c r="J494" s="47">
        <v>7609.2</v>
      </c>
      <c r="K494" s="37">
        <f t="shared" si="114"/>
        <v>62895492.619999997</v>
      </c>
      <c r="L494" s="44">
        <v>0</v>
      </c>
      <c r="M494" s="44">
        <v>0</v>
      </c>
      <c r="N494" s="44">
        <v>0</v>
      </c>
      <c r="O494" s="44">
        <f>'[1]Прод. прилож'!$C$173</f>
        <v>62895492.619999997</v>
      </c>
      <c r="P494" s="44">
        <f t="shared" si="113"/>
        <v>5962.9015169039994</v>
      </c>
      <c r="Q494" s="50">
        <v>9673</v>
      </c>
      <c r="R494" s="69" t="s">
        <v>94</v>
      </c>
      <c r="S494" s="66"/>
      <c r="T494" s="38"/>
      <c r="U494" s="38"/>
    </row>
    <row r="495" spans="1:207" s="167" customFormat="1" ht="22.9" customHeight="1" x14ac:dyDescent="0.25">
      <c r="A495" s="191" t="s">
        <v>1103</v>
      </c>
      <c r="B495" s="45" t="s">
        <v>345</v>
      </c>
      <c r="C495" s="72">
        <v>1976</v>
      </c>
      <c r="D495" s="72" t="s">
        <v>221</v>
      </c>
      <c r="E495" s="72" t="s">
        <v>22</v>
      </c>
      <c r="F495" s="71">
        <v>9</v>
      </c>
      <c r="G495" s="71">
        <v>4</v>
      </c>
      <c r="H495" s="47">
        <v>9696.2999999999993</v>
      </c>
      <c r="I495" s="55">
        <v>834.1</v>
      </c>
      <c r="J495" s="47">
        <v>7560.9</v>
      </c>
      <c r="K495" s="37">
        <f t="shared" si="114"/>
        <v>57982129.5</v>
      </c>
      <c r="L495" s="44">
        <v>0</v>
      </c>
      <c r="M495" s="44">
        <v>0</v>
      </c>
      <c r="N495" s="44">
        <v>0</v>
      </c>
      <c r="O495" s="44">
        <f>'[1]Прод. прилож'!$C$1174</f>
        <v>57982129.5</v>
      </c>
      <c r="P495" s="44">
        <f t="shared" si="113"/>
        <v>5979.8200860121906</v>
      </c>
      <c r="Q495" s="50">
        <v>9673</v>
      </c>
      <c r="R495" s="69" t="s">
        <v>96</v>
      </c>
      <c r="S495" s="57"/>
      <c r="T495" s="16"/>
      <c r="U495" s="16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  <c r="CL495" s="15"/>
      <c r="CM495" s="15"/>
      <c r="CN495" s="15"/>
      <c r="CO495" s="15"/>
      <c r="CP495" s="15"/>
      <c r="CQ495" s="15"/>
      <c r="CR495" s="15"/>
      <c r="CS495" s="15"/>
      <c r="CT495" s="15"/>
      <c r="CU495" s="15"/>
      <c r="CV495" s="15"/>
      <c r="CW495" s="15"/>
      <c r="CX495" s="15"/>
      <c r="CY495" s="15"/>
      <c r="CZ495" s="15"/>
      <c r="DA495" s="15"/>
      <c r="DB495" s="15"/>
      <c r="DC495" s="15"/>
      <c r="DD495" s="15"/>
      <c r="DE495" s="15"/>
      <c r="DF495" s="15"/>
      <c r="DG495" s="15"/>
      <c r="DH495" s="15"/>
      <c r="DI495" s="15"/>
      <c r="DJ495" s="15"/>
      <c r="DK495" s="15"/>
      <c r="DL495" s="15"/>
      <c r="DM495" s="15"/>
      <c r="DN495" s="15"/>
      <c r="DO495" s="15"/>
      <c r="DP495" s="15"/>
      <c r="DQ495" s="15"/>
      <c r="DR495" s="15"/>
      <c r="DS495" s="15"/>
      <c r="DT495" s="15"/>
      <c r="DU495" s="15"/>
      <c r="DV495" s="15"/>
      <c r="DW495" s="15"/>
      <c r="DX495" s="15"/>
      <c r="DY495" s="15"/>
      <c r="DZ495" s="15"/>
      <c r="EA495" s="15"/>
      <c r="EB495" s="15"/>
      <c r="EC495" s="15"/>
      <c r="ED495" s="15"/>
      <c r="EE495" s="15"/>
      <c r="EF495" s="15"/>
      <c r="EG495" s="15"/>
      <c r="EH495" s="15"/>
      <c r="EI495" s="15"/>
      <c r="EJ495" s="15"/>
      <c r="EK495" s="15"/>
      <c r="EL495" s="15"/>
      <c r="EM495" s="15"/>
      <c r="EN495" s="15"/>
      <c r="EO495" s="15"/>
      <c r="EP495" s="15"/>
      <c r="EQ495" s="15"/>
      <c r="ER495" s="15"/>
      <c r="ES495" s="15"/>
      <c r="ET495" s="15"/>
      <c r="EU495" s="15"/>
      <c r="EV495" s="15"/>
      <c r="EW495" s="15"/>
      <c r="EX495" s="15"/>
      <c r="EY495" s="15"/>
      <c r="EZ495" s="15"/>
      <c r="FA495" s="15"/>
      <c r="FB495" s="15"/>
      <c r="FC495" s="15"/>
      <c r="FD495" s="15"/>
      <c r="FE495" s="15"/>
      <c r="FF495" s="15"/>
      <c r="FG495" s="15"/>
      <c r="FH495" s="15"/>
      <c r="FI495" s="15"/>
      <c r="FJ495" s="15"/>
      <c r="FK495" s="15"/>
      <c r="FL495" s="15"/>
      <c r="FM495" s="15"/>
      <c r="FN495" s="15"/>
      <c r="FO495" s="15"/>
      <c r="FP495" s="15"/>
      <c r="FQ495" s="15"/>
      <c r="FR495" s="15"/>
      <c r="FS495" s="15"/>
      <c r="FT495" s="15"/>
      <c r="FU495" s="15"/>
      <c r="FV495" s="15"/>
      <c r="FW495" s="15"/>
      <c r="FX495" s="15"/>
      <c r="FY495" s="15"/>
      <c r="FZ495" s="15"/>
      <c r="GA495" s="15"/>
      <c r="GB495" s="15"/>
      <c r="GC495" s="15"/>
      <c r="GD495" s="15"/>
      <c r="GE495" s="15"/>
      <c r="GF495" s="15"/>
      <c r="GG495" s="15"/>
      <c r="GH495" s="15"/>
      <c r="GI495" s="15"/>
      <c r="GJ495" s="15"/>
      <c r="GK495" s="15"/>
      <c r="GL495" s="15"/>
      <c r="GM495" s="15"/>
      <c r="GN495" s="15"/>
      <c r="GO495" s="15"/>
      <c r="GP495" s="15"/>
      <c r="GQ495" s="15"/>
      <c r="GR495" s="15"/>
      <c r="GS495" s="15"/>
      <c r="GT495" s="15"/>
      <c r="GU495" s="15"/>
      <c r="GV495" s="15"/>
      <c r="GW495" s="15"/>
      <c r="GX495" s="15"/>
      <c r="GY495" s="15"/>
    </row>
    <row r="496" spans="1:207" s="167" customFormat="1" ht="22.9" customHeight="1" x14ac:dyDescent="0.25">
      <c r="A496" s="191" t="s">
        <v>1104</v>
      </c>
      <c r="B496" s="45" t="s">
        <v>346</v>
      </c>
      <c r="C496" s="72">
        <v>1976</v>
      </c>
      <c r="D496" s="72" t="s">
        <v>221</v>
      </c>
      <c r="E496" s="72" t="s">
        <v>22</v>
      </c>
      <c r="F496" s="71">
        <v>9</v>
      </c>
      <c r="G496" s="71">
        <v>4</v>
      </c>
      <c r="H496" s="47">
        <v>9631.7999999999993</v>
      </c>
      <c r="I496" s="55">
        <v>0</v>
      </c>
      <c r="J496" s="47">
        <v>7542.9</v>
      </c>
      <c r="K496" s="37">
        <f t="shared" si="114"/>
        <v>57166200</v>
      </c>
      <c r="L496" s="44">
        <v>0</v>
      </c>
      <c r="M496" s="44">
        <v>0</v>
      </c>
      <c r="N496" s="44">
        <v>0</v>
      </c>
      <c r="O496" s="44">
        <f>'[1]Прод. прилож'!$C$1175</f>
        <v>57166200</v>
      </c>
      <c r="P496" s="44">
        <f t="shared" si="113"/>
        <v>5935.1523079798171</v>
      </c>
      <c r="Q496" s="50">
        <v>9673</v>
      </c>
      <c r="R496" s="69" t="s">
        <v>96</v>
      </c>
      <c r="S496" s="57"/>
      <c r="T496" s="16"/>
      <c r="U496" s="16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5"/>
      <c r="CO496" s="15"/>
      <c r="CP496" s="15"/>
      <c r="CQ496" s="15"/>
      <c r="CR496" s="15"/>
      <c r="CS496" s="15"/>
      <c r="CT496" s="15"/>
      <c r="CU496" s="15"/>
      <c r="CV496" s="15"/>
      <c r="CW496" s="15"/>
      <c r="CX496" s="15"/>
      <c r="CY496" s="15"/>
      <c r="CZ496" s="15"/>
      <c r="DA496" s="15"/>
      <c r="DB496" s="15"/>
      <c r="DC496" s="15"/>
      <c r="DD496" s="15"/>
      <c r="DE496" s="15"/>
      <c r="DF496" s="15"/>
      <c r="DG496" s="15"/>
      <c r="DH496" s="15"/>
      <c r="DI496" s="15"/>
      <c r="DJ496" s="15"/>
      <c r="DK496" s="15"/>
      <c r="DL496" s="15"/>
      <c r="DM496" s="15"/>
      <c r="DN496" s="15"/>
      <c r="DO496" s="15"/>
      <c r="DP496" s="15"/>
      <c r="DQ496" s="15"/>
      <c r="DR496" s="15"/>
      <c r="DS496" s="15"/>
      <c r="DT496" s="15"/>
      <c r="DU496" s="15"/>
      <c r="DV496" s="15"/>
      <c r="DW496" s="15"/>
      <c r="DX496" s="15"/>
      <c r="DY496" s="15"/>
      <c r="DZ496" s="15"/>
      <c r="EA496" s="15"/>
      <c r="EB496" s="15"/>
      <c r="EC496" s="15"/>
      <c r="ED496" s="15"/>
      <c r="EE496" s="15"/>
      <c r="EF496" s="15"/>
      <c r="EG496" s="15"/>
      <c r="EH496" s="15"/>
      <c r="EI496" s="15"/>
      <c r="EJ496" s="15"/>
      <c r="EK496" s="15"/>
      <c r="EL496" s="15"/>
      <c r="EM496" s="15"/>
      <c r="EN496" s="15"/>
      <c r="EO496" s="15"/>
      <c r="EP496" s="15"/>
      <c r="EQ496" s="15"/>
      <c r="ER496" s="15"/>
      <c r="ES496" s="15"/>
      <c r="ET496" s="15"/>
      <c r="EU496" s="15"/>
      <c r="EV496" s="15"/>
      <c r="EW496" s="15"/>
      <c r="EX496" s="15"/>
      <c r="EY496" s="15"/>
      <c r="EZ496" s="15"/>
      <c r="FA496" s="15"/>
      <c r="FB496" s="15"/>
      <c r="FC496" s="15"/>
      <c r="FD496" s="15"/>
      <c r="FE496" s="15"/>
      <c r="FF496" s="15"/>
      <c r="FG496" s="15"/>
      <c r="FH496" s="15"/>
      <c r="FI496" s="15"/>
      <c r="FJ496" s="15"/>
      <c r="FK496" s="15"/>
      <c r="FL496" s="15"/>
      <c r="FM496" s="15"/>
      <c r="FN496" s="15"/>
      <c r="FO496" s="15"/>
      <c r="FP496" s="15"/>
      <c r="FQ496" s="15"/>
      <c r="FR496" s="15"/>
      <c r="FS496" s="15"/>
      <c r="FT496" s="15"/>
      <c r="FU496" s="15"/>
      <c r="FV496" s="15"/>
      <c r="FW496" s="15"/>
      <c r="FX496" s="15"/>
      <c r="FY496" s="15"/>
      <c r="FZ496" s="15"/>
      <c r="GA496" s="15"/>
      <c r="GB496" s="15"/>
      <c r="GC496" s="15"/>
      <c r="GD496" s="15"/>
      <c r="GE496" s="15"/>
      <c r="GF496" s="15"/>
      <c r="GG496" s="15"/>
      <c r="GH496" s="15"/>
      <c r="GI496" s="15"/>
      <c r="GJ496" s="15"/>
      <c r="GK496" s="15"/>
      <c r="GL496" s="15"/>
      <c r="GM496" s="15"/>
      <c r="GN496" s="15"/>
      <c r="GO496" s="15"/>
      <c r="GP496" s="15"/>
      <c r="GQ496" s="15"/>
      <c r="GR496" s="15"/>
      <c r="GS496" s="15"/>
      <c r="GT496" s="15"/>
      <c r="GU496" s="15"/>
      <c r="GV496" s="15"/>
      <c r="GW496" s="15"/>
      <c r="GX496" s="15"/>
      <c r="GY496" s="15"/>
    </row>
    <row r="497" spans="1:207" s="167" customFormat="1" ht="22.9" customHeight="1" x14ac:dyDescent="0.25">
      <c r="A497" s="191" t="s">
        <v>1105</v>
      </c>
      <c r="B497" s="45" t="s">
        <v>308</v>
      </c>
      <c r="C497" s="72">
        <v>1964</v>
      </c>
      <c r="D497" s="72" t="s">
        <v>221</v>
      </c>
      <c r="E497" s="72" t="s">
        <v>20</v>
      </c>
      <c r="F497" s="71">
        <v>2</v>
      </c>
      <c r="G497" s="71">
        <v>1</v>
      </c>
      <c r="H497" s="37">
        <v>1072.8</v>
      </c>
      <c r="I497" s="37">
        <v>0</v>
      </c>
      <c r="J497" s="37">
        <v>481.6</v>
      </c>
      <c r="K497" s="37">
        <f t="shared" si="114"/>
        <v>9958994.3199999984</v>
      </c>
      <c r="L497" s="44">
        <v>0</v>
      </c>
      <c r="M497" s="44">
        <v>0</v>
      </c>
      <c r="N497" s="44">
        <v>0</v>
      </c>
      <c r="O497" s="37">
        <f>'[1]Прод. прилож'!$C$174</f>
        <v>9958994.3199999984</v>
      </c>
      <c r="P497" s="44">
        <f t="shared" si="113"/>
        <v>9283.1788963460094</v>
      </c>
      <c r="Q497" s="50">
        <v>9673</v>
      </c>
      <c r="R497" s="69" t="s">
        <v>94</v>
      </c>
      <c r="S497" s="66"/>
      <c r="T497" s="38"/>
      <c r="U497" s="38"/>
    </row>
    <row r="498" spans="1:207" s="167" customFormat="1" ht="22.9" customHeight="1" x14ac:dyDescent="0.25">
      <c r="A498" s="191" t="s">
        <v>1106</v>
      </c>
      <c r="B498" s="45" t="s">
        <v>347</v>
      </c>
      <c r="C498" s="167">
        <v>1987</v>
      </c>
      <c r="D498" s="72" t="s">
        <v>221</v>
      </c>
      <c r="E498" s="72" t="s">
        <v>20</v>
      </c>
      <c r="F498" s="71">
        <v>3</v>
      </c>
      <c r="G498" s="71">
        <v>2</v>
      </c>
      <c r="H498" s="47">
        <v>1815.1</v>
      </c>
      <c r="I498" s="55">
        <v>0</v>
      </c>
      <c r="J498" s="47">
        <v>859.1</v>
      </c>
      <c r="K498" s="37">
        <f t="shared" si="114"/>
        <v>9133505.6999999993</v>
      </c>
      <c r="L498" s="44">
        <v>0</v>
      </c>
      <c r="M498" s="44">
        <v>0</v>
      </c>
      <c r="N498" s="44">
        <v>0</v>
      </c>
      <c r="O498" s="44">
        <f>'[1]Прод. прилож'!$C$1176</f>
        <v>9133505.6999999993</v>
      </c>
      <c r="P498" s="44">
        <f t="shared" si="113"/>
        <v>5031.957302627954</v>
      </c>
      <c r="Q498" s="50">
        <v>9673</v>
      </c>
      <c r="R498" s="69" t="s">
        <v>96</v>
      </c>
      <c r="S498" s="57"/>
      <c r="T498" s="16"/>
      <c r="U498" s="16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5"/>
      <c r="CQ498" s="15"/>
      <c r="CR498" s="15"/>
      <c r="CS498" s="15"/>
      <c r="CT498" s="15"/>
      <c r="CU498" s="15"/>
      <c r="CV498" s="15"/>
      <c r="CW498" s="15"/>
      <c r="CX498" s="15"/>
      <c r="CY498" s="15"/>
      <c r="CZ498" s="15"/>
      <c r="DA498" s="15"/>
      <c r="DB498" s="15"/>
      <c r="DC498" s="15"/>
      <c r="DD498" s="15"/>
      <c r="DE498" s="15"/>
      <c r="DF498" s="15"/>
      <c r="DG498" s="15"/>
      <c r="DH498" s="15"/>
      <c r="DI498" s="15"/>
      <c r="DJ498" s="15"/>
      <c r="DK498" s="15"/>
      <c r="DL498" s="15"/>
      <c r="DM498" s="15"/>
      <c r="DN498" s="15"/>
      <c r="DO498" s="15"/>
      <c r="DP498" s="15"/>
      <c r="DQ498" s="15"/>
      <c r="DR498" s="15"/>
      <c r="DS498" s="15"/>
      <c r="DT498" s="15"/>
      <c r="DU498" s="15"/>
      <c r="DV498" s="15"/>
      <c r="DW498" s="15"/>
      <c r="DX498" s="15"/>
      <c r="DY498" s="15"/>
      <c r="DZ498" s="15"/>
      <c r="EA498" s="15"/>
      <c r="EB498" s="15"/>
      <c r="EC498" s="15"/>
      <c r="ED498" s="15"/>
      <c r="EE498" s="15"/>
      <c r="EF498" s="15"/>
      <c r="EG498" s="15"/>
      <c r="EH498" s="15"/>
      <c r="EI498" s="15"/>
      <c r="EJ498" s="15"/>
      <c r="EK498" s="15"/>
      <c r="EL498" s="15"/>
      <c r="EM498" s="15"/>
      <c r="EN498" s="15"/>
      <c r="EO498" s="15"/>
      <c r="EP498" s="15"/>
      <c r="EQ498" s="15"/>
      <c r="ER498" s="15"/>
      <c r="ES498" s="15"/>
      <c r="ET498" s="15"/>
      <c r="EU498" s="15"/>
      <c r="EV498" s="15"/>
      <c r="EW498" s="15"/>
      <c r="EX498" s="15"/>
      <c r="EY498" s="15"/>
      <c r="EZ498" s="15"/>
      <c r="FA498" s="15"/>
      <c r="FB498" s="15"/>
      <c r="FC498" s="15"/>
      <c r="FD498" s="15"/>
      <c r="FE498" s="15"/>
      <c r="FF498" s="15"/>
      <c r="FG498" s="15"/>
      <c r="FH498" s="15"/>
      <c r="FI498" s="15"/>
      <c r="FJ498" s="15"/>
      <c r="FK498" s="15"/>
      <c r="FL498" s="15"/>
      <c r="FM498" s="15"/>
      <c r="FN498" s="15"/>
      <c r="FO498" s="15"/>
      <c r="FP498" s="15"/>
      <c r="FQ498" s="15"/>
      <c r="FR498" s="15"/>
      <c r="FS498" s="15"/>
      <c r="FT498" s="15"/>
      <c r="FU498" s="15"/>
      <c r="FV498" s="15"/>
      <c r="FW498" s="15"/>
      <c r="FX498" s="15"/>
      <c r="FY498" s="15"/>
      <c r="FZ498" s="15"/>
      <c r="GA498" s="15"/>
      <c r="GB498" s="15"/>
      <c r="GC498" s="15"/>
      <c r="GD498" s="15"/>
      <c r="GE498" s="15"/>
      <c r="GF498" s="15"/>
      <c r="GG498" s="15"/>
      <c r="GH498" s="15"/>
      <c r="GI498" s="15"/>
      <c r="GJ498" s="15"/>
      <c r="GK498" s="15"/>
      <c r="GL498" s="15"/>
      <c r="GM498" s="15"/>
      <c r="GN498" s="15"/>
      <c r="GO498" s="15"/>
      <c r="GP498" s="15"/>
      <c r="GQ498" s="15"/>
      <c r="GR498" s="15"/>
      <c r="GS498" s="15"/>
      <c r="GT498" s="15"/>
      <c r="GU498" s="15"/>
      <c r="GV498" s="15"/>
      <c r="GW498" s="15"/>
      <c r="GX498" s="15"/>
      <c r="GY498" s="15"/>
    </row>
    <row r="499" spans="1:207" s="167" customFormat="1" ht="22.9" customHeight="1" x14ac:dyDescent="0.25">
      <c r="A499" s="191" t="s">
        <v>1107</v>
      </c>
      <c r="B499" s="45" t="s">
        <v>320</v>
      </c>
      <c r="C499" s="72">
        <v>1963</v>
      </c>
      <c r="D499" s="72" t="s">
        <v>221</v>
      </c>
      <c r="E499" s="72" t="s">
        <v>20</v>
      </c>
      <c r="F499" s="71">
        <v>2</v>
      </c>
      <c r="G499" s="71">
        <v>2</v>
      </c>
      <c r="H499" s="47">
        <v>730.8</v>
      </c>
      <c r="I499" s="55">
        <v>0</v>
      </c>
      <c r="J499" s="47">
        <v>399.4</v>
      </c>
      <c r="K499" s="37">
        <f t="shared" si="114"/>
        <v>6365898.3000000007</v>
      </c>
      <c r="L499" s="44">
        <v>0</v>
      </c>
      <c r="M499" s="44">
        <v>0</v>
      </c>
      <c r="N499" s="44">
        <v>0</v>
      </c>
      <c r="O499" s="44">
        <f>'[1]Прод. прилож'!$C$175</f>
        <v>6365898.3000000007</v>
      </c>
      <c r="P499" s="44">
        <f t="shared" si="113"/>
        <v>8710.8624794745501</v>
      </c>
      <c r="Q499" s="50">
        <v>9673</v>
      </c>
      <c r="R499" s="69" t="s">
        <v>94</v>
      </c>
      <c r="S499" s="57"/>
      <c r="T499" s="16"/>
      <c r="U499" s="16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5"/>
      <c r="CO499" s="15"/>
      <c r="CP499" s="15"/>
      <c r="CQ499" s="15"/>
      <c r="CR499" s="15"/>
      <c r="CS499" s="15"/>
      <c r="CT499" s="15"/>
      <c r="CU499" s="15"/>
      <c r="CV499" s="15"/>
      <c r="CW499" s="15"/>
      <c r="CX499" s="15"/>
      <c r="CY499" s="15"/>
      <c r="CZ499" s="15"/>
      <c r="DA499" s="15"/>
      <c r="DB499" s="15"/>
      <c r="DC499" s="15"/>
      <c r="DD499" s="15"/>
      <c r="DE499" s="15"/>
      <c r="DF499" s="15"/>
      <c r="DG499" s="15"/>
      <c r="DH499" s="15"/>
      <c r="DI499" s="15"/>
      <c r="DJ499" s="15"/>
      <c r="DK499" s="15"/>
      <c r="DL499" s="15"/>
      <c r="DM499" s="15"/>
      <c r="DN499" s="15"/>
      <c r="DO499" s="15"/>
      <c r="DP499" s="15"/>
      <c r="DQ499" s="15"/>
      <c r="DR499" s="15"/>
      <c r="DS499" s="15"/>
      <c r="DT499" s="15"/>
      <c r="DU499" s="15"/>
      <c r="DV499" s="15"/>
      <c r="DW499" s="15"/>
      <c r="DX499" s="15"/>
      <c r="DY499" s="15"/>
      <c r="DZ499" s="15"/>
      <c r="EA499" s="15"/>
      <c r="EB499" s="15"/>
      <c r="EC499" s="15"/>
      <c r="ED499" s="15"/>
      <c r="EE499" s="15"/>
      <c r="EF499" s="15"/>
      <c r="EG499" s="15"/>
      <c r="EH499" s="15"/>
      <c r="EI499" s="15"/>
      <c r="EJ499" s="15"/>
      <c r="EK499" s="15"/>
      <c r="EL499" s="15"/>
      <c r="EM499" s="15"/>
      <c r="EN499" s="15"/>
      <c r="EO499" s="15"/>
      <c r="EP499" s="15"/>
      <c r="EQ499" s="15"/>
      <c r="ER499" s="15"/>
      <c r="ES499" s="15"/>
      <c r="ET499" s="15"/>
      <c r="EU499" s="15"/>
      <c r="EV499" s="15"/>
      <c r="EW499" s="15"/>
      <c r="EX499" s="15"/>
      <c r="EY499" s="15"/>
      <c r="EZ499" s="15"/>
      <c r="FA499" s="15"/>
      <c r="FB499" s="15"/>
      <c r="FC499" s="15"/>
      <c r="FD499" s="15"/>
      <c r="FE499" s="15"/>
      <c r="FF499" s="15"/>
      <c r="FG499" s="15"/>
      <c r="FH499" s="15"/>
      <c r="FI499" s="15"/>
      <c r="FJ499" s="15"/>
      <c r="FK499" s="15"/>
      <c r="FL499" s="15"/>
      <c r="FM499" s="15"/>
      <c r="FN499" s="15"/>
      <c r="FO499" s="15"/>
      <c r="FP499" s="15"/>
      <c r="FQ499" s="15"/>
      <c r="FR499" s="15"/>
      <c r="FS499" s="15"/>
      <c r="FT499" s="15"/>
      <c r="FU499" s="15"/>
      <c r="FV499" s="15"/>
      <c r="FW499" s="15"/>
      <c r="FX499" s="15"/>
      <c r="FY499" s="15"/>
      <c r="FZ499" s="15"/>
      <c r="GA499" s="15"/>
      <c r="GB499" s="15"/>
      <c r="GC499" s="15"/>
      <c r="GD499" s="15"/>
      <c r="GE499" s="15"/>
      <c r="GF499" s="15"/>
      <c r="GG499" s="15"/>
      <c r="GH499" s="15"/>
      <c r="GI499" s="15"/>
      <c r="GJ499" s="15"/>
      <c r="GK499" s="15"/>
      <c r="GL499" s="15"/>
      <c r="GM499" s="15"/>
      <c r="GN499" s="15"/>
      <c r="GO499" s="15"/>
      <c r="GP499" s="15"/>
      <c r="GQ499" s="15"/>
      <c r="GR499" s="15"/>
      <c r="GS499" s="15"/>
      <c r="GT499" s="15"/>
      <c r="GU499" s="15"/>
      <c r="GV499" s="15"/>
      <c r="GW499" s="15"/>
      <c r="GX499" s="15"/>
      <c r="GY499" s="15"/>
    </row>
    <row r="500" spans="1:207" s="167" customFormat="1" ht="22.9" customHeight="1" x14ac:dyDescent="0.25">
      <c r="A500" s="191" t="s">
        <v>2048</v>
      </c>
      <c r="B500" s="45" t="s">
        <v>348</v>
      </c>
      <c r="C500" s="167">
        <v>1917</v>
      </c>
      <c r="D500" s="72" t="s">
        <v>221</v>
      </c>
      <c r="E500" s="72" t="s">
        <v>20</v>
      </c>
      <c r="F500" s="71">
        <v>3</v>
      </c>
      <c r="G500" s="71">
        <v>1</v>
      </c>
      <c r="H500" s="47">
        <v>689.7</v>
      </c>
      <c r="I500" s="55">
        <v>0</v>
      </c>
      <c r="J500" s="47">
        <v>421.7</v>
      </c>
      <c r="K500" s="37">
        <f t="shared" si="114"/>
        <v>4820460.3999999994</v>
      </c>
      <c r="L500" s="44">
        <v>0</v>
      </c>
      <c r="M500" s="44">
        <v>0</v>
      </c>
      <c r="N500" s="44">
        <v>0</v>
      </c>
      <c r="O500" s="44">
        <f>'[1]Прод. прилож'!$C$1177</f>
        <v>4820460.3999999994</v>
      </c>
      <c r="P500" s="44">
        <f t="shared" si="113"/>
        <v>6989.2132811367246</v>
      </c>
      <c r="Q500" s="50">
        <v>9673</v>
      </c>
      <c r="R500" s="69" t="s">
        <v>96</v>
      </c>
      <c r="S500" s="65"/>
      <c r="T500" s="16"/>
      <c r="U500" s="16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5"/>
      <c r="CK500" s="15"/>
      <c r="CL500" s="15"/>
      <c r="CM500" s="15"/>
      <c r="CN500" s="15"/>
      <c r="CO500" s="15"/>
      <c r="CP500" s="15"/>
      <c r="CQ500" s="15"/>
      <c r="CR500" s="15"/>
      <c r="CS500" s="15"/>
      <c r="CT500" s="15"/>
      <c r="CU500" s="15"/>
      <c r="CV500" s="15"/>
      <c r="CW500" s="15"/>
      <c r="CX500" s="15"/>
      <c r="CY500" s="15"/>
      <c r="CZ500" s="15"/>
      <c r="DA500" s="15"/>
      <c r="DB500" s="15"/>
      <c r="DC500" s="15"/>
      <c r="DD500" s="15"/>
      <c r="DE500" s="15"/>
      <c r="DF500" s="15"/>
      <c r="DG500" s="15"/>
      <c r="DH500" s="15"/>
      <c r="DI500" s="15"/>
      <c r="DJ500" s="15"/>
      <c r="DK500" s="15"/>
      <c r="DL500" s="15"/>
      <c r="DM500" s="15"/>
      <c r="DN500" s="15"/>
      <c r="DO500" s="15"/>
      <c r="DP500" s="15"/>
      <c r="DQ500" s="15"/>
      <c r="DR500" s="15"/>
      <c r="DS500" s="15"/>
      <c r="DT500" s="15"/>
      <c r="DU500" s="15"/>
      <c r="DV500" s="15"/>
      <c r="DW500" s="15"/>
      <c r="DX500" s="15"/>
      <c r="DY500" s="15"/>
      <c r="DZ500" s="15"/>
      <c r="EA500" s="15"/>
      <c r="EB500" s="15"/>
      <c r="EC500" s="15"/>
      <c r="ED500" s="15"/>
      <c r="EE500" s="15"/>
      <c r="EF500" s="15"/>
      <c r="EG500" s="15"/>
      <c r="EH500" s="15"/>
      <c r="EI500" s="15"/>
      <c r="EJ500" s="15"/>
      <c r="EK500" s="15"/>
      <c r="EL500" s="15"/>
      <c r="EM500" s="15"/>
      <c r="EN500" s="15"/>
      <c r="EO500" s="15"/>
      <c r="EP500" s="15"/>
      <c r="EQ500" s="15"/>
      <c r="ER500" s="15"/>
      <c r="ES500" s="15"/>
      <c r="ET500" s="15"/>
      <c r="EU500" s="15"/>
      <c r="EV500" s="15"/>
      <c r="EW500" s="15"/>
      <c r="EX500" s="15"/>
      <c r="EY500" s="15"/>
      <c r="EZ500" s="15"/>
      <c r="FA500" s="15"/>
      <c r="FB500" s="15"/>
      <c r="FC500" s="15"/>
      <c r="FD500" s="15"/>
      <c r="FE500" s="15"/>
      <c r="FF500" s="15"/>
      <c r="FG500" s="15"/>
      <c r="FH500" s="15"/>
      <c r="FI500" s="15"/>
      <c r="FJ500" s="15"/>
      <c r="FK500" s="15"/>
      <c r="FL500" s="15"/>
      <c r="FM500" s="15"/>
      <c r="FN500" s="15"/>
      <c r="FO500" s="15"/>
      <c r="FP500" s="15"/>
      <c r="FQ500" s="15"/>
      <c r="FR500" s="15"/>
      <c r="FS500" s="15"/>
      <c r="FT500" s="15"/>
      <c r="FU500" s="15"/>
      <c r="FV500" s="15"/>
      <c r="FW500" s="15"/>
      <c r="FX500" s="15"/>
      <c r="FY500" s="15"/>
      <c r="FZ500" s="15"/>
      <c r="GA500" s="15"/>
      <c r="GB500" s="15"/>
      <c r="GC500" s="15"/>
      <c r="GD500" s="15"/>
      <c r="GE500" s="15"/>
      <c r="GF500" s="15"/>
      <c r="GG500" s="15"/>
      <c r="GH500" s="15"/>
      <c r="GI500" s="15"/>
      <c r="GJ500" s="15"/>
      <c r="GK500" s="15"/>
      <c r="GL500" s="15"/>
      <c r="GM500" s="15"/>
      <c r="GN500" s="15"/>
      <c r="GO500" s="15"/>
      <c r="GP500" s="15"/>
      <c r="GQ500" s="15"/>
      <c r="GR500" s="15"/>
      <c r="GS500" s="15"/>
      <c r="GT500" s="15"/>
      <c r="GU500" s="15"/>
      <c r="GV500" s="15"/>
      <c r="GW500" s="15"/>
      <c r="GX500" s="15"/>
      <c r="GY500" s="15"/>
    </row>
    <row r="501" spans="1:207" s="167" customFormat="1" ht="22.9" customHeight="1" x14ac:dyDescent="0.25">
      <c r="A501" s="191" t="s">
        <v>1108</v>
      </c>
      <c r="B501" s="45" t="s">
        <v>309</v>
      </c>
      <c r="C501" s="72">
        <v>1965</v>
      </c>
      <c r="D501" s="72" t="s">
        <v>221</v>
      </c>
      <c r="E501" s="72" t="s">
        <v>20</v>
      </c>
      <c r="F501" s="71">
        <v>5</v>
      </c>
      <c r="G501" s="71">
        <v>2</v>
      </c>
      <c r="H501" s="47">
        <v>2172.1</v>
      </c>
      <c r="I501" s="55">
        <v>0</v>
      </c>
      <c r="J501" s="47">
        <v>1032.5</v>
      </c>
      <c r="K501" s="37">
        <f t="shared" si="114"/>
        <v>17343071.419999998</v>
      </c>
      <c r="L501" s="44">
        <v>0</v>
      </c>
      <c r="M501" s="44">
        <v>0</v>
      </c>
      <c r="N501" s="44">
        <v>0</v>
      </c>
      <c r="O501" s="44">
        <f>'[1]Прод. прилож'!$C$176</f>
        <v>17343071.419999998</v>
      </c>
      <c r="P501" s="44">
        <f t="shared" si="113"/>
        <v>7984.4719027669071</v>
      </c>
      <c r="Q501" s="50">
        <v>9673</v>
      </c>
      <c r="R501" s="69" t="s">
        <v>94</v>
      </c>
      <c r="S501" s="66"/>
      <c r="T501" s="38"/>
      <c r="U501" s="38"/>
    </row>
    <row r="502" spans="1:207" s="15" customFormat="1" ht="22.9" customHeight="1" x14ac:dyDescent="0.25">
      <c r="A502" s="191" t="s">
        <v>1109</v>
      </c>
      <c r="B502" s="45" t="s">
        <v>310</v>
      </c>
      <c r="C502" s="72">
        <v>1961</v>
      </c>
      <c r="D502" s="72" t="s">
        <v>221</v>
      </c>
      <c r="E502" s="72" t="s">
        <v>20</v>
      </c>
      <c r="F502" s="71">
        <v>2</v>
      </c>
      <c r="G502" s="71">
        <v>2</v>
      </c>
      <c r="H502" s="47">
        <v>566</v>
      </c>
      <c r="I502" s="55">
        <v>0</v>
      </c>
      <c r="J502" s="47">
        <v>308.60000000000002</v>
      </c>
      <c r="K502" s="37">
        <f t="shared" si="114"/>
        <v>5165320.8</v>
      </c>
      <c r="L502" s="44">
        <v>0</v>
      </c>
      <c r="M502" s="44">
        <v>0</v>
      </c>
      <c r="N502" s="44">
        <v>0</v>
      </c>
      <c r="O502" s="44">
        <f>'[1]Прод. прилож'!$C$177</f>
        <v>5165320.8</v>
      </c>
      <c r="P502" s="44">
        <f t="shared" si="113"/>
        <v>9126.0084805653714</v>
      </c>
      <c r="Q502" s="50">
        <v>9673</v>
      </c>
      <c r="R502" s="69" t="s">
        <v>94</v>
      </c>
      <c r="S502" s="66"/>
      <c r="T502" s="38"/>
      <c r="U502" s="38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7"/>
      <c r="BQ502" s="167"/>
      <c r="BR502" s="167"/>
      <c r="BS502" s="167"/>
      <c r="BT502" s="167"/>
      <c r="BU502" s="167"/>
      <c r="BV502" s="167"/>
      <c r="BW502" s="167"/>
      <c r="BX502" s="167"/>
      <c r="BY502" s="167"/>
      <c r="BZ502" s="167"/>
      <c r="CA502" s="167"/>
      <c r="CB502" s="167"/>
      <c r="CC502" s="167"/>
      <c r="CD502" s="167"/>
      <c r="CE502" s="167"/>
      <c r="CF502" s="167"/>
      <c r="CG502" s="167"/>
      <c r="CH502" s="167"/>
      <c r="CI502" s="167"/>
      <c r="CJ502" s="167"/>
      <c r="CK502" s="167"/>
      <c r="CL502" s="167"/>
      <c r="CM502" s="167"/>
      <c r="CN502" s="167"/>
      <c r="CO502" s="167"/>
      <c r="CP502" s="167"/>
      <c r="CQ502" s="167"/>
      <c r="CR502" s="167"/>
      <c r="CS502" s="167"/>
      <c r="CT502" s="167"/>
      <c r="CU502" s="167"/>
      <c r="CV502" s="167"/>
      <c r="CW502" s="167"/>
      <c r="CX502" s="167"/>
      <c r="CY502" s="167"/>
      <c r="CZ502" s="167"/>
      <c r="DA502" s="167"/>
      <c r="DB502" s="167"/>
      <c r="DC502" s="167"/>
      <c r="DD502" s="167"/>
      <c r="DE502" s="167"/>
      <c r="DF502" s="167"/>
      <c r="DG502" s="167"/>
      <c r="DH502" s="167"/>
      <c r="DI502" s="167"/>
      <c r="DJ502" s="167"/>
      <c r="DK502" s="167"/>
      <c r="DL502" s="167"/>
      <c r="DM502" s="167"/>
      <c r="DN502" s="167"/>
      <c r="DO502" s="167"/>
      <c r="DP502" s="167"/>
      <c r="DQ502" s="167"/>
      <c r="DR502" s="167"/>
      <c r="DS502" s="167"/>
      <c r="DT502" s="167"/>
      <c r="DU502" s="167"/>
      <c r="DV502" s="167"/>
      <c r="DW502" s="167"/>
      <c r="DX502" s="167"/>
      <c r="DY502" s="167"/>
      <c r="DZ502" s="167"/>
      <c r="EA502" s="167"/>
      <c r="EB502" s="167"/>
      <c r="EC502" s="167"/>
      <c r="ED502" s="167"/>
      <c r="EE502" s="167"/>
      <c r="EF502" s="167"/>
      <c r="EG502" s="167"/>
      <c r="EH502" s="167"/>
      <c r="EI502" s="167"/>
      <c r="EJ502" s="167"/>
      <c r="EK502" s="167"/>
      <c r="EL502" s="167"/>
      <c r="EM502" s="167"/>
      <c r="EN502" s="167"/>
      <c r="EO502" s="167"/>
      <c r="EP502" s="167"/>
      <c r="EQ502" s="167"/>
      <c r="ER502" s="167"/>
      <c r="ES502" s="167"/>
      <c r="ET502" s="167"/>
      <c r="EU502" s="167"/>
      <c r="EV502" s="167"/>
      <c r="EW502" s="167"/>
      <c r="EX502" s="167"/>
      <c r="EY502" s="167"/>
      <c r="EZ502" s="167"/>
      <c r="FA502" s="167"/>
      <c r="FB502" s="167"/>
      <c r="FC502" s="167"/>
      <c r="FD502" s="167"/>
      <c r="FE502" s="167"/>
      <c r="FF502" s="167"/>
      <c r="FG502" s="167"/>
      <c r="FH502" s="167"/>
      <c r="FI502" s="167"/>
      <c r="FJ502" s="167"/>
      <c r="FK502" s="167"/>
      <c r="FL502" s="167"/>
      <c r="FM502" s="167"/>
      <c r="FN502" s="167"/>
      <c r="FO502" s="167"/>
      <c r="FP502" s="167"/>
      <c r="FQ502" s="167"/>
      <c r="FR502" s="167"/>
      <c r="FS502" s="167"/>
      <c r="FT502" s="167"/>
      <c r="FU502" s="167"/>
      <c r="FV502" s="167"/>
      <c r="FW502" s="167"/>
      <c r="FX502" s="167"/>
      <c r="FY502" s="167"/>
      <c r="FZ502" s="167"/>
      <c r="GA502" s="167"/>
      <c r="GB502" s="167"/>
      <c r="GC502" s="167"/>
      <c r="GD502" s="167"/>
      <c r="GE502" s="167"/>
      <c r="GF502" s="167"/>
      <c r="GG502" s="167"/>
      <c r="GH502" s="167"/>
      <c r="GI502" s="167"/>
      <c r="GJ502" s="167"/>
      <c r="GK502" s="167"/>
      <c r="GL502" s="167"/>
      <c r="GM502" s="167"/>
      <c r="GN502" s="167"/>
      <c r="GO502" s="167"/>
      <c r="GP502" s="167"/>
      <c r="GQ502" s="167"/>
      <c r="GR502" s="167"/>
      <c r="GS502" s="167"/>
      <c r="GT502" s="167"/>
      <c r="GU502" s="167"/>
      <c r="GV502" s="167"/>
      <c r="GW502" s="167"/>
      <c r="GX502" s="167"/>
      <c r="GY502" s="167"/>
    </row>
    <row r="503" spans="1:207" s="15" customFormat="1" ht="22.9" customHeight="1" x14ac:dyDescent="0.25">
      <c r="A503" s="191" t="s">
        <v>2544</v>
      </c>
      <c r="B503" s="45" t="s">
        <v>311</v>
      </c>
      <c r="C503" s="72">
        <v>1963</v>
      </c>
      <c r="D503" s="72" t="s">
        <v>221</v>
      </c>
      <c r="E503" s="72" t="s">
        <v>20</v>
      </c>
      <c r="F503" s="71">
        <v>2</v>
      </c>
      <c r="G503" s="71">
        <v>1</v>
      </c>
      <c r="H503" s="55">
        <v>601</v>
      </c>
      <c r="I503" s="55">
        <v>0</v>
      </c>
      <c r="J503" s="55">
        <v>276.89999999999998</v>
      </c>
      <c r="K503" s="37">
        <f t="shared" si="114"/>
        <v>2863793.56</v>
      </c>
      <c r="L503" s="44">
        <v>0</v>
      </c>
      <c r="M503" s="44">
        <v>0</v>
      </c>
      <c r="N503" s="44">
        <v>0</v>
      </c>
      <c r="O503" s="44">
        <f>'[1]Прод. прилож'!$C$178</f>
        <v>2863793.56</v>
      </c>
      <c r="P503" s="44">
        <f t="shared" si="113"/>
        <v>4765.0475207986692</v>
      </c>
      <c r="Q503" s="50">
        <v>9673</v>
      </c>
      <c r="R503" s="69" t="s">
        <v>94</v>
      </c>
      <c r="S503" s="66"/>
      <c r="T503" s="38"/>
      <c r="U503" s="38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7"/>
      <c r="BQ503" s="167"/>
      <c r="BR503" s="167"/>
      <c r="BS503" s="167"/>
      <c r="BT503" s="167"/>
      <c r="BU503" s="167"/>
      <c r="BV503" s="167"/>
      <c r="BW503" s="167"/>
      <c r="BX503" s="167"/>
      <c r="BY503" s="167"/>
      <c r="BZ503" s="167"/>
      <c r="CA503" s="167"/>
      <c r="CB503" s="167"/>
      <c r="CC503" s="167"/>
      <c r="CD503" s="167"/>
      <c r="CE503" s="167"/>
      <c r="CF503" s="167"/>
      <c r="CG503" s="167"/>
      <c r="CH503" s="167"/>
      <c r="CI503" s="167"/>
      <c r="CJ503" s="167"/>
      <c r="CK503" s="167"/>
      <c r="CL503" s="167"/>
      <c r="CM503" s="167"/>
      <c r="CN503" s="167"/>
      <c r="CO503" s="167"/>
      <c r="CP503" s="167"/>
      <c r="CQ503" s="167"/>
      <c r="CR503" s="167"/>
      <c r="CS503" s="167"/>
      <c r="CT503" s="167"/>
      <c r="CU503" s="167"/>
      <c r="CV503" s="167"/>
      <c r="CW503" s="167"/>
      <c r="CX503" s="167"/>
      <c r="CY503" s="167"/>
      <c r="CZ503" s="167"/>
      <c r="DA503" s="167"/>
      <c r="DB503" s="167"/>
      <c r="DC503" s="167"/>
      <c r="DD503" s="167"/>
      <c r="DE503" s="167"/>
      <c r="DF503" s="167"/>
      <c r="DG503" s="167"/>
      <c r="DH503" s="167"/>
      <c r="DI503" s="167"/>
      <c r="DJ503" s="167"/>
      <c r="DK503" s="167"/>
      <c r="DL503" s="167"/>
      <c r="DM503" s="167"/>
      <c r="DN503" s="167"/>
      <c r="DO503" s="167"/>
      <c r="DP503" s="167"/>
      <c r="DQ503" s="167"/>
      <c r="DR503" s="167"/>
      <c r="DS503" s="167"/>
      <c r="DT503" s="167"/>
      <c r="DU503" s="167"/>
      <c r="DV503" s="167"/>
      <c r="DW503" s="167"/>
      <c r="DX503" s="167"/>
      <c r="DY503" s="167"/>
      <c r="DZ503" s="167"/>
      <c r="EA503" s="167"/>
      <c r="EB503" s="167"/>
      <c r="EC503" s="167"/>
      <c r="ED503" s="167"/>
      <c r="EE503" s="167"/>
      <c r="EF503" s="167"/>
      <c r="EG503" s="167"/>
      <c r="EH503" s="167"/>
      <c r="EI503" s="167"/>
      <c r="EJ503" s="167"/>
      <c r="EK503" s="167"/>
      <c r="EL503" s="167"/>
      <c r="EM503" s="167"/>
      <c r="EN503" s="167"/>
      <c r="EO503" s="167"/>
      <c r="EP503" s="167"/>
      <c r="EQ503" s="167"/>
      <c r="ER503" s="167"/>
      <c r="ES503" s="167"/>
      <c r="ET503" s="167"/>
      <c r="EU503" s="167"/>
      <c r="EV503" s="167"/>
      <c r="EW503" s="167"/>
      <c r="EX503" s="167"/>
      <c r="EY503" s="167"/>
      <c r="EZ503" s="167"/>
      <c r="FA503" s="167"/>
      <c r="FB503" s="167"/>
      <c r="FC503" s="167"/>
      <c r="FD503" s="167"/>
      <c r="FE503" s="167"/>
      <c r="FF503" s="167"/>
      <c r="FG503" s="167"/>
      <c r="FH503" s="167"/>
      <c r="FI503" s="167"/>
      <c r="FJ503" s="167"/>
      <c r="FK503" s="167"/>
      <c r="FL503" s="167"/>
      <c r="FM503" s="167"/>
      <c r="FN503" s="167"/>
      <c r="FO503" s="167"/>
      <c r="FP503" s="167"/>
      <c r="FQ503" s="167"/>
      <c r="FR503" s="167"/>
      <c r="FS503" s="167"/>
      <c r="FT503" s="167"/>
      <c r="FU503" s="167"/>
      <c r="FV503" s="167"/>
      <c r="FW503" s="167"/>
      <c r="FX503" s="167"/>
      <c r="FY503" s="167"/>
      <c r="FZ503" s="167"/>
      <c r="GA503" s="167"/>
      <c r="GB503" s="167"/>
      <c r="GC503" s="167"/>
      <c r="GD503" s="167"/>
      <c r="GE503" s="167"/>
      <c r="GF503" s="167"/>
      <c r="GG503" s="167"/>
      <c r="GH503" s="167"/>
      <c r="GI503" s="167"/>
      <c r="GJ503" s="167"/>
      <c r="GK503" s="167"/>
      <c r="GL503" s="167"/>
      <c r="GM503" s="167"/>
      <c r="GN503" s="167"/>
      <c r="GO503" s="167"/>
      <c r="GP503" s="167"/>
      <c r="GQ503" s="167"/>
      <c r="GR503" s="167"/>
      <c r="GS503" s="167"/>
      <c r="GT503" s="167"/>
      <c r="GU503" s="167"/>
      <c r="GV503" s="167"/>
      <c r="GW503" s="167"/>
      <c r="GX503" s="167"/>
      <c r="GY503" s="167"/>
    </row>
    <row r="504" spans="1:207" s="15" customFormat="1" ht="22.9" customHeight="1" x14ac:dyDescent="0.25">
      <c r="A504" s="191" t="s">
        <v>1110</v>
      </c>
      <c r="B504" s="45" t="s">
        <v>321</v>
      </c>
      <c r="C504" s="72">
        <v>1961</v>
      </c>
      <c r="D504" s="72" t="s">
        <v>221</v>
      </c>
      <c r="E504" s="72" t="s">
        <v>20</v>
      </c>
      <c r="F504" s="71">
        <v>2</v>
      </c>
      <c r="G504" s="71">
        <v>1</v>
      </c>
      <c r="H504" s="47">
        <v>521.20000000000005</v>
      </c>
      <c r="I504" s="55">
        <v>0</v>
      </c>
      <c r="J504" s="47">
        <v>302.3</v>
      </c>
      <c r="K504" s="37">
        <f t="shared" si="114"/>
        <v>1300846.8</v>
      </c>
      <c r="L504" s="44">
        <v>0</v>
      </c>
      <c r="M504" s="44">
        <v>0</v>
      </c>
      <c r="N504" s="44">
        <v>0</v>
      </c>
      <c r="O504" s="44">
        <f>'[1]Прод. прилож'!$C$179</f>
        <v>1300846.8</v>
      </c>
      <c r="P504" s="44">
        <f t="shared" si="113"/>
        <v>2495.8687643898693</v>
      </c>
      <c r="Q504" s="50">
        <v>9673</v>
      </c>
      <c r="R504" s="69" t="s">
        <v>94</v>
      </c>
      <c r="S504" s="65"/>
      <c r="T504" s="17"/>
      <c r="U504" s="16"/>
    </row>
    <row r="505" spans="1:207" s="15" customFormat="1" ht="22.9" customHeight="1" x14ac:dyDescent="0.25">
      <c r="A505" s="191" t="s">
        <v>1111</v>
      </c>
      <c r="B505" s="45" t="s">
        <v>340</v>
      </c>
      <c r="C505" s="167">
        <v>1961</v>
      </c>
      <c r="D505" s="72" t="s">
        <v>221</v>
      </c>
      <c r="E505" s="72" t="s">
        <v>20</v>
      </c>
      <c r="F505" s="71">
        <v>2</v>
      </c>
      <c r="G505" s="71">
        <v>2</v>
      </c>
      <c r="H505" s="47">
        <v>485.1</v>
      </c>
      <c r="I505" s="55">
        <v>0</v>
      </c>
      <c r="J505" s="47">
        <v>267.7</v>
      </c>
      <c r="K505" s="37">
        <f t="shared" si="114"/>
        <v>4581314.2</v>
      </c>
      <c r="L505" s="44">
        <v>0</v>
      </c>
      <c r="M505" s="44">
        <v>0</v>
      </c>
      <c r="N505" s="44">
        <v>0</v>
      </c>
      <c r="O505" s="44">
        <f>'[1]Прод. прилож'!$C$1178</f>
        <v>4581314.2</v>
      </c>
      <c r="P505" s="44">
        <f t="shared" si="113"/>
        <v>9444.0614306328589</v>
      </c>
      <c r="Q505" s="50">
        <v>9673</v>
      </c>
      <c r="R505" s="69" t="s">
        <v>96</v>
      </c>
      <c r="S505" s="57"/>
      <c r="T505" s="16"/>
      <c r="U505" s="16"/>
    </row>
    <row r="506" spans="1:207" s="15" customFormat="1" ht="22.9" customHeight="1" x14ac:dyDescent="0.25">
      <c r="A506" s="191" t="s">
        <v>1112</v>
      </c>
      <c r="B506" s="45" t="s">
        <v>341</v>
      </c>
      <c r="C506" s="167">
        <v>1963</v>
      </c>
      <c r="D506" s="72" t="s">
        <v>221</v>
      </c>
      <c r="E506" s="72" t="s">
        <v>20</v>
      </c>
      <c r="F506" s="71">
        <v>2</v>
      </c>
      <c r="G506" s="71">
        <v>2</v>
      </c>
      <c r="H506" s="47">
        <v>494.5</v>
      </c>
      <c r="I506" s="55">
        <v>0</v>
      </c>
      <c r="J506" s="47">
        <v>275.2</v>
      </c>
      <c r="K506" s="37">
        <f t="shared" si="114"/>
        <v>5898453.2000000002</v>
      </c>
      <c r="L506" s="44">
        <v>0</v>
      </c>
      <c r="M506" s="44">
        <v>0</v>
      </c>
      <c r="N506" s="44">
        <v>0</v>
      </c>
      <c r="O506" s="44">
        <f>'[1]Прод. прилож'!$C$1179</f>
        <v>5898453.2000000002</v>
      </c>
      <c r="P506" s="44">
        <f t="shared" si="113"/>
        <v>11928.11567239636</v>
      </c>
      <c r="Q506" s="50">
        <v>9673</v>
      </c>
      <c r="R506" s="69" t="s">
        <v>96</v>
      </c>
      <c r="S506" s="57"/>
      <c r="T506" s="16"/>
      <c r="U506" s="16"/>
    </row>
    <row r="507" spans="1:207" s="15" customFormat="1" ht="22.9" customHeight="1" x14ac:dyDescent="0.25">
      <c r="A507" s="191" t="s">
        <v>1113</v>
      </c>
      <c r="B507" s="45" t="s">
        <v>342</v>
      </c>
      <c r="C507" s="167">
        <v>1962</v>
      </c>
      <c r="D507" s="72" t="s">
        <v>221</v>
      </c>
      <c r="E507" s="72" t="s">
        <v>20</v>
      </c>
      <c r="F507" s="71">
        <v>2</v>
      </c>
      <c r="G507" s="71">
        <v>1</v>
      </c>
      <c r="H507" s="47">
        <v>716.2</v>
      </c>
      <c r="I507" s="55">
        <v>0</v>
      </c>
      <c r="J507" s="47">
        <v>385.9</v>
      </c>
      <c r="K507" s="37">
        <f t="shared" si="114"/>
        <v>6452038.1000000006</v>
      </c>
      <c r="L507" s="44">
        <v>0</v>
      </c>
      <c r="M507" s="44">
        <v>0</v>
      </c>
      <c r="N507" s="44">
        <v>0</v>
      </c>
      <c r="O507" s="44">
        <f>'[1]Прод. прилож'!$C$1180</f>
        <v>6452038.1000000006</v>
      </c>
      <c r="P507" s="44">
        <f t="shared" si="113"/>
        <v>9008.7099972074848</v>
      </c>
      <c r="Q507" s="50">
        <v>9673</v>
      </c>
      <c r="R507" s="69" t="s">
        <v>96</v>
      </c>
      <c r="S507" s="57"/>
      <c r="T507" s="16"/>
      <c r="U507" s="16"/>
    </row>
    <row r="508" spans="1:207" s="15" customFormat="1" ht="22.9" customHeight="1" x14ac:dyDescent="0.25">
      <c r="A508" s="191" t="s">
        <v>1114</v>
      </c>
      <c r="B508" s="45" t="s">
        <v>343</v>
      </c>
      <c r="C508" s="167">
        <v>1937</v>
      </c>
      <c r="D508" s="72" t="s">
        <v>221</v>
      </c>
      <c r="E508" s="72" t="s">
        <v>20</v>
      </c>
      <c r="F508" s="71">
        <v>3</v>
      </c>
      <c r="G508" s="71">
        <v>3</v>
      </c>
      <c r="H508" s="47">
        <v>2253</v>
      </c>
      <c r="I508" s="47">
        <v>21.1</v>
      </c>
      <c r="J508" s="47">
        <v>1119.3</v>
      </c>
      <c r="K508" s="37">
        <f t="shared" si="114"/>
        <v>10401581.6</v>
      </c>
      <c r="L508" s="44">
        <v>0</v>
      </c>
      <c r="M508" s="44">
        <v>0</v>
      </c>
      <c r="N508" s="44">
        <v>0</v>
      </c>
      <c r="O508" s="44">
        <f>'[1]Прод. прилож'!$C$1181</f>
        <v>10401581.6</v>
      </c>
      <c r="P508" s="44">
        <f t="shared" si="113"/>
        <v>4616.7694629383041</v>
      </c>
      <c r="Q508" s="50">
        <v>9673</v>
      </c>
      <c r="R508" s="69" t="s">
        <v>96</v>
      </c>
      <c r="S508" s="57"/>
      <c r="T508" s="16"/>
      <c r="U508" s="16"/>
    </row>
    <row r="509" spans="1:207" ht="22.9" customHeight="1" x14ac:dyDescent="0.25">
      <c r="A509" s="191" t="s">
        <v>1115</v>
      </c>
      <c r="B509" s="45" t="s">
        <v>344</v>
      </c>
      <c r="C509" s="167">
        <v>1959</v>
      </c>
      <c r="D509" s="72" t="s">
        <v>221</v>
      </c>
      <c r="E509" s="72" t="s">
        <v>20</v>
      </c>
      <c r="F509" s="71">
        <v>2</v>
      </c>
      <c r="G509" s="71">
        <v>1</v>
      </c>
      <c r="H509" s="47">
        <v>848</v>
      </c>
      <c r="I509" s="55">
        <v>0</v>
      </c>
      <c r="J509" s="47">
        <v>388.4</v>
      </c>
      <c r="K509" s="37">
        <f t="shared" si="114"/>
        <v>7711347.9000000004</v>
      </c>
      <c r="L509" s="44">
        <v>0</v>
      </c>
      <c r="M509" s="44">
        <v>0</v>
      </c>
      <c r="N509" s="44">
        <v>0</v>
      </c>
      <c r="O509" s="44">
        <f>'[1]Прод. прилож'!$C$1182</f>
        <v>7711347.9000000004</v>
      </c>
      <c r="P509" s="44">
        <f t="shared" si="113"/>
        <v>9093.570636792454</v>
      </c>
      <c r="Q509" s="50">
        <v>9673</v>
      </c>
      <c r="R509" s="69" t="s">
        <v>96</v>
      </c>
    </row>
    <row r="510" spans="1:207" s="15" customFormat="1" ht="22.9" customHeight="1" x14ac:dyDescent="0.25">
      <c r="A510" s="191" t="s">
        <v>1116</v>
      </c>
      <c r="B510" s="45" t="s">
        <v>349</v>
      </c>
      <c r="C510" s="72">
        <v>1965</v>
      </c>
      <c r="D510" s="72" t="s">
        <v>221</v>
      </c>
      <c r="E510" s="72" t="s">
        <v>20</v>
      </c>
      <c r="F510" s="71">
        <v>5</v>
      </c>
      <c r="G510" s="71">
        <v>2</v>
      </c>
      <c r="H510" s="55">
        <v>1876</v>
      </c>
      <c r="I510" s="55">
        <v>73.900000000000006</v>
      </c>
      <c r="J510" s="55">
        <v>1682.6</v>
      </c>
      <c r="K510" s="37">
        <f t="shared" si="114"/>
        <v>6361918</v>
      </c>
      <c r="L510" s="44">
        <v>0</v>
      </c>
      <c r="M510" s="44">
        <v>0</v>
      </c>
      <c r="N510" s="44">
        <v>0</v>
      </c>
      <c r="O510" s="44">
        <f>'[1]Прод. прилож'!$C$1183</f>
        <v>6361918</v>
      </c>
      <c r="P510" s="44">
        <f t="shared" si="113"/>
        <v>3391.2142857142858</v>
      </c>
      <c r="Q510" s="50">
        <v>9673</v>
      </c>
      <c r="R510" s="69" t="s">
        <v>96</v>
      </c>
      <c r="S510" s="57"/>
      <c r="T510" s="16"/>
      <c r="U510" s="16"/>
    </row>
    <row r="511" spans="1:207" s="16" customFormat="1" ht="27" customHeight="1" x14ac:dyDescent="0.25">
      <c r="A511" s="191" t="s">
        <v>1117</v>
      </c>
      <c r="B511" s="45" t="s">
        <v>350</v>
      </c>
      <c r="C511" s="167">
        <v>1961</v>
      </c>
      <c r="D511" s="72" t="s">
        <v>221</v>
      </c>
      <c r="E511" s="72" t="s">
        <v>20</v>
      </c>
      <c r="F511" s="71">
        <v>5</v>
      </c>
      <c r="G511" s="71">
        <v>4</v>
      </c>
      <c r="H511" s="47">
        <v>3832.5</v>
      </c>
      <c r="I511" s="55">
        <v>0</v>
      </c>
      <c r="J511" s="47">
        <v>2762</v>
      </c>
      <c r="K511" s="37">
        <f t="shared" si="114"/>
        <v>27177879.800000001</v>
      </c>
      <c r="L511" s="44">
        <v>0</v>
      </c>
      <c r="M511" s="44">
        <v>0</v>
      </c>
      <c r="N511" s="44">
        <v>0</v>
      </c>
      <c r="O511" s="44">
        <f>'[1]Прод. прилож'!$C$1184</f>
        <v>27177879.800000001</v>
      </c>
      <c r="P511" s="44">
        <f t="shared" si="113"/>
        <v>7091.4233007175471</v>
      </c>
      <c r="Q511" s="50">
        <v>9673</v>
      </c>
      <c r="R511" s="69" t="s">
        <v>96</v>
      </c>
      <c r="S511" s="57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  <c r="CL511" s="15"/>
      <c r="CM511" s="15"/>
      <c r="CN511" s="15"/>
      <c r="CO511" s="15"/>
      <c r="CP511" s="15"/>
      <c r="CQ511" s="15"/>
      <c r="CR511" s="15"/>
      <c r="CS511" s="15"/>
      <c r="CT511" s="15"/>
      <c r="CU511" s="15"/>
      <c r="CV511" s="15"/>
      <c r="CW511" s="15"/>
      <c r="CX511" s="15"/>
      <c r="CY511" s="15"/>
      <c r="CZ511" s="15"/>
      <c r="DA511" s="15"/>
      <c r="DB511" s="15"/>
      <c r="DC511" s="15"/>
      <c r="DD511" s="15"/>
      <c r="DE511" s="15"/>
      <c r="DF511" s="15"/>
      <c r="DG511" s="15"/>
      <c r="DH511" s="15"/>
      <c r="DI511" s="15"/>
      <c r="DJ511" s="15"/>
      <c r="DK511" s="15"/>
      <c r="DL511" s="15"/>
      <c r="DM511" s="15"/>
      <c r="DN511" s="15"/>
      <c r="DO511" s="15"/>
      <c r="DP511" s="15"/>
      <c r="DQ511" s="15"/>
      <c r="DR511" s="15"/>
      <c r="DS511" s="15"/>
      <c r="DT511" s="15"/>
      <c r="DU511" s="15"/>
      <c r="DV511" s="15"/>
      <c r="DW511" s="15"/>
      <c r="DX511" s="15"/>
      <c r="DY511" s="15"/>
      <c r="DZ511" s="15"/>
      <c r="EA511" s="15"/>
      <c r="EB511" s="15"/>
      <c r="EC511" s="15"/>
      <c r="ED511" s="15"/>
      <c r="EE511" s="15"/>
      <c r="EF511" s="15"/>
      <c r="EG511" s="15"/>
      <c r="EH511" s="15"/>
      <c r="EI511" s="15"/>
      <c r="EJ511" s="15"/>
      <c r="EK511" s="15"/>
      <c r="EL511" s="15"/>
      <c r="EM511" s="15"/>
      <c r="EN511" s="15"/>
      <c r="EO511" s="15"/>
      <c r="EP511" s="15"/>
      <c r="EQ511" s="15"/>
      <c r="ER511" s="15"/>
      <c r="ES511" s="15"/>
      <c r="ET511" s="15"/>
      <c r="EU511" s="15"/>
      <c r="EV511" s="15"/>
      <c r="EW511" s="15"/>
      <c r="EX511" s="15"/>
      <c r="EY511" s="15"/>
      <c r="EZ511" s="15"/>
      <c r="FA511" s="15"/>
      <c r="FB511" s="15"/>
      <c r="FC511" s="15"/>
      <c r="FD511" s="15"/>
      <c r="FE511" s="15"/>
      <c r="FF511" s="15"/>
      <c r="FG511" s="15"/>
      <c r="FH511" s="15"/>
      <c r="FI511" s="15"/>
      <c r="FJ511" s="15"/>
      <c r="FK511" s="15"/>
      <c r="FL511" s="15"/>
      <c r="FM511" s="15"/>
      <c r="FN511" s="15"/>
      <c r="FO511" s="15"/>
      <c r="FP511" s="15"/>
      <c r="FQ511" s="15"/>
      <c r="FR511" s="15"/>
      <c r="FS511" s="15"/>
      <c r="FT511" s="15"/>
      <c r="FU511" s="15"/>
      <c r="FV511" s="15"/>
      <c r="FW511" s="15"/>
      <c r="FX511" s="15"/>
      <c r="FY511" s="15"/>
      <c r="FZ511" s="15"/>
      <c r="GA511" s="15"/>
      <c r="GB511" s="15"/>
      <c r="GC511" s="15"/>
      <c r="GD511" s="15"/>
      <c r="GE511" s="15"/>
      <c r="GF511" s="15"/>
      <c r="GG511" s="15"/>
      <c r="GH511" s="15"/>
      <c r="GI511" s="15"/>
      <c r="GJ511" s="15"/>
      <c r="GK511" s="15"/>
      <c r="GL511" s="15"/>
      <c r="GM511" s="15"/>
      <c r="GN511" s="15"/>
      <c r="GO511" s="15"/>
      <c r="GP511" s="15"/>
      <c r="GQ511" s="15"/>
      <c r="GR511" s="15"/>
      <c r="GS511" s="15"/>
      <c r="GT511" s="15"/>
      <c r="GU511" s="15"/>
      <c r="GV511" s="15"/>
      <c r="GW511" s="15"/>
      <c r="GX511" s="15"/>
      <c r="GY511" s="15"/>
    </row>
    <row r="512" spans="1:207" s="15" customFormat="1" ht="27" customHeight="1" x14ac:dyDescent="0.25">
      <c r="A512" s="191" t="s">
        <v>1118</v>
      </c>
      <c r="B512" s="45" t="s">
        <v>351</v>
      </c>
      <c r="C512" s="167">
        <v>1955</v>
      </c>
      <c r="D512" s="72" t="s">
        <v>221</v>
      </c>
      <c r="E512" s="72" t="s">
        <v>20</v>
      </c>
      <c r="F512" s="71">
        <v>2</v>
      </c>
      <c r="G512" s="71">
        <v>2</v>
      </c>
      <c r="H512" s="47">
        <v>1257.8</v>
      </c>
      <c r="I512" s="55">
        <v>0</v>
      </c>
      <c r="J512" s="47">
        <v>711.3</v>
      </c>
      <c r="K512" s="37">
        <f t="shared" si="114"/>
        <v>4318661.1999999993</v>
      </c>
      <c r="L512" s="44">
        <v>0</v>
      </c>
      <c r="M512" s="44">
        <v>0</v>
      </c>
      <c r="N512" s="44">
        <v>0</v>
      </c>
      <c r="O512" s="44">
        <f>'[1]Прод. прилож'!$C$1185</f>
        <v>4318661.1999999993</v>
      </c>
      <c r="P512" s="44">
        <f t="shared" si="113"/>
        <v>3433.5038956908884</v>
      </c>
      <c r="Q512" s="50">
        <v>9673</v>
      </c>
      <c r="R512" s="69" t="s">
        <v>96</v>
      </c>
      <c r="S512" s="57"/>
      <c r="T512" s="16"/>
      <c r="U512" s="16"/>
    </row>
    <row r="513" spans="1:207" s="167" customFormat="1" ht="27" customHeight="1" x14ac:dyDescent="0.25">
      <c r="A513" s="191" t="s">
        <v>1119</v>
      </c>
      <c r="B513" s="45" t="s">
        <v>312</v>
      </c>
      <c r="C513" s="72">
        <v>1966</v>
      </c>
      <c r="D513" s="72" t="s">
        <v>221</v>
      </c>
      <c r="E513" s="72" t="s">
        <v>20</v>
      </c>
      <c r="F513" s="71">
        <v>3</v>
      </c>
      <c r="G513" s="71">
        <v>2</v>
      </c>
      <c r="H513" s="37">
        <v>1627.6</v>
      </c>
      <c r="I513" s="37">
        <v>0</v>
      </c>
      <c r="J513" s="37">
        <v>956.1</v>
      </c>
      <c r="K513" s="37">
        <f t="shared" si="114"/>
        <v>14634221.819999998</v>
      </c>
      <c r="L513" s="44">
        <v>0</v>
      </c>
      <c r="M513" s="44">
        <v>0</v>
      </c>
      <c r="N513" s="44">
        <v>0</v>
      </c>
      <c r="O513" s="44">
        <f>'[1]Прод. прилож'!$C$180</f>
        <v>14634221.819999998</v>
      </c>
      <c r="P513" s="44">
        <f t="shared" si="113"/>
        <v>8991.2889039075944</v>
      </c>
      <c r="Q513" s="50">
        <v>9673</v>
      </c>
      <c r="R513" s="69" t="s">
        <v>94</v>
      </c>
      <c r="S513" s="66"/>
      <c r="T513" s="38"/>
      <c r="U513" s="38"/>
    </row>
    <row r="514" spans="1:207" s="167" customFormat="1" ht="27" customHeight="1" x14ac:dyDescent="0.25">
      <c r="A514" s="191" t="s">
        <v>1120</v>
      </c>
      <c r="B514" s="45" t="s">
        <v>322</v>
      </c>
      <c r="C514" s="167">
        <v>1917</v>
      </c>
      <c r="D514" s="72" t="s">
        <v>221</v>
      </c>
      <c r="E514" s="72" t="s">
        <v>20</v>
      </c>
      <c r="F514" s="71">
        <v>2</v>
      </c>
      <c r="G514" s="71">
        <v>2</v>
      </c>
      <c r="H514" s="47">
        <v>836.9</v>
      </c>
      <c r="I514" s="55">
        <v>0</v>
      </c>
      <c r="J514" s="47">
        <v>276.89999999999998</v>
      </c>
      <c r="K514" s="37">
        <f t="shared" si="114"/>
        <v>15060345.560000001</v>
      </c>
      <c r="L514" s="44">
        <v>0</v>
      </c>
      <c r="M514" s="44">
        <v>0</v>
      </c>
      <c r="N514" s="44">
        <v>0</v>
      </c>
      <c r="O514" s="44">
        <f>'[1]Прод. прилож'!$C$653</f>
        <v>15060345.560000001</v>
      </c>
      <c r="P514" s="44">
        <f t="shared" si="113"/>
        <v>17995.394384036324</v>
      </c>
      <c r="Q514" s="50">
        <v>9673</v>
      </c>
      <c r="R514" s="69" t="s">
        <v>95</v>
      </c>
      <c r="S514" s="57"/>
      <c r="T514" s="16"/>
      <c r="U514" s="16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5"/>
      <c r="CM514" s="15"/>
      <c r="CN514" s="15"/>
      <c r="CO514" s="15"/>
      <c r="CP514" s="15"/>
      <c r="CQ514" s="15"/>
      <c r="CR514" s="15"/>
      <c r="CS514" s="15"/>
      <c r="CT514" s="15"/>
      <c r="CU514" s="15"/>
      <c r="CV514" s="15"/>
      <c r="CW514" s="15"/>
      <c r="CX514" s="15"/>
      <c r="CY514" s="15"/>
      <c r="CZ514" s="15"/>
      <c r="DA514" s="15"/>
      <c r="DB514" s="15"/>
      <c r="DC514" s="15"/>
      <c r="DD514" s="15"/>
      <c r="DE514" s="15"/>
      <c r="DF514" s="15"/>
      <c r="DG514" s="15"/>
      <c r="DH514" s="15"/>
      <c r="DI514" s="15"/>
      <c r="DJ514" s="15"/>
      <c r="DK514" s="15"/>
      <c r="DL514" s="15"/>
      <c r="DM514" s="15"/>
      <c r="DN514" s="15"/>
      <c r="DO514" s="15"/>
      <c r="DP514" s="15"/>
      <c r="DQ514" s="15"/>
      <c r="DR514" s="15"/>
      <c r="DS514" s="15"/>
      <c r="DT514" s="15"/>
      <c r="DU514" s="15"/>
      <c r="DV514" s="15"/>
      <c r="DW514" s="15"/>
      <c r="DX514" s="15"/>
      <c r="DY514" s="15"/>
      <c r="DZ514" s="15"/>
      <c r="EA514" s="15"/>
      <c r="EB514" s="15"/>
      <c r="EC514" s="15"/>
      <c r="ED514" s="15"/>
      <c r="EE514" s="15"/>
      <c r="EF514" s="15"/>
      <c r="EG514" s="15"/>
      <c r="EH514" s="15"/>
      <c r="EI514" s="15"/>
      <c r="EJ514" s="15"/>
      <c r="EK514" s="15"/>
      <c r="EL514" s="15"/>
      <c r="EM514" s="15"/>
      <c r="EN514" s="15"/>
      <c r="EO514" s="15"/>
      <c r="EP514" s="15"/>
      <c r="EQ514" s="15"/>
      <c r="ER514" s="15"/>
      <c r="ES514" s="15"/>
      <c r="ET514" s="15"/>
      <c r="EU514" s="15"/>
      <c r="EV514" s="15"/>
      <c r="EW514" s="15"/>
      <c r="EX514" s="15"/>
      <c r="EY514" s="15"/>
      <c r="EZ514" s="15"/>
      <c r="FA514" s="15"/>
      <c r="FB514" s="15"/>
      <c r="FC514" s="15"/>
      <c r="FD514" s="15"/>
      <c r="FE514" s="15"/>
      <c r="FF514" s="15"/>
      <c r="FG514" s="15"/>
      <c r="FH514" s="15"/>
      <c r="FI514" s="15"/>
      <c r="FJ514" s="15"/>
      <c r="FK514" s="15"/>
      <c r="FL514" s="15"/>
      <c r="FM514" s="15"/>
      <c r="FN514" s="15"/>
      <c r="FO514" s="15"/>
      <c r="FP514" s="15"/>
      <c r="FQ514" s="15"/>
      <c r="FR514" s="15"/>
      <c r="FS514" s="15"/>
      <c r="FT514" s="15"/>
      <c r="FU514" s="15"/>
      <c r="FV514" s="15"/>
      <c r="FW514" s="15"/>
      <c r="FX514" s="15"/>
      <c r="FY514" s="15"/>
      <c r="FZ514" s="15"/>
      <c r="GA514" s="15"/>
      <c r="GB514" s="15"/>
      <c r="GC514" s="15"/>
      <c r="GD514" s="15"/>
      <c r="GE514" s="15"/>
      <c r="GF514" s="15"/>
      <c r="GG514" s="15"/>
      <c r="GH514" s="15"/>
      <c r="GI514" s="15"/>
      <c r="GJ514" s="15"/>
      <c r="GK514" s="15"/>
      <c r="GL514" s="15"/>
      <c r="GM514" s="15"/>
      <c r="GN514" s="15"/>
      <c r="GO514" s="15"/>
      <c r="GP514" s="15"/>
      <c r="GQ514" s="15"/>
      <c r="GR514" s="15"/>
      <c r="GS514" s="15"/>
      <c r="GT514" s="15"/>
      <c r="GU514" s="15"/>
      <c r="GV514" s="15"/>
      <c r="GW514" s="15"/>
      <c r="GX514" s="15"/>
      <c r="GY514" s="15"/>
    </row>
    <row r="515" spans="1:207" s="16" customFormat="1" ht="27" customHeight="1" x14ac:dyDescent="0.25">
      <c r="A515" s="191" t="s">
        <v>1121</v>
      </c>
      <c r="B515" s="45" t="s">
        <v>313</v>
      </c>
      <c r="C515" s="72">
        <v>1979</v>
      </c>
      <c r="D515" s="72" t="s">
        <v>221</v>
      </c>
      <c r="E515" s="72" t="s">
        <v>20</v>
      </c>
      <c r="F515" s="71">
        <v>5</v>
      </c>
      <c r="G515" s="71">
        <v>1</v>
      </c>
      <c r="H515" s="47">
        <v>4696.3</v>
      </c>
      <c r="I515" s="47">
        <v>79.400000000000006</v>
      </c>
      <c r="J515" s="47">
        <v>2594.6</v>
      </c>
      <c r="K515" s="37">
        <f t="shared" si="114"/>
        <v>18768728.390000004</v>
      </c>
      <c r="L515" s="44">
        <v>0</v>
      </c>
      <c r="M515" s="44">
        <v>0</v>
      </c>
      <c r="N515" s="44">
        <v>0</v>
      </c>
      <c r="O515" s="44">
        <f>'[1]Прод. прилож'!$C$181</f>
        <v>18768728.390000004</v>
      </c>
      <c r="P515" s="44">
        <f t="shared" si="113"/>
        <v>3996.492641015268</v>
      </c>
      <c r="Q515" s="50">
        <v>9673</v>
      </c>
      <c r="R515" s="69" t="s">
        <v>94</v>
      </c>
      <c r="S515" s="66"/>
      <c r="T515" s="38"/>
      <c r="U515" s="38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7"/>
      <c r="BQ515" s="167"/>
      <c r="BR515" s="167"/>
      <c r="BS515" s="167"/>
      <c r="BT515" s="167"/>
      <c r="BU515" s="167"/>
      <c r="BV515" s="167"/>
      <c r="BW515" s="167"/>
      <c r="BX515" s="167"/>
      <c r="BY515" s="167"/>
      <c r="BZ515" s="167"/>
      <c r="CA515" s="167"/>
      <c r="CB515" s="167"/>
      <c r="CC515" s="167"/>
      <c r="CD515" s="167"/>
      <c r="CE515" s="167"/>
      <c r="CF515" s="167"/>
      <c r="CG515" s="167"/>
      <c r="CH515" s="167"/>
      <c r="CI515" s="167"/>
      <c r="CJ515" s="167"/>
      <c r="CK515" s="167"/>
      <c r="CL515" s="167"/>
      <c r="CM515" s="167"/>
      <c r="CN515" s="167"/>
      <c r="CO515" s="167"/>
      <c r="CP515" s="167"/>
      <c r="CQ515" s="167"/>
      <c r="CR515" s="167"/>
      <c r="CS515" s="167"/>
      <c r="CT515" s="167"/>
      <c r="CU515" s="167"/>
      <c r="CV515" s="167"/>
      <c r="CW515" s="167"/>
      <c r="CX515" s="167"/>
      <c r="CY515" s="167"/>
      <c r="CZ515" s="167"/>
      <c r="DA515" s="167"/>
      <c r="DB515" s="167"/>
      <c r="DC515" s="167"/>
      <c r="DD515" s="167"/>
      <c r="DE515" s="167"/>
      <c r="DF515" s="167"/>
      <c r="DG515" s="167"/>
      <c r="DH515" s="167"/>
      <c r="DI515" s="167"/>
      <c r="DJ515" s="167"/>
      <c r="DK515" s="167"/>
      <c r="DL515" s="167"/>
      <c r="DM515" s="167"/>
      <c r="DN515" s="167"/>
      <c r="DO515" s="167"/>
      <c r="DP515" s="167"/>
      <c r="DQ515" s="167"/>
      <c r="DR515" s="167"/>
      <c r="DS515" s="167"/>
      <c r="DT515" s="167"/>
      <c r="DU515" s="167"/>
      <c r="DV515" s="167"/>
      <c r="DW515" s="167"/>
      <c r="DX515" s="167"/>
      <c r="DY515" s="167"/>
      <c r="DZ515" s="167"/>
      <c r="EA515" s="167"/>
      <c r="EB515" s="167"/>
      <c r="EC515" s="167"/>
      <c r="ED515" s="167"/>
      <c r="EE515" s="167"/>
      <c r="EF515" s="167"/>
      <c r="EG515" s="167"/>
      <c r="EH515" s="167"/>
      <c r="EI515" s="167"/>
      <c r="EJ515" s="167"/>
      <c r="EK515" s="167"/>
      <c r="EL515" s="167"/>
      <c r="EM515" s="167"/>
      <c r="EN515" s="167"/>
      <c r="EO515" s="167"/>
      <c r="EP515" s="167"/>
      <c r="EQ515" s="167"/>
      <c r="ER515" s="167"/>
      <c r="ES515" s="167"/>
      <c r="ET515" s="167"/>
      <c r="EU515" s="167"/>
      <c r="EV515" s="167"/>
      <c r="EW515" s="167"/>
      <c r="EX515" s="167"/>
      <c r="EY515" s="167"/>
      <c r="EZ515" s="167"/>
      <c r="FA515" s="167"/>
      <c r="FB515" s="167"/>
      <c r="FC515" s="167"/>
      <c r="FD515" s="167"/>
      <c r="FE515" s="167"/>
      <c r="FF515" s="167"/>
      <c r="FG515" s="167"/>
      <c r="FH515" s="167"/>
      <c r="FI515" s="167"/>
      <c r="FJ515" s="167"/>
      <c r="FK515" s="167"/>
      <c r="FL515" s="167"/>
      <c r="FM515" s="167"/>
      <c r="FN515" s="167"/>
      <c r="FO515" s="167"/>
      <c r="FP515" s="167"/>
      <c r="FQ515" s="167"/>
      <c r="FR515" s="167"/>
      <c r="FS515" s="167"/>
      <c r="FT515" s="167"/>
      <c r="FU515" s="167"/>
      <c r="FV515" s="167"/>
      <c r="FW515" s="167"/>
      <c r="FX515" s="167"/>
      <c r="FY515" s="167"/>
      <c r="FZ515" s="167"/>
      <c r="GA515" s="167"/>
      <c r="GB515" s="167"/>
      <c r="GC515" s="167"/>
      <c r="GD515" s="167"/>
      <c r="GE515" s="167"/>
      <c r="GF515" s="167"/>
      <c r="GG515" s="167"/>
      <c r="GH515" s="167"/>
      <c r="GI515" s="167"/>
      <c r="GJ515" s="167"/>
      <c r="GK515" s="167"/>
      <c r="GL515" s="167"/>
      <c r="GM515" s="167"/>
      <c r="GN515" s="167"/>
      <c r="GO515" s="167"/>
      <c r="GP515" s="167"/>
      <c r="GQ515" s="167"/>
      <c r="GR515" s="167"/>
      <c r="GS515" s="167"/>
      <c r="GT515" s="167"/>
      <c r="GU515" s="167"/>
      <c r="GV515" s="167"/>
      <c r="GW515" s="167"/>
      <c r="GX515" s="167"/>
      <c r="GY515" s="167"/>
    </row>
    <row r="516" spans="1:207" s="15" customFormat="1" ht="27" customHeight="1" x14ac:dyDescent="0.25">
      <c r="A516" s="200" t="s">
        <v>1122</v>
      </c>
      <c r="B516" s="263" t="s">
        <v>326</v>
      </c>
      <c r="C516" s="214">
        <v>1952</v>
      </c>
      <c r="D516" s="204" t="s">
        <v>221</v>
      </c>
      <c r="E516" s="214" t="s">
        <v>20</v>
      </c>
      <c r="F516" s="220">
        <v>2</v>
      </c>
      <c r="G516" s="220">
        <v>1</v>
      </c>
      <c r="H516" s="216">
        <v>1437.8</v>
      </c>
      <c r="I516" s="216">
        <v>277.89999999999998</v>
      </c>
      <c r="J516" s="216">
        <v>245.1</v>
      </c>
      <c r="K516" s="37">
        <f t="shared" si="114"/>
        <v>849951.36</v>
      </c>
      <c r="L516" s="55">
        <v>0</v>
      </c>
      <c r="M516" s="55">
        <v>0</v>
      </c>
      <c r="N516" s="55">
        <v>0</v>
      </c>
      <c r="O516" s="48">
        <f>'[1]Прод. прилож'!$C$182</f>
        <v>849951.36</v>
      </c>
      <c r="P516" s="50">
        <f>K516/H516</f>
        <v>591.1471414661288</v>
      </c>
      <c r="Q516" s="37">
        <v>9673</v>
      </c>
      <c r="R516" s="69" t="s">
        <v>94</v>
      </c>
      <c r="S516" s="112"/>
      <c r="T516" s="112"/>
      <c r="U516" s="112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113"/>
      <c r="AS516" s="113"/>
      <c r="AT516" s="113"/>
      <c r="AU516" s="113"/>
      <c r="AV516" s="113"/>
      <c r="AW516" s="113"/>
      <c r="AX516" s="113"/>
      <c r="AY516" s="113"/>
      <c r="AZ516" s="113"/>
      <c r="BA516" s="113"/>
      <c r="BB516" s="113"/>
      <c r="BC516" s="113"/>
      <c r="BD516" s="113"/>
      <c r="BE516" s="113"/>
      <c r="BF516" s="113"/>
      <c r="BG516" s="113"/>
      <c r="BH516" s="113"/>
      <c r="BI516" s="113"/>
      <c r="BJ516" s="113"/>
      <c r="BK516" s="113"/>
      <c r="BL516" s="113"/>
      <c r="BM516" s="113"/>
      <c r="BN516" s="113"/>
      <c r="BO516" s="113"/>
      <c r="BP516" s="113"/>
      <c r="BQ516" s="113"/>
      <c r="BR516" s="113"/>
      <c r="BS516" s="113"/>
      <c r="BT516" s="113"/>
      <c r="BU516" s="113"/>
      <c r="BV516" s="113"/>
      <c r="BW516" s="113"/>
      <c r="BX516" s="113"/>
      <c r="BY516" s="113"/>
      <c r="BZ516" s="113"/>
      <c r="CA516" s="113"/>
      <c r="CB516" s="113"/>
      <c r="CC516" s="113"/>
      <c r="CD516" s="113"/>
      <c r="CE516" s="113"/>
      <c r="CF516" s="113"/>
      <c r="CG516" s="113"/>
      <c r="CH516" s="113"/>
      <c r="CI516" s="113"/>
      <c r="CJ516" s="113"/>
      <c r="CK516" s="113"/>
      <c r="CL516" s="113"/>
      <c r="CM516" s="113"/>
      <c r="CN516" s="113"/>
      <c r="CO516" s="113"/>
      <c r="CP516" s="113"/>
      <c r="CQ516" s="113"/>
      <c r="CR516" s="113"/>
      <c r="CS516" s="113"/>
      <c r="CT516" s="113"/>
      <c r="CU516" s="113"/>
      <c r="CV516" s="113"/>
      <c r="CW516" s="113"/>
      <c r="CX516" s="113"/>
      <c r="CY516" s="113"/>
      <c r="CZ516" s="113"/>
      <c r="DA516" s="113"/>
      <c r="DB516" s="113"/>
      <c r="DC516" s="113"/>
      <c r="DD516" s="113"/>
      <c r="DE516" s="113"/>
      <c r="DF516" s="113"/>
      <c r="DG516" s="113"/>
      <c r="DH516" s="113"/>
      <c r="DI516" s="113"/>
      <c r="DJ516" s="113"/>
      <c r="DK516" s="113"/>
      <c r="DL516" s="113"/>
      <c r="DM516" s="113"/>
      <c r="DN516" s="113"/>
      <c r="DO516" s="113"/>
      <c r="DP516" s="113"/>
      <c r="DQ516" s="113"/>
      <c r="DR516" s="113"/>
      <c r="DS516" s="113"/>
      <c r="DT516" s="113"/>
      <c r="DU516" s="113"/>
      <c r="DV516" s="113"/>
      <c r="DW516" s="113"/>
      <c r="DX516" s="113"/>
      <c r="DY516" s="113"/>
      <c r="DZ516" s="113"/>
      <c r="EA516" s="113"/>
      <c r="EB516" s="113"/>
      <c r="EC516" s="113"/>
      <c r="ED516" s="113"/>
      <c r="EE516" s="113"/>
      <c r="EF516" s="113"/>
      <c r="EG516" s="113"/>
      <c r="EH516" s="113"/>
      <c r="EI516" s="113"/>
      <c r="EJ516" s="113"/>
      <c r="EK516" s="113"/>
      <c r="EL516" s="113"/>
      <c r="EM516" s="113"/>
      <c r="EN516" s="113"/>
      <c r="EO516" s="113"/>
      <c r="EP516" s="113"/>
      <c r="EQ516" s="113"/>
      <c r="ER516" s="113"/>
      <c r="ES516" s="113"/>
      <c r="ET516" s="113"/>
      <c r="EU516" s="113"/>
      <c r="EV516" s="113"/>
      <c r="EW516" s="113"/>
      <c r="EX516" s="113"/>
      <c r="EY516" s="113"/>
      <c r="EZ516" s="113"/>
      <c r="FA516" s="113"/>
      <c r="FB516" s="113"/>
      <c r="FC516" s="113"/>
      <c r="FD516" s="113"/>
      <c r="FE516" s="113"/>
      <c r="FF516" s="113"/>
      <c r="FG516" s="113"/>
      <c r="FH516" s="113"/>
      <c r="FI516" s="113"/>
      <c r="FJ516" s="113"/>
      <c r="FK516" s="113"/>
      <c r="FL516" s="113"/>
      <c r="FM516" s="113"/>
      <c r="FN516" s="113"/>
      <c r="FO516" s="113"/>
      <c r="FP516" s="113"/>
      <c r="FQ516" s="113"/>
      <c r="FR516" s="113"/>
      <c r="FS516" s="113"/>
      <c r="FT516" s="113"/>
      <c r="FU516" s="113"/>
      <c r="FV516" s="113"/>
      <c r="FW516" s="113"/>
      <c r="FX516" s="113"/>
      <c r="FY516" s="113"/>
      <c r="FZ516" s="113"/>
      <c r="GA516" s="113"/>
      <c r="GB516" s="113"/>
      <c r="GC516" s="113"/>
      <c r="GD516" s="113"/>
      <c r="GE516" s="113"/>
      <c r="GF516" s="113"/>
      <c r="GG516" s="113"/>
      <c r="GH516" s="113"/>
      <c r="GI516" s="113"/>
      <c r="GJ516" s="113"/>
      <c r="GK516" s="113"/>
      <c r="GL516" s="113"/>
      <c r="GM516" s="113"/>
      <c r="GN516" s="113"/>
      <c r="GO516" s="113"/>
      <c r="GP516" s="113"/>
      <c r="GQ516" s="113"/>
      <c r="GR516" s="113"/>
      <c r="GS516" s="113"/>
      <c r="GT516" s="113"/>
      <c r="GU516" s="113"/>
      <c r="GV516" s="113"/>
      <c r="GW516" s="113"/>
      <c r="GX516" s="113"/>
      <c r="GY516" s="113"/>
    </row>
    <row r="517" spans="1:207" s="15" customFormat="1" ht="27" customHeight="1" x14ac:dyDescent="0.25">
      <c r="A517" s="201"/>
      <c r="B517" s="264"/>
      <c r="C517" s="215"/>
      <c r="D517" s="205"/>
      <c r="E517" s="215"/>
      <c r="F517" s="221"/>
      <c r="G517" s="221"/>
      <c r="H517" s="217"/>
      <c r="I517" s="217"/>
      <c r="J517" s="217"/>
      <c r="K517" s="37">
        <f t="shared" ref="K517" si="117">SUM(L517:O517)</f>
        <v>7484950</v>
      </c>
      <c r="L517" s="55">
        <v>0</v>
      </c>
      <c r="M517" s="55">
        <v>0</v>
      </c>
      <c r="N517" s="55">
        <v>0</v>
      </c>
      <c r="O517" s="48">
        <f>'[1]Прод. прилож'!$C$654</f>
        <v>7484950</v>
      </c>
      <c r="P517" s="50">
        <f>K517/H516</f>
        <v>5205.8353039365702</v>
      </c>
      <c r="Q517" s="37">
        <v>9673</v>
      </c>
      <c r="R517" s="69" t="s">
        <v>95</v>
      </c>
      <c r="S517" s="112"/>
      <c r="T517" s="112"/>
      <c r="U517" s="112"/>
      <c r="V517" s="113"/>
      <c r="W517" s="113"/>
      <c r="X517" s="113"/>
      <c r="Y517" s="113"/>
      <c r="Z517" s="113"/>
      <c r="AA517" s="113"/>
      <c r="AB517" s="113"/>
      <c r="AC517" s="113"/>
      <c r="AD517" s="113"/>
      <c r="AE517" s="113"/>
      <c r="AF517" s="113"/>
      <c r="AG517" s="113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113"/>
      <c r="AS517" s="113"/>
      <c r="AT517" s="113"/>
      <c r="AU517" s="113"/>
      <c r="AV517" s="113"/>
      <c r="AW517" s="113"/>
      <c r="AX517" s="113"/>
      <c r="AY517" s="113"/>
      <c r="AZ517" s="113"/>
      <c r="BA517" s="113"/>
      <c r="BB517" s="113"/>
      <c r="BC517" s="113"/>
      <c r="BD517" s="113"/>
      <c r="BE517" s="113"/>
      <c r="BF517" s="113"/>
      <c r="BG517" s="113"/>
      <c r="BH517" s="113"/>
      <c r="BI517" s="113"/>
      <c r="BJ517" s="113"/>
      <c r="BK517" s="113"/>
      <c r="BL517" s="113"/>
      <c r="BM517" s="113"/>
      <c r="BN517" s="113"/>
      <c r="BO517" s="113"/>
      <c r="BP517" s="113"/>
      <c r="BQ517" s="113"/>
      <c r="BR517" s="113"/>
      <c r="BS517" s="113"/>
      <c r="BT517" s="113"/>
      <c r="BU517" s="113"/>
      <c r="BV517" s="113"/>
      <c r="BW517" s="113"/>
      <c r="BX517" s="113"/>
      <c r="BY517" s="113"/>
      <c r="BZ517" s="113"/>
      <c r="CA517" s="113"/>
      <c r="CB517" s="113"/>
      <c r="CC517" s="113"/>
      <c r="CD517" s="113"/>
      <c r="CE517" s="113"/>
      <c r="CF517" s="113"/>
      <c r="CG517" s="113"/>
      <c r="CH517" s="113"/>
      <c r="CI517" s="113"/>
      <c r="CJ517" s="113"/>
      <c r="CK517" s="113"/>
      <c r="CL517" s="113"/>
      <c r="CM517" s="113"/>
      <c r="CN517" s="113"/>
      <c r="CO517" s="113"/>
      <c r="CP517" s="113"/>
      <c r="CQ517" s="113"/>
      <c r="CR517" s="113"/>
      <c r="CS517" s="113"/>
      <c r="CT517" s="113"/>
      <c r="CU517" s="113"/>
      <c r="CV517" s="113"/>
      <c r="CW517" s="113"/>
      <c r="CX517" s="113"/>
      <c r="CY517" s="113"/>
      <c r="CZ517" s="113"/>
      <c r="DA517" s="113"/>
      <c r="DB517" s="113"/>
      <c r="DC517" s="113"/>
      <c r="DD517" s="113"/>
      <c r="DE517" s="113"/>
      <c r="DF517" s="113"/>
      <c r="DG517" s="113"/>
      <c r="DH517" s="113"/>
      <c r="DI517" s="113"/>
      <c r="DJ517" s="113"/>
      <c r="DK517" s="113"/>
      <c r="DL517" s="113"/>
      <c r="DM517" s="113"/>
      <c r="DN517" s="113"/>
      <c r="DO517" s="113"/>
      <c r="DP517" s="113"/>
      <c r="DQ517" s="113"/>
      <c r="DR517" s="113"/>
      <c r="DS517" s="113"/>
      <c r="DT517" s="113"/>
      <c r="DU517" s="113"/>
      <c r="DV517" s="113"/>
      <c r="DW517" s="113"/>
      <c r="DX517" s="113"/>
      <c r="DY517" s="113"/>
      <c r="DZ517" s="113"/>
      <c r="EA517" s="113"/>
      <c r="EB517" s="113"/>
      <c r="EC517" s="113"/>
      <c r="ED517" s="113"/>
      <c r="EE517" s="113"/>
      <c r="EF517" s="113"/>
      <c r="EG517" s="113"/>
      <c r="EH517" s="113"/>
      <c r="EI517" s="113"/>
      <c r="EJ517" s="113"/>
      <c r="EK517" s="113"/>
      <c r="EL517" s="113"/>
      <c r="EM517" s="113"/>
      <c r="EN517" s="113"/>
      <c r="EO517" s="113"/>
      <c r="EP517" s="113"/>
      <c r="EQ517" s="113"/>
      <c r="ER517" s="113"/>
      <c r="ES517" s="113"/>
      <c r="ET517" s="113"/>
      <c r="EU517" s="113"/>
      <c r="EV517" s="113"/>
      <c r="EW517" s="113"/>
      <c r="EX517" s="113"/>
      <c r="EY517" s="113"/>
      <c r="EZ517" s="113"/>
      <c r="FA517" s="113"/>
      <c r="FB517" s="113"/>
      <c r="FC517" s="113"/>
      <c r="FD517" s="113"/>
      <c r="FE517" s="113"/>
      <c r="FF517" s="113"/>
      <c r="FG517" s="113"/>
      <c r="FH517" s="113"/>
      <c r="FI517" s="113"/>
      <c r="FJ517" s="113"/>
      <c r="FK517" s="113"/>
      <c r="FL517" s="113"/>
      <c r="FM517" s="113"/>
      <c r="FN517" s="113"/>
      <c r="FO517" s="113"/>
      <c r="FP517" s="113"/>
      <c r="FQ517" s="113"/>
      <c r="FR517" s="113"/>
      <c r="FS517" s="113"/>
      <c r="FT517" s="113"/>
      <c r="FU517" s="113"/>
      <c r="FV517" s="113"/>
      <c r="FW517" s="113"/>
      <c r="FX517" s="113"/>
      <c r="FY517" s="113"/>
      <c r="FZ517" s="113"/>
      <c r="GA517" s="113"/>
      <c r="GB517" s="113"/>
      <c r="GC517" s="113"/>
      <c r="GD517" s="113"/>
      <c r="GE517" s="113"/>
      <c r="GF517" s="113"/>
      <c r="GG517" s="113"/>
      <c r="GH517" s="113"/>
      <c r="GI517" s="113"/>
      <c r="GJ517" s="113"/>
      <c r="GK517" s="113"/>
      <c r="GL517" s="113"/>
      <c r="GM517" s="113"/>
      <c r="GN517" s="113"/>
      <c r="GO517" s="113"/>
      <c r="GP517" s="113"/>
      <c r="GQ517" s="113"/>
      <c r="GR517" s="113"/>
      <c r="GS517" s="113"/>
      <c r="GT517" s="113"/>
      <c r="GU517" s="113"/>
      <c r="GV517" s="113"/>
      <c r="GW517" s="113"/>
      <c r="GX517" s="113"/>
      <c r="GY517" s="113"/>
    </row>
    <row r="518" spans="1:207" s="15" customFormat="1" ht="27" customHeight="1" x14ac:dyDescent="0.25">
      <c r="A518" s="69" t="s">
        <v>1123</v>
      </c>
      <c r="B518" s="45" t="s">
        <v>1870</v>
      </c>
      <c r="C518" s="167">
        <v>1947</v>
      </c>
      <c r="D518" s="72" t="s">
        <v>221</v>
      </c>
      <c r="E518" s="167" t="s">
        <v>20</v>
      </c>
      <c r="F518" s="64">
        <v>2</v>
      </c>
      <c r="G518" s="64">
        <v>3</v>
      </c>
      <c r="H518" s="63">
        <v>1929.4</v>
      </c>
      <c r="I518" s="63">
        <v>1000.2</v>
      </c>
      <c r="J518" s="63">
        <v>963.8</v>
      </c>
      <c r="K518" s="37">
        <f>SUM(L518:O518)</f>
        <v>22790015.5</v>
      </c>
      <c r="L518" s="55">
        <v>0</v>
      </c>
      <c r="M518" s="55">
        <v>0</v>
      </c>
      <c r="N518" s="55">
        <v>0</v>
      </c>
      <c r="O518" s="48">
        <f>'[1]Прод. прилож'!$C$657</f>
        <v>22790015.5</v>
      </c>
      <c r="P518" s="50">
        <f>K518/[3]Прилож!H276</f>
        <v>11811.97030164818</v>
      </c>
      <c r="Q518" s="37">
        <v>9673</v>
      </c>
      <c r="R518" s="70" t="s">
        <v>95</v>
      </c>
      <c r="S518" s="16"/>
      <c r="T518" s="16"/>
      <c r="U518" s="17"/>
    </row>
    <row r="519" spans="1:207" s="15" customFormat="1" ht="27" customHeight="1" x14ac:dyDescent="0.25">
      <c r="A519" s="69" t="s">
        <v>1124</v>
      </c>
      <c r="B519" s="45" t="s">
        <v>323</v>
      </c>
      <c r="C519" s="167">
        <v>1954</v>
      </c>
      <c r="D519" s="72" t="s">
        <v>221</v>
      </c>
      <c r="E519" s="72" t="s">
        <v>20</v>
      </c>
      <c r="F519" s="71">
        <v>2</v>
      </c>
      <c r="G519" s="71">
        <v>2</v>
      </c>
      <c r="H519" s="47">
        <v>1197.9000000000001</v>
      </c>
      <c r="I519" s="55">
        <v>0</v>
      </c>
      <c r="J519" s="47">
        <v>659.9</v>
      </c>
      <c r="K519" s="37">
        <f t="shared" ref="K519:K553" si="118">SUM(L519:O519)</f>
        <v>7408550.5</v>
      </c>
      <c r="L519" s="44">
        <v>0</v>
      </c>
      <c r="M519" s="44">
        <v>0</v>
      </c>
      <c r="N519" s="44">
        <v>0</v>
      </c>
      <c r="O519" s="44">
        <f>'[1]Прод. прилож'!$C$655</f>
        <v>7408550.5</v>
      </c>
      <c r="P519" s="44">
        <f t="shared" ref="P519:P553" si="119">K519/H519</f>
        <v>6184.6151598630931</v>
      </c>
      <c r="Q519" s="50">
        <v>9673</v>
      </c>
      <c r="R519" s="69" t="s">
        <v>95</v>
      </c>
      <c r="S519" s="57"/>
      <c r="T519" s="16"/>
      <c r="U519" s="16"/>
    </row>
    <row r="520" spans="1:207" s="15" customFormat="1" ht="27" customHeight="1" x14ac:dyDescent="0.25">
      <c r="A520" s="69" t="s">
        <v>1125</v>
      </c>
      <c r="B520" s="105" t="s">
        <v>324</v>
      </c>
      <c r="C520" s="167">
        <v>1960</v>
      </c>
      <c r="D520" s="72" t="s">
        <v>221</v>
      </c>
      <c r="E520" s="72" t="s">
        <v>20</v>
      </c>
      <c r="F520" s="71">
        <v>2</v>
      </c>
      <c r="G520" s="71">
        <v>2</v>
      </c>
      <c r="H520" s="47">
        <v>1229.3</v>
      </c>
      <c r="I520" s="55">
        <v>0</v>
      </c>
      <c r="J520" s="47">
        <v>666.4</v>
      </c>
      <c r="K520" s="37">
        <f t="shared" si="118"/>
        <v>15878807.100000001</v>
      </c>
      <c r="L520" s="44">
        <v>0</v>
      </c>
      <c r="M520" s="44">
        <v>0</v>
      </c>
      <c r="N520" s="44">
        <v>0</v>
      </c>
      <c r="O520" s="44">
        <f>'[1]Прод. прилож'!$C$656</f>
        <v>15878807.100000001</v>
      </c>
      <c r="P520" s="44">
        <f t="shared" si="119"/>
        <v>12916.950378264055</v>
      </c>
      <c r="Q520" s="50">
        <v>9673</v>
      </c>
      <c r="R520" s="69" t="s">
        <v>95</v>
      </c>
      <c r="S520" s="57"/>
      <c r="T520" s="16"/>
      <c r="U520" s="17"/>
    </row>
    <row r="521" spans="1:207" s="16" customFormat="1" ht="27" customHeight="1" x14ac:dyDescent="0.25">
      <c r="A521" s="69" t="s">
        <v>1126</v>
      </c>
      <c r="B521" s="45" t="s">
        <v>325</v>
      </c>
      <c r="C521" s="167">
        <v>1963</v>
      </c>
      <c r="D521" s="72" t="s">
        <v>221</v>
      </c>
      <c r="E521" s="72" t="s">
        <v>20</v>
      </c>
      <c r="F521" s="71">
        <v>3</v>
      </c>
      <c r="G521" s="71">
        <v>3</v>
      </c>
      <c r="H521" s="47">
        <v>3474.5</v>
      </c>
      <c r="I521" s="47">
        <v>124.1</v>
      </c>
      <c r="J521" s="47">
        <v>1501</v>
      </c>
      <c r="K521" s="37">
        <f t="shared" si="118"/>
        <v>7411443</v>
      </c>
      <c r="L521" s="44">
        <v>0</v>
      </c>
      <c r="M521" s="44">
        <v>0</v>
      </c>
      <c r="N521" s="44">
        <v>0</v>
      </c>
      <c r="O521" s="44">
        <f>'[1]Прод. прилож'!$C$658</f>
        <v>7411443</v>
      </c>
      <c r="P521" s="44">
        <f t="shared" si="119"/>
        <v>2133.0962728450136</v>
      </c>
      <c r="Q521" s="50">
        <v>9673</v>
      </c>
      <c r="R521" s="69" t="s">
        <v>95</v>
      </c>
      <c r="S521" s="57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  <c r="CL521" s="15"/>
      <c r="CM521" s="15"/>
      <c r="CN521" s="15"/>
      <c r="CO521" s="15"/>
      <c r="CP521" s="15"/>
      <c r="CQ521" s="15"/>
      <c r="CR521" s="15"/>
      <c r="CS521" s="15"/>
      <c r="CT521" s="15"/>
      <c r="CU521" s="15"/>
      <c r="CV521" s="15"/>
      <c r="CW521" s="15"/>
      <c r="CX521" s="15"/>
      <c r="CY521" s="15"/>
      <c r="CZ521" s="15"/>
      <c r="DA521" s="15"/>
      <c r="DB521" s="15"/>
      <c r="DC521" s="15"/>
      <c r="DD521" s="15"/>
      <c r="DE521" s="15"/>
      <c r="DF521" s="15"/>
      <c r="DG521" s="15"/>
      <c r="DH521" s="15"/>
      <c r="DI521" s="15"/>
      <c r="DJ521" s="15"/>
      <c r="DK521" s="15"/>
      <c r="DL521" s="15"/>
      <c r="DM521" s="15"/>
      <c r="DN521" s="15"/>
      <c r="DO521" s="15"/>
      <c r="DP521" s="15"/>
      <c r="DQ521" s="15"/>
      <c r="DR521" s="15"/>
      <c r="DS521" s="15"/>
      <c r="DT521" s="15"/>
      <c r="DU521" s="15"/>
      <c r="DV521" s="15"/>
      <c r="DW521" s="15"/>
      <c r="DX521" s="15"/>
      <c r="DY521" s="15"/>
      <c r="DZ521" s="15"/>
      <c r="EA521" s="15"/>
      <c r="EB521" s="15"/>
      <c r="EC521" s="15"/>
      <c r="ED521" s="15"/>
      <c r="EE521" s="15"/>
      <c r="EF521" s="15"/>
      <c r="EG521" s="15"/>
      <c r="EH521" s="15"/>
      <c r="EI521" s="15"/>
      <c r="EJ521" s="15"/>
      <c r="EK521" s="15"/>
      <c r="EL521" s="15"/>
      <c r="EM521" s="15"/>
      <c r="EN521" s="15"/>
      <c r="EO521" s="15"/>
      <c r="EP521" s="15"/>
      <c r="EQ521" s="15"/>
      <c r="ER521" s="15"/>
      <c r="ES521" s="15"/>
      <c r="ET521" s="15"/>
      <c r="EU521" s="15"/>
      <c r="EV521" s="15"/>
      <c r="EW521" s="15"/>
      <c r="EX521" s="15"/>
      <c r="EY521" s="15"/>
      <c r="EZ521" s="15"/>
      <c r="FA521" s="15"/>
      <c r="FB521" s="15"/>
      <c r="FC521" s="15"/>
      <c r="FD521" s="15"/>
      <c r="FE521" s="15"/>
      <c r="FF521" s="15"/>
      <c r="FG521" s="15"/>
      <c r="FH521" s="15"/>
      <c r="FI521" s="15"/>
      <c r="FJ521" s="15"/>
      <c r="FK521" s="15"/>
      <c r="FL521" s="15"/>
      <c r="FM521" s="15"/>
      <c r="FN521" s="15"/>
      <c r="FO521" s="15"/>
      <c r="FP521" s="15"/>
      <c r="FQ521" s="15"/>
      <c r="FR521" s="15"/>
      <c r="FS521" s="15"/>
      <c r="FT521" s="15"/>
      <c r="FU521" s="15"/>
      <c r="FV521" s="15"/>
      <c r="FW521" s="15"/>
      <c r="FX521" s="15"/>
      <c r="FY521" s="15"/>
      <c r="FZ521" s="15"/>
      <c r="GA521" s="15"/>
      <c r="GB521" s="15"/>
      <c r="GC521" s="15"/>
      <c r="GD521" s="15"/>
      <c r="GE521" s="15"/>
      <c r="GF521" s="15"/>
      <c r="GG521" s="15"/>
      <c r="GH521" s="15"/>
      <c r="GI521" s="15"/>
      <c r="GJ521" s="15"/>
      <c r="GK521" s="15"/>
      <c r="GL521" s="15"/>
      <c r="GM521" s="15"/>
      <c r="GN521" s="15"/>
      <c r="GO521" s="15"/>
      <c r="GP521" s="15"/>
      <c r="GQ521" s="15"/>
      <c r="GR521" s="15"/>
      <c r="GS521" s="15"/>
      <c r="GT521" s="15"/>
      <c r="GU521" s="15"/>
      <c r="GV521" s="15"/>
      <c r="GW521" s="15"/>
      <c r="GX521" s="15"/>
      <c r="GY521" s="15"/>
    </row>
    <row r="522" spans="1:207" s="15" customFormat="1" ht="27" customHeight="1" x14ac:dyDescent="0.25">
      <c r="A522" s="69" t="s">
        <v>1127</v>
      </c>
      <c r="B522" s="45" t="s">
        <v>327</v>
      </c>
      <c r="C522" s="167">
        <v>1957</v>
      </c>
      <c r="D522" s="72" t="s">
        <v>221</v>
      </c>
      <c r="E522" s="72" t="s">
        <v>20</v>
      </c>
      <c r="F522" s="71">
        <v>2</v>
      </c>
      <c r="G522" s="71">
        <v>2</v>
      </c>
      <c r="H522" s="47">
        <v>1178.5999999999999</v>
      </c>
      <c r="I522" s="55">
        <v>0</v>
      </c>
      <c r="J522" s="47">
        <v>647.4</v>
      </c>
      <c r="K522" s="37">
        <f t="shared" si="118"/>
        <v>3981949.9999999995</v>
      </c>
      <c r="L522" s="44">
        <v>0</v>
      </c>
      <c r="M522" s="44">
        <v>0</v>
      </c>
      <c r="N522" s="44">
        <v>0</v>
      </c>
      <c r="O522" s="44">
        <f>'[1]Прод. прилож'!$C$659</f>
        <v>3981949.9999999995</v>
      </c>
      <c r="P522" s="44">
        <f t="shared" si="119"/>
        <v>3378.5423383675547</v>
      </c>
      <c r="Q522" s="50">
        <v>9673</v>
      </c>
      <c r="R522" s="69" t="s">
        <v>95</v>
      </c>
      <c r="S522" s="57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DC522" s="16"/>
      <c r="DD522" s="16"/>
      <c r="DE522" s="16"/>
      <c r="DF522" s="16"/>
      <c r="DG522" s="16"/>
      <c r="DH522" s="16"/>
      <c r="DI522" s="16"/>
      <c r="DJ522" s="16"/>
      <c r="DK522" s="16"/>
      <c r="DL522" s="16"/>
      <c r="DM522" s="16"/>
      <c r="DN522" s="16"/>
      <c r="DO522" s="16"/>
      <c r="DP522" s="16"/>
      <c r="DQ522" s="16"/>
      <c r="DR522" s="16"/>
      <c r="DS522" s="16"/>
      <c r="DT522" s="16"/>
      <c r="DU522" s="16"/>
      <c r="DV522" s="16"/>
      <c r="DW522" s="16"/>
      <c r="DX522" s="16"/>
      <c r="DY522" s="16"/>
      <c r="DZ522" s="16"/>
      <c r="EA522" s="16"/>
      <c r="EB522" s="16"/>
      <c r="EC522" s="16"/>
      <c r="ED522" s="16"/>
      <c r="EE522" s="16"/>
      <c r="EF522" s="16"/>
      <c r="EG522" s="16"/>
      <c r="EH522" s="16"/>
      <c r="EI522" s="16"/>
      <c r="EJ522" s="16"/>
      <c r="EK522" s="16"/>
      <c r="EL522" s="16"/>
      <c r="EM522" s="16"/>
      <c r="EN522" s="16"/>
      <c r="EO522" s="16"/>
      <c r="EP522" s="16"/>
      <c r="EQ522" s="16"/>
      <c r="ER522" s="16"/>
      <c r="ES522" s="16"/>
      <c r="ET522" s="16"/>
      <c r="EU522" s="16"/>
      <c r="EV522" s="16"/>
      <c r="EW522" s="16"/>
      <c r="EX522" s="16"/>
      <c r="EY522" s="16"/>
      <c r="EZ522" s="16"/>
      <c r="FA522" s="16"/>
      <c r="FB522" s="16"/>
      <c r="FC522" s="16"/>
      <c r="FD522" s="16"/>
      <c r="FE522" s="16"/>
      <c r="FF522" s="16"/>
      <c r="FG522" s="16"/>
      <c r="FH522" s="16"/>
      <c r="FI522" s="16"/>
      <c r="FJ522" s="16"/>
      <c r="FK522" s="16"/>
      <c r="FL522" s="16"/>
      <c r="FM522" s="16"/>
      <c r="FN522" s="16"/>
      <c r="FO522" s="16"/>
      <c r="FP522" s="16"/>
      <c r="FQ522" s="16"/>
      <c r="FR522" s="16"/>
      <c r="FS522" s="16"/>
      <c r="FT522" s="16"/>
      <c r="FU522" s="16"/>
      <c r="FV522" s="16"/>
      <c r="FW522" s="16"/>
      <c r="FX522" s="16"/>
      <c r="FY522" s="16"/>
      <c r="FZ522" s="16"/>
      <c r="GA522" s="16"/>
      <c r="GB522" s="16"/>
      <c r="GC522" s="16"/>
      <c r="GD522" s="16"/>
      <c r="GE522" s="16"/>
      <c r="GF522" s="16"/>
      <c r="GG522" s="16"/>
      <c r="GH522" s="16"/>
      <c r="GI522" s="16"/>
      <c r="GJ522" s="16"/>
      <c r="GK522" s="16"/>
      <c r="GL522" s="16"/>
      <c r="GM522" s="16"/>
      <c r="GN522" s="16"/>
      <c r="GO522" s="16"/>
      <c r="GP522" s="16"/>
      <c r="GQ522" s="16"/>
      <c r="GR522" s="16"/>
      <c r="GS522" s="16"/>
      <c r="GT522" s="16"/>
      <c r="GU522" s="16"/>
      <c r="GV522" s="16"/>
      <c r="GW522" s="16"/>
      <c r="GX522" s="16"/>
      <c r="GY522" s="16"/>
    </row>
    <row r="523" spans="1:207" s="16" customFormat="1" ht="27" customHeight="1" x14ac:dyDescent="0.25">
      <c r="A523" s="69" t="s">
        <v>1128</v>
      </c>
      <c r="B523" s="45" t="s">
        <v>328</v>
      </c>
      <c r="C523" s="167">
        <v>1976</v>
      </c>
      <c r="D523" s="72" t="s">
        <v>221</v>
      </c>
      <c r="E523" s="72" t="s">
        <v>20</v>
      </c>
      <c r="F523" s="71">
        <v>2</v>
      </c>
      <c r="G523" s="71">
        <v>3</v>
      </c>
      <c r="H523" s="47">
        <v>1606.8</v>
      </c>
      <c r="I523" s="55">
        <v>0</v>
      </c>
      <c r="J523" s="47">
        <v>894.1</v>
      </c>
      <c r="K523" s="37">
        <f t="shared" si="118"/>
        <v>4206973</v>
      </c>
      <c r="L523" s="44">
        <v>0</v>
      </c>
      <c r="M523" s="44">
        <v>0</v>
      </c>
      <c r="N523" s="44">
        <v>0</v>
      </c>
      <c r="O523" s="44">
        <f>'[1]Прод. прилож'!$C$660</f>
        <v>4206973</v>
      </c>
      <c r="P523" s="44">
        <f t="shared" si="119"/>
        <v>2618.2306447597712</v>
      </c>
      <c r="Q523" s="50">
        <v>9673</v>
      </c>
      <c r="R523" s="69" t="s">
        <v>95</v>
      </c>
      <c r="S523" s="67"/>
      <c r="T523" s="12"/>
      <c r="U523" s="38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7"/>
      <c r="BQ523" s="167"/>
      <c r="BR523" s="167"/>
      <c r="BS523" s="167"/>
      <c r="BT523" s="167"/>
      <c r="BU523" s="167"/>
      <c r="BV523" s="167"/>
      <c r="BW523" s="167"/>
      <c r="BX523" s="167"/>
      <c r="BY523" s="167"/>
      <c r="BZ523" s="167"/>
      <c r="CA523" s="167"/>
      <c r="CB523" s="167"/>
      <c r="CC523" s="167"/>
      <c r="CD523" s="167"/>
      <c r="CE523" s="167"/>
      <c r="CF523" s="167"/>
      <c r="CG523" s="167"/>
      <c r="CH523" s="167"/>
      <c r="CI523" s="167"/>
      <c r="CJ523" s="167"/>
      <c r="CK523" s="167"/>
      <c r="CL523" s="167"/>
      <c r="CM523" s="167"/>
      <c r="CN523" s="167"/>
      <c r="CO523" s="167"/>
      <c r="CP523" s="167"/>
      <c r="CQ523" s="167"/>
      <c r="CR523" s="167"/>
      <c r="CS523" s="167"/>
      <c r="CT523" s="167"/>
      <c r="CU523" s="167"/>
      <c r="CV523" s="167"/>
      <c r="CW523" s="167"/>
      <c r="CX523" s="167"/>
      <c r="CY523" s="167"/>
      <c r="CZ523" s="167"/>
      <c r="DA523" s="167"/>
      <c r="DB523" s="167"/>
      <c r="DC523" s="167"/>
      <c r="DD523" s="167"/>
      <c r="DE523" s="167"/>
      <c r="DF523" s="167"/>
      <c r="DG523" s="167"/>
      <c r="DH523" s="167"/>
      <c r="DI523" s="167"/>
      <c r="DJ523" s="167"/>
      <c r="DK523" s="167"/>
      <c r="DL523" s="167"/>
      <c r="DM523" s="167"/>
      <c r="DN523" s="167"/>
      <c r="DO523" s="167"/>
      <c r="DP523" s="167"/>
      <c r="DQ523" s="167"/>
      <c r="DR523" s="167"/>
      <c r="DS523" s="167"/>
      <c r="DT523" s="167"/>
      <c r="DU523" s="167"/>
      <c r="DV523" s="167"/>
      <c r="DW523" s="167"/>
      <c r="DX523" s="167"/>
      <c r="DY523" s="167"/>
      <c r="DZ523" s="167"/>
      <c r="EA523" s="167"/>
      <c r="EB523" s="167"/>
      <c r="EC523" s="167"/>
      <c r="ED523" s="167"/>
      <c r="EE523" s="167"/>
      <c r="EF523" s="167"/>
      <c r="EG523" s="167"/>
      <c r="EH523" s="167"/>
      <c r="EI523" s="167"/>
      <c r="EJ523" s="167"/>
      <c r="EK523" s="167"/>
      <c r="EL523" s="167"/>
      <c r="EM523" s="167"/>
      <c r="EN523" s="167"/>
      <c r="EO523" s="167"/>
      <c r="EP523" s="167"/>
      <c r="EQ523" s="167"/>
      <c r="ER523" s="167"/>
      <c r="ES523" s="167"/>
      <c r="ET523" s="167"/>
      <c r="EU523" s="167"/>
      <c r="EV523" s="167"/>
      <c r="EW523" s="167"/>
      <c r="EX523" s="167"/>
      <c r="EY523" s="167"/>
      <c r="EZ523" s="167"/>
      <c r="FA523" s="167"/>
      <c r="FB523" s="167"/>
      <c r="FC523" s="167"/>
      <c r="FD523" s="167"/>
      <c r="FE523" s="167"/>
      <c r="FF523" s="167"/>
      <c r="FG523" s="167"/>
      <c r="FH523" s="167"/>
      <c r="FI523" s="167"/>
      <c r="FJ523" s="167"/>
      <c r="FK523" s="167"/>
      <c r="FL523" s="167"/>
      <c r="FM523" s="167"/>
      <c r="FN523" s="167"/>
      <c r="FO523" s="167"/>
      <c r="FP523" s="167"/>
      <c r="FQ523" s="167"/>
      <c r="FR523" s="167"/>
      <c r="FS523" s="167"/>
      <c r="FT523" s="167"/>
      <c r="FU523" s="167"/>
      <c r="FV523" s="167"/>
      <c r="FW523" s="167"/>
      <c r="FX523" s="167"/>
      <c r="FY523" s="167"/>
      <c r="FZ523" s="167"/>
      <c r="GA523" s="167"/>
      <c r="GB523" s="167"/>
      <c r="GC523" s="167"/>
      <c r="GD523" s="167"/>
      <c r="GE523" s="167"/>
      <c r="GF523" s="167"/>
      <c r="GG523" s="167"/>
      <c r="GH523" s="167"/>
      <c r="GI523" s="167"/>
      <c r="GJ523" s="167"/>
      <c r="GK523" s="167"/>
      <c r="GL523" s="167"/>
      <c r="GM523" s="167"/>
      <c r="GN523" s="167"/>
      <c r="GO523" s="167"/>
      <c r="GP523" s="167"/>
      <c r="GQ523" s="167"/>
      <c r="GR523" s="167"/>
      <c r="GS523" s="167"/>
      <c r="GT523" s="167"/>
      <c r="GU523" s="167"/>
      <c r="GV523" s="167"/>
      <c r="GW523" s="167"/>
      <c r="GX523" s="167"/>
      <c r="GY523" s="167"/>
    </row>
    <row r="524" spans="1:207" s="15" customFormat="1" ht="27" customHeight="1" x14ac:dyDescent="0.25">
      <c r="A524" s="69" t="s">
        <v>1129</v>
      </c>
      <c r="B524" s="101" t="s">
        <v>329</v>
      </c>
      <c r="C524" s="72">
        <v>1959</v>
      </c>
      <c r="D524" s="72" t="s">
        <v>221</v>
      </c>
      <c r="E524" s="72" t="s">
        <v>20</v>
      </c>
      <c r="F524" s="71">
        <v>2</v>
      </c>
      <c r="G524" s="71">
        <v>2</v>
      </c>
      <c r="H524" s="47">
        <v>1224.5</v>
      </c>
      <c r="I524" s="55">
        <v>0</v>
      </c>
      <c r="J524" s="47">
        <v>694</v>
      </c>
      <c r="K524" s="37">
        <f t="shared" si="118"/>
        <v>18749862</v>
      </c>
      <c r="L524" s="44">
        <v>0</v>
      </c>
      <c r="M524" s="44">
        <v>0</v>
      </c>
      <c r="N524" s="44">
        <v>0</v>
      </c>
      <c r="O524" s="44">
        <f>'[1]Прод. прилож'!$C$661</f>
        <v>18749862</v>
      </c>
      <c r="P524" s="44">
        <f t="shared" si="119"/>
        <v>15312.259697835851</v>
      </c>
      <c r="Q524" s="50">
        <v>9673</v>
      </c>
      <c r="R524" s="69" t="s">
        <v>95</v>
      </c>
      <c r="S524" s="67"/>
      <c r="T524" s="12"/>
      <c r="U524" s="38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7"/>
      <c r="BQ524" s="167"/>
      <c r="BR524" s="167"/>
      <c r="BS524" s="167"/>
      <c r="BT524" s="167"/>
      <c r="BU524" s="167"/>
      <c r="BV524" s="167"/>
      <c r="BW524" s="167"/>
      <c r="BX524" s="167"/>
      <c r="BY524" s="167"/>
      <c r="BZ524" s="167"/>
      <c r="CA524" s="167"/>
      <c r="CB524" s="167"/>
      <c r="CC524" s="167"/>
      <c r="CD524" s="167"/>
      <c r="CE524" s="167"/>
      <c r="CF524" s="167"/>
      <c r="CG524" s="167"/>
      <c r="CH524" s="167"/>
      <c r="CI524" s="167"/>
      <c r="CJ524" s="167"/>
      <c r="CK524" s="167"/>
      <c r="CL524" s="167"/>
      <c r="CM524" s="167"/>
      <c r="CN524" s="167"/>
      <c r="CO524" s="167"/>
      <c r="CP524" s="167"/>
      <c r="CQ524" s="167"/>
      <c r="CR524" s="167"/>
      <c r="CS524" s="167"/>
      <c r="CT524" s="167"/>
      <c r="CU524" s="167"/>
      <c r="CV524" s="167"/>
      <c r="CW524" s="167"/>
      <c r="CX524" s="167"/>
      <c r="CY524" s="167"/>
      <c r="CZ524" s="167"/>
      <c r="DA524" s="167"/>
      <c r="DB524" s="167"/>
      <c r="DC524" s="167"/>
      <c r="DD524" s="167"/>
      <c r="DE524" s="167"/>
      <c r="DF524" s="167"/>
      <c r="DG524" s="167"/>
      <c r="DH524" s="167"/>
      <c r="DI524" s="167"/>
      <c r="DJ524" s="167"/>
      <c r="DK524" s="167"/>
      <c r="DL524" s="167"/>
      <c r="DM524" s="167"/>
      <c r="DN524" s="167"/>
      <c r="DO524" s="167"/>
      <c r="DP524" s="167"/>
      <c r="DQ524" s="167"/>
      <c r="DR524" s="167"/>
      <c r="DS524" s="167"/>
      <c r="DT524" s="167"/>
      <c r="DU524" s="167"/>
      <c r="DV524" s="167"/>
      <c r="DW524" s="167"/>
      <c r="DX524" s="167"/>
      <c r="DY524" s="167"/>
      <c r="DZ524" s="167"/>
      <c r="EA524" s="167"/>
      <c r="EB524" s="167"/>
      <c r="EC524" s="167"/>
      <c r="ED524" s="167"/>
      <c r="EE524" s="167"/>
      <c r="EF524" s="167"/>
      <c r="EG524" s="167"/>
      <c r="EH524" s="167"/>
      <c r="EI524" s="167"/>
      <c r="EJ524" s="167"/>
      <c r="EK524" s="167"/>
      <c r="EL524" s="167"/>
      <c r="EM524" s="167"/>
      <c r="EN524" s="167"/>
      <c r="EO524" s="167"/>
      <c r="EP524" s="167"/>
      <c r="EQ524" s="167"/>
      <c r="ER524" s="167"/>
      <c r="ES524" s="167"/>
      <c r="ET524" s="167"/>
      <c r="EU524" s="167"/>
      <c r="EV524" s="167"/>
      <c r="EW524" s="167"/>
      <c r="EX524" s="167"/>
      <c r="EY524" s="167"/>
      <c r="EZ524" s="167"/>
      <c r="FA524" s="167"/>
      <c r="FB524" s="167"/>
      <c r="FC524" s="167"/>
      <c r="FD524" s="167"/>
      <c r="FE524" s="167"/>
      <c r="FF524" s="167"/>
      <c r="FG524" s="167"/>
      <c r="FH524" s="167"/>
      <c r="FI524" s="167"/>
      <c r="FJ524" s="167"/>
      <c r="FK524" s="167"/>
      <c r="FL524" s="167"/>
      <c r="FM524" s="167"/>
      <c r="FN524" s="167"/>
      <c r="FO524" s="167"/>
      <c r="FP524" s="167"/>
      <c r="FQ524" s="167"/>
      <c r="FR524" s="167"/>
      <c r="FS524" s="167"/>
      <c r="FT524" s="167"/>
      <c r="FU524" s="167"/>
      <c r="FV524" s="167"/>
      <c r="FW524" s="167"/>
      <c r="FX524" s="167"/>
      <c r="FY524" s="167"/>
      <c r="FZ524" s="167"/>
      <c r="GA524" s="167"/>
      <c r="GB524" s="167"/>
      <c r="GC524" s="167"/>
      <c r="GD524" s="167"/>
      <c r="GE524" s="167"/>
      <c r="GF524" s="167"/>
      <c r="GG524" s="167"/>
      <c r="GH524" s="167"/>
      <c r="GI524" s="167"/>
      <c r="GJ524" s="167"/>
      <c r="GK524" s="167"/>
      <c r="GL524" s="167"/>
      <c r="GM524" s="167"/>
      <c r="GN524" s="167"/>
      <c r="GO524" s="167"/>
      <c r="GP524" s="167"/>
      <c r="GQ524" s="167"/>
      <c r="GR524" s="167"/>
      <c r="GS524" s="167"/>
      <c r="GT524" s="167"/>
      <c r="GU524" s="167"/>
      <c r="GV524" s="167"/>
      <c r="GW524" s="167"/>
      <c r="GX524" s="167"/>
      <c r="GY524" s="167"/>
    </row>
    <row r="525" spans="1:207" s="15" customFormat="1" ht="27" customHeight="1" x14ac:dyDescent="0.25">
      <c r="A525" s="69" t="s">
        <v>1130</v>
      </c>
      <c r="B525" s="45" t="s">
        <v>314</v>
      </c>
      <c r="C525" s="72">
        <v>1966</v>
      </c>
      <c r="D525" s="72" t="s">
        <v>221</v>
      </c>
      <c r="E525" s="72" t="s">
        <v>20</v>
      </c>
      <c r="F525" s="71">
        <v>5</v>
      </c>
      <c r="G525" s="71">
        <v>2</v>
      </c>
      <c r="H525" s="47">
        <v>2306.6999999999998</v>
      </c>
      <c r="I525" s="47">
        <v>73.099999999999994</v>
      </c>
      <c r="J525" s="47">
        <v>1511.6</v>
      </c>
      <c r="K525" s="37">
        <f t="shared" si="118"/>
        <v>18287054.079999998</v>
      </c>
      <c r="L525" s="44">
        <v>0</v>
      </c>
      <c r="M525" s="44">
        <v>0</v>
      </c>
      <c r="N525" s="44">
        <v>0</v>
      </c>
      <c r="O525" s="44">
        <f>'[1]Прод. прилож'!$C$183</f>
        <v>18287054.079999998</v>
      </c>
      <c r="P525" s="44">
        <f t="shared" si="119"/>
        <v>7927.7990549269516</v>
      </c>
      <c r="Q525" s="50">
        <v>9673</v>
      </c>
      <c r="R525" s="69" t="s">
        <v>94</v>
      </c>
      <c r="S525" s="66"/>
      <c r="T525" s="38"/>
      <c r="U525" s="38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7"/>
      <c r="BQ525" s="167"/>
      <c r="BR525" s="167"/>
      <c r="BS525" s="167"/>
      <c r="BT525" s="167"/>
      <c r="BU525" s="167"/>
      <c r="BV525" s="167"/>
      <c r="BW525" s="167"/>
      <c r="BX525" s="167"/>
      <c r="BY525" s="167"/>
      <c r="BZ525" s="167"/>
      <c r="CA525" s="167"/>
      <c r="CB525" s="167"/>
      <c r="CC525" s="167"/>
      <c r="CD525" s="167"/>
      <c r="CE525" s="167"/>
      <c r="CF525" s="167"/>
      <c r="CG525" s="167"/>
      <c r="CH525" s="167"/>
      <c r="CI525" s="167"/>
      <c r="CJ525" s="167"/>
      <c r="CK525" s="167"/>
      <c r="CL525" s="167"/>
      <c r="CM525" s="167"/>
      <c r="CN525" s="167"/>
      <c r="CO525" s="167"/>
      <c r="CP525" s="167"/>
      <c r="CQ525" s="167"/>
      <c r="CR525" s="167"/>
      <c r="CS525" s="167"/>
      <c r="CT525" s="167"/>
      <c r="CU525" s="167"/>
      <c r="CV525" s="167"/>
      <c r="CW525" s="167"/>
      <c r="CX525" s="167"/>
      <c r="CY525" s="167"/>
      <c r="CZ525" s="167"/>
      <c r="DA525" s="167"/>
      <c r="DB525" s="167"/>
      <c r="DC525" s="167"/>
      <c r="DD525" s="167"/>
      <c r="DE525" s="167"/>
      <c r="DF525" s="167"/>
      <c r="DG525" s="167"/>
      <c r="DH525" s="167"/>
      <c r="DI525" s="167"/>
      <c r="DJ525" s="167"/>
      <c r="DK525" s="167"/>
      <c r="DL525" s="167"/>
      <c r="DM525" s="167"/>
      <c r="DN525" s="167"/>
      <c r="DO525" s="167"/>
      <c r="DP525" s="167"/>
      <c r="DQ525" s="167"/>
      <c r="DR525" s="167"/>
      <c r="DS525" s="167"/>
      <c r="DT525" s="167"/>
      <c r="DU525" s="167"/>
      <c r="DV525" s="167"/>
      <c r="DW525" s="167"/>
      <c r="DX525" s="167"/>
      <c r="DY525" s="167"/>
      <c r="DZ525" s="167"/>
      <c r="EA525" s="167"/>
      <c r="EB525" s="167"/>
      <c r="EC525" s="167"/>
      <c r="ED525" s="167"/>
      <c r="EE525" s="167"/>
      <c r="EF525" s="167"/>
      <c r="EG525" s="167"/>
      <c r="EH525" s="167"/>
      <c r="EI525" s="167"/>
      <c r="EJ525" s="167"/>
      <c r="EK525" s="167"/>
      <c r="EL525" s="167"/>
      <c r="EM525" s="167"/>
      <c r="EN525" s="167"/>
      <c r="EO525" s="167"/>
      <c r="EP525" s="167"/>
      <c r="EQ525" s="167"/>
      <c r="ER525" s="167"/>
      <c r="ES525" s="167"/>
      <c r="ET525" s="167"/>
      <c r="EU525" s="167"/>
      <c r="EV525" s="167"/>
      <c r="EW525" s="167"/>
      <c r="EX525" s="167"/>
      <c r="EY525" s="167"/>
      <c r="EZ525" s="167"/>
      <c r="FA525" s="167"/>
      <c r="FB525" s="167"/>
      <c r="FC525" s="167"/>
      <c r="FD525" s="167"/>
      <c r="FE525" s="167"/>
      <c r="FF525" s="167"/>
      <c r="FG525" s="167"/>
      <c r="FH525" s="167"/>
      <c r="FI525" s="167"/>
      <c r="FJ525" s="167"/>
      <c r="FK525" s="167"/>
      <c r="FL525" s="167"/>
      <c r="FM525" s="167"/>
      <c r="FN525" s="167"/>
      <c r="FO525" s="167"/>
      <c r="FP525" s="167"/>
      <c r="FQ525" s="167"/>
      <c r="FR525" s="167"/>
      <c r="FS525" s="167"/>
      <c r="FT525" s="167"/>
      <c r="FU525" s="167"/>
      <c r="FV525" s="167"/>
      <c r="FW525" s="167"/>
      <c r="FX525" s="167"/>
      <c r="FY525" s="167"/>
      <c r="FZ525" s="167"/>
      <c r="GA525" s="167"/>
      <c r="GB525" s="167"/>
      <c r="GC525" s="167"/>
      <c r="GD525" s="167"/>
      <c r="GE525" s="167"/>
      <c r="GF525" s="167"/>
      <c r="GG525" s="167"/>
      <c r="GH525" s="167"/>
      <c r="GI525" s="167"/>
      <c r="GJ525" s="167"/>
      <c r="GK525" s="167"/>
      <c r="GL525" s="167"/>
      <c r="GM525" s="167"/>
      <c r="GN525" s="167"/>
      <c r="GO525" s="167"/>
      <c r="GP525" s="167"/>
      <c r="GQ525" s="167"/>
      <c r="GR525" s="167"/>
      <c r="GS525" s="167"/>
      <c r="GT525" s="167"/>
      <c r="GU525" s="167"/>
      <c r="GV525" s="167"/>
      <c r="GW525" s="167"/>
      <c r="GX525" s="167"/>
      <c r="GY525" s="167"/>
    </row>
    <row r="526" spans="1:207" s="113" customFormat="1" ht="22.9" customHeight="1" x14ac:dyDescent="0.25">
      <c r="A526" s="125" t="s">
        <v>1131</v>
      </c>
      <c r="B526" s="54" t="s">
        <v>2574</v>
      </c>
      <c r="C526" s="167">
        <v>1952</v>
      </c>
      <c r="D526" s="72" t="s">
        <v>221</v>
      </c>
      <c r="E526" s="167" t="s">
        <v>20</v>
      </c>
      <c r="F526" s="51">
        <v>2</v>
      </c>
      <c r="G526" s="51">
        <v>2</v>
      </c>
      <c r="H526" s="48">
        <v>1096</v>
      </c>
      <c r="I526" s="48">
        <v>567.4</v>
      </c>
      <c r="J526" s="48">
        <v>567.4</v>
      </c>
      <c r="K526" s="37">
        <f>SUM(L526:O526)</f>
        <v>5902351.2999999998</v>
      </c>
      <c r="L526" s="55">
        <v>0</v>
      </c>
      <c r="M526" s="55">
        <v>0</v>
      </c>
      <c r="N526" s="55">
        <v>0</v>
      </c>
      <c r="O526" s="47">
        <f>'[1]Прод. прилож'!$C$666</f>
        <v>5902351.2999999998</v>
      </c>
      <c r="P526" s="50">
        <f>K526/H526</f>
        <v>5385.3570255474451</v>
      </c>
      <c r="Q526" s="37">
        <v>9673</v>
      </c>
      <c r="R526" s="69" t="s">
        <v>95</v>
      </c>
      <c r="S526" s="112"/>
      <c r="T526" s="112"/>
      <c r="U526" s="112"/>
    </row>
    <row r="527" spans="1:207" s="113" customFormat="1" ht="27" customHeight="1" x14ac:dyDescent="0.25">
      <c r="A527" s="200" t="s">
        <v>1132</v>
      </c>
      <c r="B527" s="263" t="s">
        <v>1871</v>
      </c>
      <c r="C527" s="214">
        <v>1949</v>
      </c>
      <c r="D527" s="204" t="s">
        <v>221</v>
      </c>
      <c r="E527" s="214" t="s">
        <v>20</v>
      </c>
      <c r="F527" s="220">
        <v>2</v>
      </c>
      <c r="G527" s="220">
        <v>1</v>
      </c>
      <c r="H527" s="216">
        <v>1238</v>
      </c>
      <c r="I527" s="216">
        <v>216.6</v>
      </c>
      <c r="J527" s="216">
        <v>216.6</v>
      </c>
      <c r="K527" s="37">
        <f>SUM(L527:O527)</f>
        <v>850000</v>
      </c>
      <c r="L527" s="55">
        <v>0</v>
      </c>
      <c r="M527" s="55">
        <v>0</v>
      </c>
      <c r="N527" s="55">
        <v>0</v>
      </c>
      <c r="O527" s="74">
        <f>'[1]Прод. прилож'!$C$184</f>
        <v>850000</v>
      </c>
      <c r="P527" s="50">
        <f>K527/H527</f>
        <v>686.59127625201938</v>
      </c>
      <c r="Q527" s="37">
        <v>9673</v>
      </c>
      <c r="R527" s="69" t="s">
        <v>94</v>
      </c>
      <c r="S527" s="112"/>
      <c r="T527" s="112"/>
      <c r="U527" s="112"/>
      <c r="V527" s="112"/>
      <c r="W527" s="112"/>
      <c r="X527" s="112"/>
      <c r="Y527" s="112"/>
      <c r="Z527" s="112"/>
      <c r="AA527" s="112"/>
      <c r="AB527" s="112"/>
      <c r="AC527" s="112"/>
      <c r="AD527" s="112"/>
      <c r="AE527" s="112"/>
      <c r="AF527" s="112"/>
      <c r="AG527" s="112"/>
      <c r="AH527" s="112"/>
      <c r="AI527" s="112"/>
      <c r="AJ527" s="112"/>
      <c r="AK527" s="112"/>
      <c r="AL527" s="112"/>
      <c r="AM527" s="112"/>
      <c r="AN527" s="112"/>
      <c r="AO527" s="112"/>
      <c r="AP527" s="112"/>
      <c r="AQ527" s="112"/>
      <c r="AR527" s="112"/>
      <c r="AS527" s="112"/>
      <c r="AT527" s="112"/>
      <c r="AU527" s="112"/>
      <c r="AV527" s="112"/>
      <c r="AW527" s="112"/>
      <c r="AX527" s="112"/>
      <c r="AY527" s="112"/>
      <c r="AZ527" s="112"/>
      <c r="BA527" s="112"/>
      <c r="BB527" s="112"/>
      <c r="BC527" s="112"/>
      <c r="BD527" s="112"/>
      <c r="BE527" s="112"/>
      <c r="BF527" s="112"/>
      <c r="BG527" s="112"/>
      <c r="BH527" s="112"/>
      <c r="BI527" s="112"/>
      <c r="BJ527" s="112"/>
      <c r="BK527" s="112"/>
      <c r="BL527" s="112"/>
      <c r="BM527" s="112"/>
      <c r="BN527" s="112"/>
      <c r="BO527" s="112"/>
      <c r="BP527" s="112"/>
      <c r="BQ527" s="112"/>
      <c r="BR527" s="112"/>
      <c r="BS527" s="112"/>
      <c r="BT527" s="112"/>
      <c r="BU527" s="112"/>
      <c r="BV527" s="112"/>
      <c r="BW527" s="112"/>
      <c r="BX527" s="112"/>
      <c r="BY527" s="112"/>
      <c r="BZ527" s="112"/>
      <c r="CA527" s="112"/>
      <c r="CB527" s="112"/>
      <c r="CC527" s="112"/>
      <c r="CD527" s="112"/>
      <c r="CE527" s="112"/>
      <c r="CF527" s="112"/>
      <c r="CG527" s="112"/>
      <c r="CH527" s="112"/>
      <c r="CI527" s="112"/>
      <c r="CJ527" s="112"/>
      <c r="CK527" s="112"/>
      <c r="CL527" s="112"/>
      <c r="CM527" s="112"/>
      <c r="CN527" s="112"/>
      <c r="CO527" s="112"/>
      <c r="CP527" s="112"/>
      <c r="CQ527" s="112"/>
      <c r="CR527" s="112"/>
      <c r="CS527" s="112"/>
      <c r="CT527" s="112"/>
      <c r="CU527" s="112"/>
      <c r="CV527" s="112"/>
      <c r="CW527" s="112"/>
      <c r="CX527" s="112"/>
      <c r="CY527" s="112"/>
      <c r="CZ527" s="112"/>
      <c r="DA527" s="112"/>
      <c r="DB527" s="112"/>
      <c r="DC527" s="112"/>
      <c r="DD527" s="112"/>
      <c r="DE527" s="112"/>
      <c r="DF527" s="112"/>
      <c r="DG527" s="112"/>
      <c r="DH527" s="112"/>
      <c r="DI527" s="112"/>
      <c r="DJ527" s="112"/>
      <c r="DK527" s="112"/>
      <c r="DL527" s="112"/>
      <c r="DM527" s="112"/>
      <c r="DN527" s="112"/>
      <c r="DO527" s="112"/>
      <c r="DP527" s="112"/>
      <c r="DQ527" s="112"/>
      <c r="DR527" s="112"/>
      <c r="DS527" s="112"/>
      <c r="DT527" s="112"/>
      <c r="DU527" s="112"/>
      <c r="DV527" s="112"/>
      <c r="DW527" s="112"/>
      <c r="DX527" s="112"/>
      <c r="DY527" s="112"/>
      <c r="DZ527" s="112"/>
      <c r="EA527" s="112"/>
      <c r="EB527" s="112"/>
      <c r="EC527" s="112"/>
      <c r="ED527" s="112"/>
      <c r="EE527" s="112"/>
      <c r="EF527" s="112"/>
      <c r="EG527" s="112"/>
      <c r="EH527" s="112"/>
      <c r="EI527" s="112"/>
      <c r="EJ527" s="112"/>
      <c r="EK527" s="112"/>
      <c r="EL527" s="112"/>
      <c r="EM527" s="112"/>
      <c r="EN527" s="112"/>
      <c r="EO527" s="112"/>
      <c r="EP527" s="112"/>
      <c r="EQ527" s="112"/>
      <c r="ER527" s="112"/>
      <c r="ES527" s="112"/>
      <c r="ET527" s="112"/>
      <c r="EU527" s="112"/>
      <c r="EV527" s="112"/>
      <c r="EW527" s="112"/>
      <c r="EX527" s="112"/>
      <c r="EY527" s="112"/>
      <c r="EZ527" s="112"/>
      <c r="FA527" s="112"/>
      <c r="FB527" s="112"/>
      <c r="FC527" s="112"/>
      <c r="FD527" s="112"/>
      <c r="FE527" s="112"/>
      <c r="FF527" s="112"/>
      <c r="FG527" s="112"/>
      <c r="FH527" s="112"/>
      <c r="FI527" s="112"/>
      <c r="FJ527" s="112"/>
      <c r="FK527" s="112"/>
      <c r="FL527" s="112"/>
      <c r="FM527" s="112"/>
      <c r="FN527" s="112"/>
      <c r="FO527" s="112"/>
      <c r="FP527" s="112"/>
      <c r="FQ527" s="112"/>
      <c r="FR527" s="112"/>
      <c r="FS527" s="112"/>
      <c r="FT527" s="112"/>
      <c r="FU527" s="112"/>
      <c r="FV527" s="112"/>
      <c r="FW527" s="112"/>
      <c r="FX527" s="112"/>
      <c r="FY527" s="112"/>
      <c r="FZ527" s="112"/>
      <c r="GA527" s="112"/>
      <c r="GB527" s="112"/>
      <c r="GC527" s="112"/>
      <c r="GD527" s="112"/>
      <c r="GE527" s="112"/>
      <c r="GF527" s="112"/>
      <c r="GG527" s="112"/>
      <c r="GH527" s="112"/>
      <c r="GI527" s="112"/>
      <c r="GJ527" s="112"/>
      <c r="GK527" s="112"/>
      <c r="GL527" s="112"/>
      <c r="GM527" s="112"/>
      <c r="GN527" s="112"/>
      <c r="GO527" s="112"/>
      <c r="GP527" s="112"/>
      <c r="GQ527" s="112"/>
      <c r="GR527" s="112"/>
      <c r="GS527" s="112"/>
      <c r="GT527" s="112"/>
      <c r="GU527" s="112"/>
      <c r="GV527" s="112"/>
      <c r="GW527" s="112"/>
      <c r="GX527" s="112"/>
      <c r="GY527" s="112"/>
    </row>
    <row r="528" spans="1:207" s="113" customFormat="1" ht="27" customHeight="1" x14ac:dyDescent="0.25">
      <c r="A528" s="201"/>
      <c r="B528" s="264"/>
      <c r="C528" s="215"/>
      <c r="D528" s="205"/>
      <c r="E528" s="215"/>
      <c r="F528" s="221"/>
      <c r="G528" s="221"/>
      <c r="H528" s="217"/>
      <c r="I528" s="217"/>
      <c r="J528" s="217"/>
      <c r="K528" s="37">
        <f>SUM(L528:O528)</f>
        <v>12382943.6</v>
      </c>
      <c r="L528" s="55">
        <v>0</v>
      </c>
      <c r="M528" s="55">
        <v>0</v>
      </c>
      <c r="N528" s="55">
        <v>0</v>
      </c>
      <c r="O528" s="74">
        <f>'[1]Прод. прилож'!$C$667</f>
        <v>12382943.6</v>
      </c>
      <c r="P528" s="50">
        <f>K528/H527</f>
        <v>10002.377705977382</v>
      </c>
      <c r="Q528" s="37">
        <v>9673</v>
      </c>
      <c r="R528" s="69" t="s">
        <v>95</v>
      </c>
      <c r="S528" s="115"/>
      <c r="T528" s="112"/>
      <c r="U528" s="112"/>
      <c r="V528" s="112"/>
      <c r="W528" s="112"/>
      <c r="X528" s="112"/>
      <c r="Y528" s="112"/>
      <c r="Z528" s="112"/>
      <c r="AA528" s="112"/>
      <c r="AB528" s="112"/>
      <c r="AC528" s="112"/>
      <c r="AD528" s="112"/>
      <c r="AE528" s="112"/>
      <c r="AF528" s="112"/>
      <c r="AG528" s="112"/>
      <c r="AH528" s="112"/>
      <c r="AI528" s="112"/>
      <c r="AJ528" s="112"/>
      <c r="AK528" s="112"/>
      <c r="AL528" s="112"/>
      <c r="AM528" s="112"/>
      <c r="AN528" s="112"/>
      <c r="AO528" s="112"/>
      <c r="AP528" s="112"/>
      <c r="AQ528" s="112"/>
      <c r="AR528" s="112"/>
      <c r="AS528" s="112"/>
      <c r="AT528" s="112"/>
      <c r="AU528" s="112"/>
      <c r="AV528" s="112"/>
      <c r="AW528" s="112"/>
      <c r="AX528" s="112"/>
      <c r="AY528" s="112"/>
      <c r="AZ528" s="112"/>
      <c r="BA528" s="112"/>
      <c r="BB528" s="112"/>
      <c r="BC528" s="112"/>
      <c r="BD528" s="112"/>
      <c r="BE528" s="112"/>
      <c r="BF528" s="112"/>
      <c r="BG528" s="112"/>
      <c r="BH528" s="112"/>
      <c r="BI528" s="112"/>
      <c r="BJ528" s="112"/>
      <c r="BK528" s="112"/>
      <c r="BL528" s="112"/>
      <c r="BM528" s="112"/>
      <c r="BN528" s="112"/>
      <c r="BO528" s="112"/>
      <c r="BP528" s="112"/>
      <c r="BQ528" s="112"/>
      <c r="BR528" s="112"/>
      <c r="BS528" s="112"/>
      <c r="BT528" s="112"/>
      <c r="BU528" s="112"/>
      <c r="BV528" s="112"/>
      <c r="BW528" s="112"/>
      <c r="BX528" s="112"/>
      <c r="BY528" s="112"/>
      <c r="BZ528" s="112"/>
      <c r="CA528" s="112"/>
      <c r="CB528" s="112"/>
      <c r="CC528" s="112"/>
      <c r="CD528" s="112"/>
      <c r="CE528" s="112"/>
      <c r="CF528" s="112"/>
      <c r="CG528" s="112"/>
      <c r="CH528" s="112"/>
      <c r="CI528" s="112"/>
      <c r="CJ528" s="112"/>
      <c r="CK528" s="112"/>
      <c r="CL528" s="112"/>
      <c r="CM528" s="112"/>
      <c r="CN528" s="112"/>
      <c r="CO528" s="112"/>
      <c r="CP528" s="112"/>
      <c r="CQ528" s="112"/>
      <c r="CR528" s="112"/>
      <c r="CS528" s="112"/>
      <c r="CT528" s="112"/>
      <c r="CU528" s="112"/>
      <c r="CV528" s="112"/>
      <c r="CW528" s="112"/>
      <c r="CX528" s="112"/>
      <c r="CY528" s="112"/>
      <c r="CZ528" s="112"/>
      <c r="DA528" s="112"/>
      <c r="DB528" s="112"/>
      <c r="DC528" s="112"/>
      <c r="DD528" s="112"/>
      <c r="DE528" s="112"/>
      <c r="DF528" s="112"/>
      <c r="DG528" s="112"/>
      <c r="DH528" s="112"/>
      <c r="DI528" s="112"/>
      <c r="DJ528" s="112"/>
      <c r="DK528" s="112"/>
      <c r="DL528" s="112"/>
      <c r="DM528" s="112"/>
      <c r="DN528" s="112"/>
      <c r="DO528" s="112"/>
      <c r="DP528" s="112"/>
      <c r="DQ528" s="112"/>
      <c r="DR528" s="112"/>
      <c r="DS528" s="112"/>
      <c r="DT528" s="112"/>
      <c r="DU528" s="112"/>
      <c r="DV528" s="112"/>
      <c r="DW528" s="112"/>
      <c r="DX528" s="112"/>
      <c r="DY528" s="112"/>
      <c r="DZ528" s="112"/>
      <c r="EA528" s="112"/>
      <c r="EB528" s="112"/>
      <c r="EC528" s="112"/>
      <c r="ED528" s="112"/>
      <c r="EE528" s="112"/>
      <c r="EF528" s="112"/>
      <c r="EG528" s="112"/>
      <c r="EH528" s="112"/>
      <c r="EI528" s="112"/>
      <c r="EJ528" s="112"/>
      <c r="EK528" s="112"/>
      <c r="EL528" s="112"/>
      <c r="EM528" s="112"/>
      <c r="EN528" s="112"/>
      <c r="EO528" s="112"/>
      <c r="EP528" s="112"/>
      <c r="EQ528" s="112"/>
      <c r="ER528" s="112"/>
      <c r="ES528" s="112"/>
      <c r="ET528" s="112"/>
      <c r="EU528" s="112"/>
      <c r="EV528" s="112"/>
      <c r="EW528" s="112"/>
      <c r="EX528" s="112"/>
      <c r="EY528" s="112"/>
      <c r="EZ528" s="112"/>
      <c r="FA528" s="112"/>
      <c r="FB528" s="112"/>
      <c r="FC528" s="112"/>
      <c r="FD528" s="112"/>
      <c r="FE528" s="112"/>
      <c r="FF528" s="112"/>
      <c r="FG528" s="112"/>
      <c r="FH528" s="112"/>
      <c r="FI528" s="112"/>
      <c r="FJ528" s="112"/>
      <c r="FK528" s="112"/>
      <c r="FL528" s="112"/>
      <c r="FM528" s="112"/>
      <c r="FN528" s="112"/>
      <c r="FO528" s="112"/>
      <c r="FP528" s="112"/>
      <c r="FQ528" s="112"/>
      <c r="FR528" s="112"/>
      <c r="FS528" s="112"/>
      <c r="FT528" s="112"/>
      <c r="FU528" s="112"/>
      <c r="FV528" s="112"/>
      <c r="FW528" s="112"/>
      <c r="FX528" s="112"/>
      <c r="FY528" s="112"/>
      <c r="FZ528" s="112"/>
      <c r="GA528" s="112"/>
      <c r="GB528" s="112"/>
      <c r="GC528" s="112"/>
      <c r="GD528" s="112"/>
      <c r="GE528" s="112"/>
      <c r="GF528" s="112"/>
      <c r="GG528" s="112"/>
      <c r="GH528" s="112"/>
      <c r="GI528" s="112"/>
      <c r="GJ528" s="112"/>
      <c r="GK528" s="112"/>
      <c r="GL528" s="112"/>
      <c r="GM528" s="112"/>
      <c r="GN528" s="112"/>
      <c r="GO528" s="112"/>
      <c r="GP528" s="112"/>
      <c r="GQ528" s="112"/>
      <c r="GR528" s="112"/>
      <c r="GS528" s="112"/>
      <c r="GT528" s="112"/>
      <c r="GU528" s="112"/>
      <c r="GV528" s="112"/>
      <c r="GW528" s="112"/>
      <c r="GX528" s="112"/>
      <c r="GY528" s="112"/>
    </row>
    <row r="529" spans="1:207" s="15" customFormat="1" ht="27" customHeight="1" x14ac:dyDescent="0.25">
      <c r="A529" s="191" t="s">
        <v>1133</v>
      </c>
      <c r="B529" s="45" t="s">
        <v>315</v>
      </c>
      <c r="C529" s="72">
        <v>1962</v>
      </c>
      <c r="D529" s="72" t="s">
        <v>221</v>
      </c>
      <c r="E529" s="72" t="s">
        <v>20</v>
      </c>
      <c r="F529" s="71">
        <v>4</v>
      </c>
      <c r="G529" s="71">
        <v>2</v>
      </c>
      <c r="H529" s="47">
        <v>2009.4</v>
      </c>
      <c r="I529" s="47">
        <v>51.4</v>
      </c>
      <c r="J529" s="47">
        <v>1125.5</v>
      </c>
      <c r="K529" s="37">
        <f t="shared" si="118"/>
        <v>19987947.710000001</v>
      </c>
      <c r="L529" s="44">
        <v>0</v>
      </c>
      <c r="M529" s="44">
        <v>0</v>
      </c>
      <c r="N529" s="44">
        <v>0</v>
      </c>
      <c r="O529" s="44">
        <f>'[1]Прод. прилож'!$C$185</f>
        <v>19987947.710000001</v>
      </c>
      <c r="P529" s="44">
        <f t="shared" si="119"/>
        <v>9947.221912013536</v>
      </c>
      <c r="Q529" s="50">
        <v>9673</v>
      </c>
      <c r="R529" s="69" t="s">
        <v>94</v>
      </c>
      <c r="S529" s="66"/>
      <c r="T529" s="38"/>
      <c r="U529" s="38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7"/>
      <c r="BQ529" s="167"/>
      <c r="BR529" s="167"/>
      <c r="BS529" s="167"/>
      <c r="BT529" s="167"/>
      <c r="BU529" s="167"/>
      <c r="BV529" s="167"/>
      <c r="BW529" s="167"/>
      <c r="BX529" s="167"/>
      <c r="BY529" s="167"/>
      <c r="BZ529" s="167"/>
      <c r="CA529" s="167"/>
      <c r="CB529" s="167"/>
      <c r="CC529" s="167"/>
      <c r="CD529" s="167"/>
      <c r="CE529" s="167"/>
      <c r="CF529" s="167"/>
      <c r="CG529" s="167"/>
      <c r="CH529" s="167"/>
      <c r="CI529" s="167"/>
      <c r="CJ529" s="167"/>
      <c r="CK529" s="167"/>
      <c r="CL529" s="167"/>
      <c r="CM529" s="167"/>
      <c r="CN529" s="167"/>
      <c r="CO529" s="167"/>
      <c r="CP529" s="167"/>
      <c r="CQ529" s="167"/>
      <c r="CR529" s="167"/>
      <c r="CS529" s="167"/>
      <c r="CT529" s="167"/>
      <c r="CU529" s="167"/>
      <c r="CV529" s="167"/>
      <c r="CW529" s="167"/>
      <c r="CX529" s="167"/>
      <c r="CY529" s="167"/>
      <c r="CZ529" s="167"/>
      <c r="DA529" s="167"/>
      <c r="DB529" s="167"/>
      <c r="DC529" s="167"/>
      <c r="DD529" s="167"/>
      <c r="DE529" s="167"/>
      <c r="DF529" s="167"/>
      <c r="DG529" s="167"/>
      <c r="DH529" s="167"/>
      <c r="DI529" s="167"/>
      <c r="DJ529" s="167"/>
      <c r="DK529" s="167"/>
      <c r="DL529" s="167"/>
      <c r="DM529" s="167"/>
      <c r="DN529" s="167"/>
      <c r="DO529" s="167"/>
      <c r="DP529" s="167"/>
      <c r="DQ529" s="167"/>
      <c r="DR529" s="167"/>
      <c r="DS529" s="167"/>
      <c r="DT529" s="167"/>
      <c r="DU529" s="167"/>
      <c r="DV529" s="167"/>
      <c r="DW529" s="167"/>
      <c r="DX529" s="167"/>
      <c r="DY529" s="167"/>
      <c r="DZ529" s="167"/>
      <c r="EA529" s="167"/>
      <c r="EB529" s="167"/>
      <c r="EC529" s="167"/>
      <c r="ED529" s="167"/>
      <c r="EE529" s="167"/>
      <c r="EF529" s="167"/>
      <c r="EG529" s="167"/>
      <c r="EH529" s="167"/>
      <c r="EI529" s="167"/>
      <c r="EJ529" s="167"/>
      <c r="EK529" s="167"/>
      <c r="EL529" s="167"/>
      <c r="EM529" s="167"/>
      <c r="EN529" s="167"/>
      <c r="EO529" s="167"/>
      <c r="EP529" s="167"/>
      <c r="EQ529" s="167"/>
      <c r="ER529" s="167"/>
      <c r="ES529" s="167"/>
      <c r="ET529" s="167"/>
      <c r="EU529" s="167"/>
      <c r="EV529" s="167"/>
      <c r="EW529" s="167"/>
      <c r="EX529" s="167"/>
      <c r="EY529" s="167"/>
      <c r="EZ529" s="167"/>
      <c r="FA529" s="167"/>
      <c r="FB529" s="167"/>
      <c r="FC529" s="167"/>
      <c r="FD529" s="167"/>
      <c r="FE529" s="167"/>
      <c r="FF529" s="167"/>
      <c r="FG529" s="167"/>
      <c r="FH529" s="167"/>
      <c r="FI529" s="167"/>
      <c r="FJ529" s="167"/>
      <c r="FK529" s="167"/>
      <c r="FL529" s="167"/>
      <c r="FM529" s="167"/>
      <c r="FN529" s="167"/>
      <c r="FO529" s="167"/>
      <c r="FP529" s="167"/>
      <c r="FQ529" s="167"/>
      <c r="FR529" s="167"/>
      <c r="FS529" s="167"/>
      <c r="FT529" s="167"/>
      <c r="FU529" s="167"/>
      <c r="FV529" s="167"/>
      <c r="FW529" s="167"/>
      <c r="FX529" s="167"/>
      <c r="FY529" s="167"/>
      <c r="FZ529" s="167"/>
      <c r="GA529" s="167"/>
      <c r="GB529" s="167"/>
      <c r="GC529" s="167"/>
      <c r="GD529" s="167"/>
      <c r="GE529" s="167"/>
      <c r="GF529" s="167"/>
      <c r="GG529" s="167"/>
      <c r="GH529" s="167"/>
      <c r="GI529" s="167"/>
      <c r="GJ529" s="167"/>
      <c r="GK529" s="167"/>
      <c r="GL529" s="167"/>
      <c r="GM529" s="167"/>
      <c r="GN529" s="167"/>
      <c r="GO529" s="167"/>
      <c r="GP529" s="167"/>
      <c r="GQ529" s="167"/>
      <c r="GR529" s="167"/>
      <c r="GS529" s="167"/>
      <c r="GT529" s="167"/>
      <c r="GU529" s="167"/>
      <c r="GV529" s="167"/>
      <c r="GW529" s="167"/>
      <c r="GX529" s="167"/>
      <c r="GY529" s="167"/>
    </row>
    <row r="530" spans="1:207" s="112" customFormat="1" ht="27" customHeight="1" x14ac:dyDescent="0.25">
      <c r="A530" s="191" t="s">
        <v>1134</v>
      </c>
      <c r="B530" s="54" t="s">
        <v>2212</v>
      </c>
      <c r="C530" s="167">
        <v>1941</v>
      </c>
      <c r="D530" s="72" t="s">
        <v>221</v>
      </c>
      <c r="E530" s="167" t="s">
        <v>20</v>
      </c>
      <c r="F530" s="51">
        <v>3</v>
      </c>
      <c r="G530" s="51">
        <v>3</v>
      </c>
      <c r="H530" s="48">
        <v>2184.6999999999998</v>
      </c>
      <c r="I530" s="48">
        <v>1080.5999999999999</v>
      </c>
      <c r="J530" s="48">
        <v>862.6</v>
      </c>
      <c r="K530" s="37">
        <f t="shared" ref="K530" si="120">SUM(L530:O530)</f>
        <v>5758756.9400000004</v>
      </c>
      <c r="L530" s="55">
        <v>0</v>
      </c>
      <c r="M530" s="55">
        <v>0</v>
      </c>
      <c r="N530" s="55">
        <v>0</v>
      </c>
      <c r="O530" s="48">
        <f>'[1]Прод. прилож'!$C$186</f>
        <v>5758756.9400000004</v>
      </c>
      <c r="P530" s="50">
        <f t="shared" si="119"/>
        <v>2635.948615370532</v>
      </c>
      <c r="Q530" s="37">
        <v>9673</v>
      </c>
      <c r="R530" s="69" t="s">
        <v>94</v>
      </c>
      <c r="S530" s="114"/>
      <c r="T530" s="114"/>
      <c r="V530" s="113"/>
      <c r="W530" s="113"/>
      <c r="X530" s="113"/>
      <c r="Y530" s="113"/>
      <c r="Z530" s="113"/>
      <c r="AA530" s="113"/>
      <c r="AB530" s="113"/>
      <c r="AC530" s="113"/>
      <c r="AD530" s="113"/>
      <c r="AE530" s="113"/>
      <c r="AF530" s="113"/>
      <c r="AG530" s="113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113"/>
      <c r="AS530" s="113"/>
      <c r="AT530" s="113"/>
      <c r="AU530" s="113"/>
      <c r="AV530" s="113"/>
      <c r="AW530" s="113"/>
      <c r="AX530" s="113"/>
      <c r="AY530" s="113"/>
      <c r="AZ530" s="113"/>
      <c r="BA530" s="113"/>
      <c r="BB530" s="113"/>
      <c r="BC530" s="113"/>
      <c r="BD530" s="113"/>
      <c r="BE530" s="113"/>
      <c r="BF530" s="113"/>
      <c r="BG530" s="113"/>
      <c r="BH530" s="113"/>
      <c r="BI530" s="113"/>
      <c r="BJ530" s="113"/>
      <c r="BK530" s="113"/>
      <c r="BL530" s="113"/>
      <c r="BM530" s="113"/>
      <c r="BN530" s="113"/>
      <c r="BO530" s="113"/>
      <c r="BP530" s="113"/>
      <c r="BQ530" s="113"/>
      <c r="BR530" s="113"/>
      <c r="BS530" s="113"/>
      <c r="BT530" s="113"/>
      <c r="BU530" s="113"/>
      <c r="BV530" s="113"/>
      <c r="BW530" s="113"/>
      <c r="BX530" s="113"/>
      <c r="BY530" s="113"/>
      <c r="BZ530" s="113"/>
      <c r="CA530" s="113"/>
      <c r="CB530" s="113"/>
      <c r="CC530" s="113"/>
      <c r="CD530" s="113"/>
      <c r="CE530" s="113"/>
      <c r="CF530" s="113"/>
      <c r="CG530" s="113"/>
      <c r="CH530" s="113"/>
      <c r="CI530" s="113"/>
      <c r="CJ530" s="113"/>
      <c r="CK530" s="113"/>
      <c r="CL530" s="113"/>
      <c r="CM530" s="113"/>
      <c r="CN530" s="113"/>
      <c r="CO530" s="113"/>
      <c r="CP530" s="113"/>
      <c r="CQ530" s="113"/>
      <c r="CR530" s="113"/>
      <c r="CS530" s="113"/>
      <c r="CT530" s="113"/>
      <c r="CU530" s="113"/>
      <c r="CV530" s="113"/>
      <c r="CW530" s="113"/>
      <c r="CX530" s="113"/>
      <c r="CY530" s="113"/>
      <c r="CZ530" s="113"/>
      <c r="DA530" s="113"/>
      <c r="DB530" s="113"/>
      <c r="DC530" s="113"/>
      <c r="DD530" s="113"/>
      <c r="DE530" s="113"/>
      <c r="DF530" s="113"/>
      <c r="DG530" s="113"/>
      <c r="DH530" s="113"/>
      <c r="DI530" s="113"/>
      <c r="DJ530" s="113"/>
      <c r="DK530" s="113"/>
      <c r="DL530" s="113"/>
      <c r="DM530" s="113"/>
      <c r="DN530" s="113"/>
      <c r="DO530" s="113"/>
      <c r="DP530" s="113"/>
      <c r="DQ530" s="113"/>
      <c r="DR530" s="113"/>
      <c r="DS530" s="113"/>
      <c r="DT530" s="113"/>
      <c r="DU530" s="113"/>
      <c r="DV530" s="113"/>
      <c r="DW530" s="113"/>
      <c r="DX530" s="113"/>
      <c r="DY530" s="113"/>
      <c r="DZ530" s="113"/>
      <c r="EA530" s="113"/>
      <c r="EB530" s="113"/>
      <c r="EC530" s="113"/>
      <c r="ED530" s="113"/>
      <c r="EE530" s="113"/>
      <c r="EF530" s="113"/>
      <c r="EG530" s="113"/>
      <c r="EH530" s="113"/>
      <c r="EI530" s="113"/>
      <c r="EJ530" s="113"/>
      <c r="EK530" s="113"/>
      <c r="EL530" s="113"/>
      <c r="EM530" s="113"/>
      <c r="EN530" s="113"/>
      <c r="EO530" s="113"/>
      <c r="EP530" s="113"/>
      <c r="EQ530" s="113"/>
      <c r="ER530" s="113"/>
      <c r="ES530" s="113"/>
      <c r="ET530" s="113"/>
      <c r="EU530" s="113"/>
      <c r="EV530" s="113"/>
      <c r="EW530" s="113"/>
      <c r="EX530" s="113"/>
      <c r="EY530" s="113"/>
      <c r="EZ530" s="113"/>
      <c r="FA530" s="113"/>
      <c r="FB530" s="113"/>
      <c r="FC530" s="113"/>
      <c r="FD530" s="113"/>
      <c r="FE530" s="113"/>
      <c r="FF530" s="113"/>
      <c r="FG530" s="113"/>
      <c r="FH530" s="113"/>
      <c r="FI530" s="113"/>
      <c r="FJ530" s="113"/>
      <c r="FK530" s="113"/>
      <c r="FL530" s="113"/>
      <c r="FM530" s="113"/>
      <c r="FN530" s="113"/>
      <c r="FO530" s="113"/>
      <c r="FP530" s="113"/>
      <c r="FQ530" s="113"/>
      <c r="FR530" s="113"/>
      <c r="FS530" s="113"/>
      <c r="FT530" s="113"/>
      <c r="FU530" s="113"/>
      <c r="FV530" s="113"/>
      <c r="FW530" s="113"/>
      <c r="FX530" s="113"/>
      <c r="FY530" s="113"/>
      <c r="FZ530" s="113"/>
      <c r="GA530" s="113"/>
      <c r="GB530" s="113"/>
      <c r="GC530" s="113"/>
      <c r="GD530" s="113"/>
      <c r="GE530" s="113"/>
      <c r="GF530" s="113"/>
      <c r="GG530" s="113"/>
      <c r="GH530" s="113"/>
      <c r="GI530" s="113"/>
      <c r="GJ530" s="113"/>
      <c r="GK530" s="113"/>
      <c r="GL530" s="113"/>
      <c r="GM530" s="113"/>
      <c r="GN530" s="113"/>
      <c r="GO530" s="113"/>
      <c r="GP530" s="113"/>
      <c r="GQ530" s="113"/>
      <c r="GR530" s="113"/>
      <c r="GS530" s="113"/>
      <c r="GT530" s="113"/>
      <c r="GU530" s="113"/>
      <c r="GV530" s="113"/>
      <c r="GW530" s="113"/>
      <c r="GX530" s="113"/>
      <c r="GY530" s="113"/>
    </row>
    <row r="531" spans="1:207" s="15" customFormat="1" ht="27" customHeight="1" x14ac:dyDescent="0.25">
      <c r="A531" s="191" t="s">
        <v>1135</v>
      </c>
      <c r="B531" s="45" t="s">
        <v>1746</v>
      </c>
      <c r="C531" s="72">
        <v>1984</v>
      </c>
      <c r="D531" s="72" t="s">
        <v>221</v>
      </c>
      <c r="E531" s="72" t="s">
        <v>20</v>
      </c>
      <c r="F531" s="71">
        <v>3</v>
      </c>
      <c r="G531" s="71">
        <v>2</v>
      </c>
      <c r="H531" s="47">
        <v>3703</v>
      </c>
      <c r="I531" s="47">
        <v>0</v>
      </c>
      <c r="J531" s="47">
        <v>1053</v>
      </c>
      <c r="K531" s="37">
        <f>SUM(L531:O531)</f>
        <v>21719377.300000004</v>
      </c>
      <c r="L531" s="44">
        <v>0</v>
      </c>
      <c r="M531" s="44">
        <v>0</v>
      </c>
      <c r="N531" s="44">
        <v>0</v>
      </c>
      <c r="O531" s="44">
        <f>'[1]Прод. прилож'!$C$662</f>
        <v>21719377.300000004</v>
      </c>
      <c r="P531" s="44">
        <f t="shared" si="119"/>
        <v>5865.3462867944918</v>
      </c>
      <c r="Q531" s="50">
        <v>9673</v>
      </c>
      <c r="R531" s="69" t="s">
        <v>95</v>
      </c>
      <c r="S531" s="66"/>
      <c r="T531" s="38"/>
      <c r="U531" s="38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7"/>
      <c r="BQ531" s="167"/>
      <c r="BR531" s="167"/>
      <c r="BS531" s="167"/>
      <c r="BT531" s="167"/>
      <c r="BU531" s="167"/>
      <c r="BV531" s="167"/>
      <c r="BW531" s="167"/>
      <c r="BX531" s="167"/>
      <c r="BY531" s="167"/>
      <c r="BZ531" s="167"/>
      <c r="CA531" s="167"/>
      <c r="CB531" s="167"/>
      <c r="CC531" s="167"/>
      <c r="CD531" s="167"/>
      <c r="CE531" s="167"/>
      <c r="CF531" s="167"/>
      <c r="CG531" s="167"/>
      <c r="CH531" s="167"/>
      <c r="CI531" s="167"/>
      <c r="CJ531" s="167"/>
      <c r="CK531" s="167"/>
      <c r="CL531" s="167"/>
      <c r="CM531" s="167"/>
      <c r="CN531" s="167"/>
      <c r="CO531" s="167"/>
      <c r="CP531" s="167"/>
      <c r="CQ531" s="167"/>
      <c r="CR531" s="167"/>
      <c r="CS531" s="167"/>
      <c r="CT531" s="167"/>
      <c r="CU531" s="167"/>
      <c r="CV531" s="167"/>
      <c r="CW531" s="167"/>
      <c r="CX531" s="167"/>
      <c r="CY531" s="167"/>
      <c r="CZ531" s="167"/>
      <c r="DA531" s="167"/>
      <c r="DB531" s="167"/>
      <c r="DC531" s="167"/>
      <c r="DD531" s="167"/>
      <c r="DE531" s="167"/>
      <c r="DF531" s="167"/>
      <c r="DG531" s="167"/>
      <c r="DH531" s="167"/>
      <c r="DI531" s="167"/>
      <c r="DJ531" s="167"/>
      <c r="DK531" s="167"/>
      <c r="DL531" s="167"/>
      <c r="DM531" s="167"/>
      <c r="DN531" s="167"/>
      <c r="DO531" s="167"/>
      <c r="DP531" s="167"/>
      <c r="DQ531" s="167"/>
      <c r="DR531" s="167"/>
      <c r="DS531" s="167"/>
      <c r="DT531" s="167"/>
      <c r="DU531" s="167"/>
      <c r="DV531" s="167"/>
      <c r="DW531" s="167"/>
      <c r="DX531" s="167"/>
      <c r="DY531" s="167"/>
      <c r="DZ531" s="167"/>
      <c r="EA531" s="167"/>
      <c r="EB531" s="167"/>
      <c r="EC531" s="167"/>
      <c r="ED531" s="167"/>
      <c r="EE531" s="167"/>
      <c r="EF531" s="167"/>
      <c r="EG531" s="167"/>
      <c r="EH531" s="167"/>
      <c r="EI531" s="167"/>
      <c r="EJ531" s="167"/>
      <c r="EK531" s="167"/>
      <c r="EL531" s="167"/>
      <c r="EM531" s="167"/>
      <c r="EN531" s="167"/>
      <c r="EO531" s="167"/>
      <c r="EP531" s="167"/>
      <c r="EQ531" s="167"/>
      <c r="ER531" s="167"/>
      <c r="ES531" s="167"/>
      <c r="ET531" s="167"/>
      <c r="EU531" s="167"/>
      <c r="EV531" s="167"/>
      <c r="EW531" s="167"/>
      <c r="EX531" s="167"/>
      <c r="EY531" s="167"/>
      <c r="EZ531" s="167"/>
      <c r="FA531" s="167"/>
      <c r="FB531" s="167"/>
      <c r="FC531" s="167"/>
      <c r="FD531" s="167"/>
      <c r="FE531" s="167"/>
      <c r="FF531" s="167"/>
      <c r="FG531" s="167"/>
      <c r="FH531" s="167"/>
      <c r="FI531" s="167"/>
      <c r="FJ531" s="167"/>
      <c r="FK531" s="167"/>
      <c r="FL531" s="167"/>
      <c r="FM531" s="167"/>
      <c r="FN531" s="167"/>
      <c r="FO531" s="167"/>
      <c r="FP531" s="167"/>
      <c r="FQ531" s="167"/>
      <c r="FR531" s="167"/>
      <c r="FS531" s="167"/>
      <c r="FT531" s="167"/>
      <c r="FU531" s="167"/>
      <c r="FV531" s="167"/>
      <c r="FW531" s="167"/>
      <c r="FX531" s="167"/>
      <c r="FY531" s="167"/>
      <c r="FZ531" s="167"/>
      <c r="GA531" s="167"/>
      <c r="GB531" s="167"/>
      <c r="GC531" s="167"/>
      <c r="GD531" s="167"/>
      <c r="GE531" s="167"/>
      <c r="GF531" s="167"/>
      <c r="GG531" s="167"/>
      <c r="GH531" s="167"/>
      <c r="GI531" s="167"/>
      <c r="GJ531" s="167"/>
      <c r="GK531" s="167"/>
      <c r="GL531" s="167"/>
      <c r="GM531" s="167"/>
      <c r="GN531" s="167"/>
      <c r="GO531" s="167"/>
      <c r="GP531" s="167"/>
      <c r="GQ531" s="167"/>
      <c r="GR531" s="167"/>
      <c r="GS531" s="167"/>
      <c r="GT531" s="167"/>
      <c r="GU531" s="167"/>
      <c r="GV531" s="167"/>
      <c r="GW531" s="167"/>
      <c r="GX531" s="167"/>
      <c r="GY531" s="167"/>
    </row>
    <row r="532" spans="1:207" s="15" customFormat="1" ht="27" customHeight="1" x14ac:dyDescent="0.25">
      <c r="A532" s="191" t="s">
        <v>2587</v>
      </c>
      <c r="B532" s="45" t="s">
        <v>352</v>
      </c>
      <c r="C532" s="167">
        <v>1988</v>
      </c>
      <c r="D532" s="72" t="s">
        <v>221</v>
      </c>
      <c r="E532" s="72" t="s">
        <v>20</v>
      </c>
      <c r="F532" s="71">
        <v>3</v>
      </c>
      <c r="G532" s="71">
        <v>4</v>
      </c>
      <c r="H532" s="47">
        <v>3528.8</v>
      </c>
      <c r="I532" s="55">
        <v>0</v>
      </c>
      <c r="J532" s="47">
        <v>1787.2</v>
      </c>
      <c r="K532" s="37">
        <f t="shared" si="118"/>
        <v>20313078.600000001</v>
      </c>
      <c r="L532" s="44">
        <v>0</v>
      </c>
      <c r="M532" s="44">
        <v>0</v>
      </c>
      <c r="N532" s="44">
        <v>0</v>
      </c>
      <c r="O532" s="44">
        <f>'[1]Прод. прилож'!$C$1186</f>
        <v>20313078.600000001</v>
      </c>
      <c r="P532" s="44">
        <f t="shared" si="119"/>
        <v>5756.3700408070736</v>
      </c>
      <c r="Q532" s="50">
        <v>9673</v>
      </c>
      <c r="R532" s="69" t="s">
        <v>96</v>
      </c>
      <c r="S532" s="57"/>
      <c r="T532" s="16"/>
      <c r="U532" s="16"/>
    </row>
    <row r="533" spans="1:207" s="15" customFormat="1" ht="27" customHeight="1" x14ac:dyDescent="0.25">
      <c r="A533" s="191" t="s">
        <v>1136</v>
      </c>
      <c r="B533" s="45" t="s">
        <v>316</v>
      </c>
      <c r="C533" s="167">
        <v>1978</v>
      </c>
      <c r="D533" s="72" t="s">
        <v>221</v>
      </c>
      <c r="E533" s="72" t="s">
        <v>20</v>
      </c>
      <c r="F533" s="71">
        <v>2</v>
      </c>
      <c r="G533" s="71">
        <v>3</v>
      </c>
      <c r="H533" s="37">
        <v>1566.8</v>
      </c>
      <c r="I533" s="37">
        <v>123</v>
      </c>
      <c r="J533" s="37">
        <v>763.8</v>
      </c>
      <c r="K533" s="37">
        <f t="shared" si="118"/>
        <v>3020544</v>
      </c>
      <c r="L533" s="44">
        <v>0</v>
      </c>
      <c r="M533" s="44">
        <v>0</v>
      </c>
      <c r="N533" s="44">
        <v>0</v>
      </c>
      <c r="O533" s="44">
        <f>'[1]Прод. прилож'!$C$187</f>
        <v>3020544</v>
      </c>
      <c r="P533" s="44">
        <f t="shared" si="119"/>
        <v>1927.8427367883585</v>
      </c>
      <c r="Q533" s="50">
        <v>9673</v>
      </c>
      <c r="R533" s="69" t="s">
        <v>94</v>
      </c>
      <c r="S533" s="66"/>
      <c r="T533" s="38"/>
      <c r="U533" s="38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7"/>
      <c r="BQ533" s="167"/>
      <c r="BR533" s="167"/>
      <c r="BS533" s="167"/>
      <c r="BT533" s="167"/>
      <c r="BU533" s="167"/>
      <c r="BV533" s="167"/>
      <c r="BW533" s="167"/>
      <c r="BX533" s="167"/>
      <c r="BY533" s="167"/>
      <c r="BZ533" s="167"/>
      <c r="CA533" s="167"/>
      <c r="CB533" s="167"/>
      <c r="CC533" s="167"/>
      <c r="CD533" s="167"/>
      <c r="CE533" s="167"/>
      <c r="CF533" s="167"/>
      <c r="CG533" s="167"/>
      <c r="CH533" s="167"/>
      <c r="CI533" s="167"/>
      <c r="CJ533" s="167"/>
      <c r="CK533" s="167"/>
      <c r="CL533" s="167"/>
      <c r="CM533" s="167"/>
      <c r="CN533" s="167"/>
      <c r="CO533" s="167"/>
      <c r="CP533" s="167"/>
      <c r="CQ533" s="167"/>
      <c r="CR533" s="167"/>
      <c r="CS533" s="167"/>
      <c r="CT533" s="167"/>
      <c r="CU533" s="167"/>
      <c r="CV533" s="167"/>
      <c r="CW533" s="167"/>
      <c r="CX533" s="167"/>
      <c r="CY533" s="167"/>
      <c r="CZ533" s="167"/>
      <c r="DA533" s="167"/>
      <c r="DB533" s="167"/>
      <c r="DC533" s="167"/>
      <c r="DD533" s="167"/>
      <c r="DE533" s="167"/>
      <c r="DF533" s="167"/>
      <c r="DG533" s="167"/>
      <c r="DH533" s="167"/>
      <c r="DI533" s="167"/>
      <c r="DJ533" s="167"/>
      <c r="DK533" s="167"/>
      <c r="DL533" s="167"/>
      <c r="DM533" s="167"/>
      <c r="DN533" s="167"/>
      <c r="DO533" s="167"/>
      <c r="DP533" s="167"/>
      <c r="DQ533" s="167"/>
      <c r="DR533" s="167"/>
      <c r="DS533" s="167"/>
      <c r="DT533" s="167"/>
      <c r="DU533" s="167"/>
      <c r="DV533" s="167"/>
      <c r="DW533" s="167"/>
      <c r="DX533" s="167"/>
      <c r="DY533" s="167"/>
      <c r="DZ533" s="167"/>
      <c r="EA533" s="167"/>
      <c r="EB533" s="167"/>
      <c r="EC533" s="167"/>
      <c r="ED533" s="167"/>
      <c r="EE533" s="167"/>
      <c r="EF533" s="167"/>
      <c r="EG533" s="167"/>
      <c r="EH533" s="167"/>
      <c r="EI533" s="167"/>
      <c r="EJ533" s="167"/>
      <c r="EK533" s="167"/>
      <c r="EL533" s="167"/>
      <c r="EM533" s="167"/>
      <c r="EN533" s="167"/>
      <c r="EO533" s="167"/>
      <c r="EP533" s="167"/>
      <c r="EQ533" s="167"/>
      <c r="ER533" s="167"/>
      <c r="ES533" s="167"/>
      <c r="ET533" s="167"/>
      <c r="EU533" s="167"/>
      <c r="EV533" s="167"/>
      <c r="EW533" s="167"/>
      <c r="EX533" s="167"/>
      <c r="EY533" s="167"/>
      <c r="EZ533" s="167"/>
      <c r="FA533" s="167"/>
      <c r="FB533" s="167"/>
      <c r="FC533" s="167"/>
      <c r="FD533" s="167"/>
      <c r="FE533" s="167"/>
      <c r="FF533" s="167"/>
      <c r="FG533" s="167"/>
      <c r="FH533" s="167"/>
      <c r="FI533" s="167"/>
      <c r="FJ533" s="167"/>
      <c r="FK533" s="167"/>
      <c r="FL533" s="167"/>
      <c r="FM533" s="167"/>
      <c r="FN533" s="167"/>
      <c r="FO533" s="167"/>
      <c r="FP533" s="167"/>
      <c r="FQ533" s="167"/>
      <c r="FR533" s="167"/>
      <c r="FS533" s="167"/>
      <c r="FT533" s="167"/>
      <c r="FU533" s="167"/>
      <c r="FV533" s="167"/>
      <c r="FW533" s="167"/>
      <c r="FX533" s="167"/>
      <c r="FY533" s="167"/>
      <c r="FZ533" s="167"/>
      <c r="GA533" s="167"/>
      <c r="GB533" s="167"/>
      <c r="GC533" s="167"/>
      <c r="GD533" s="167"/>
      <c r="GE533" s="167"/>
      <c r="GF533" s="167"/>
      <c r="GG533" s="167"/>
      <c r="GH533" s="167"/>
      <c r="GI533" s="167"/>
      <c r="GJ533" s="167"/>
      <c r="GK533" s="167"/>
      <c r="GL533" s="167"/>
      <c r="GM533" s="167"/>
      <c r="GN533" s="167"/>
      <c r="GO533" s="167"/>
      <c r="GP533" s="167"/>
      <c r="GQ533" s="167"/>
      <c r="GR533" s="167"/>
      <c r="GS533" s="167"/>
      <c r="GT533" s="167"/>
      <c r="GU533" s="167"/>
      <c r="GV533" s="167"/>
      <c r="GW533" s="167"/>
      <c r="GX533" s="167"/>
      <c r="GY533" s="167"/>
    </row>
    <row r="534" spans="1:207" s="15" customFormat="1" ht="27" customHeight="1" x14ac:dyDescent="0.25">
      <c r="A534" s="191" t="s">
        <v>1137</v>
      </c>
      <c r="B534" s="45" t="s">
        <v>330</v>
      </c>
      <c r="C534" s="167">
        <v>1970</v>
      </c>
      <c r="D534" s="72" t="s">
        <v>221</v>
      </c>
      <c r="E534" s="72" t="s">
        <v>20</v>
      </c>
      <c r="F534" s="71">
        <v>5</v>
      </c>
      <c r="G534" s="71">
        <v>3</v>
      </c>
      <c r="H534" s="47">
        <v>4146.6000000000004</v>
      </c>
      <c r="I534" s="47">
        <v>569</v>
      </c>
      <c r="J534" s="47">
        <v>2005.6</v>
      </c>
      <c r="K534" s="37">
        <f t="shared" si="118"/>
        <v>10324580.699999999</v>
      </c>
      <c r="L534" s="44">
        <v>0</v>
      </c>
      <c r="M534" s="44">
        <v>0</v>
      </c>
      <c r="N534" s="44">
        <v>0</v>
      </c>
      <c r="O534" s="44">
        <f>'[1]Прод. прилож'!$C$663</f>
        <v>10324580.699999999</v>
      </c>
      <c r="P534" s="44">
        <f t="shared" si="119"/>
        <v>2489.8906815222103</v>
      </c>
      <c r="Q534" s="50">
        <v>9673</v>
      </c>
      <c r="R534" s="69" t="s">
        <v>95</v>
      </c>
      <c r="S534" s="57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DC534" s="16"/>
      <c r="DD534" s="16"/>
      <c r="DE534" s="16"/>
      <c r="DF534" s="16"/>
      <c r="DG534" s="16"/>
      <c r="DH534" s="16"/>
      <c r="DI534" s="16"/>
      <c r="DJ534" s="16"/>
      <c r="DK534" s="16"/>
      <c r="DL534" s="16"/>
      <c r="DM534" s="16"/>
      <c r="DN534" s="16"/>
      <c r="DO534" s="16"/>
      <c r="DP534" s="16"/>
      <c r="DQ534" s="16"/>
      <c r="DR534" s="16"/>
      <c r="DS534" s="16"/>
      <c r="DT534" s="16"/>
      <c r="DU534" s="16"/>
      <c r="DV534" s="16"/>
      <c r="DW534" s="16"/>
      <c r="DX534" s="16"/>
      <c r="DY534" s="16"/>
      <c r="DZ534" s="16"/>
      <c r="EA534" s="16"/>
      <c r="EB534" s="16"/>
      <c r="EC534" s="16"/>
      <c r="ED534" s="16"/>
      <c r="EE534" s="16"/>
      <c r="EF534" s="16"/>
      <c r="EG534" s="16"/>
      <c r="EH534" s="16"/>
      <c r="EI534" s="16"/>
      <c r="EJ534" s="16"/>
      <c r="EK534" s="16"/>
      <c r="EL534" s="16"/>
      <c r="EM534" s="16"/>
      <c r="EN534" s="16"/>
      <c r="EO534" s="16"/>
      <c r="EP534" s="16"/>
      <c r="EQ534" s="16"/>
      <c r="ER534" s="16"/>
      <c r="ES534" s="16"/>
      <c r="ET534" s="16"/>
      <c r="EU534" s="16"/>
      <c r="EV534" s="16"/>
      <c r="EW534" s="16"/>
      <c r="EX534" s="16"/>
      <c r="EY534" s="16"/>
      <c r="EZ534" s="16"/>
      <c r="FA534" s="16"/>
      <c r="FB534" s="16"/>
      <c r="FC534" s="16"/>
      <c r="FD534" s="16"/>
      <c r="FE534" s="16"/>
      <c r="FF534" s="16"/>
      <c r="FG534" s="16"/>
      <c r="FH534" s="16"/>
      <c r="FI534" s="16"/>
      <c r="FJ534" s="16"/>
      <c r="FK534" s="16"/>
      <c r="FL534" s="16"/>
      <c r="FM534" s="16"/>
      <c r="FN534" s="16"/>
      <c r="FO534" s="16"/>
      <c r="FP534" s="16"/>
      <c r="FQ534" s="16"/>
      <c r="FR534" s="16"/>
      <c r="FS534" s="16"/>
      <c r="FT534" s="16"/>
      <c r="FU534" s="16"/>
      <c r="FV534" s="16"/>
      <c r="FW534" s="16"/>
      <c r="FX534" s="16"/>
      <c r="FY534" s="16"/>
      <c r="FZ534" s="16"/>
      <c r="GA534" s="16"/>
      <c r="GB534" s="16"/>
      <c r="GC534" s="16"/>
      <c r="GD534" s="16"/>
      <c r="GE534" s="16"/>
      <c r="GF534" s="16"/>
      <c r="GG534" s="16"/>
      <c r="GH534" s="16"/>
      <c r="GI534" s="16"/>
      <c r="GJ534" s="16"/>
      <c r="GK534" s="16"/>
      <c r="GL534" s="16"/>
      <c r="GM534" s="16"/>
      <c r="GN534" s="16"/>
      <c r="GO534" s="16"/>
      <c r="GP534" s="16"/>
      <c r="GQ534" s="16"/>
      <c r="GR534" s="16"/>
      <c r="GS534" s="16"/>
      <c r="GT534" s="16"/>
      <c r="GU534" s="16"/>
      <c r="GV534" s="16"/>
      <c r="GW534" s="16"/>
      <c r="GX534" s="16"/>
      <c r="GY534" s="16"/>
    </row>
    <row r="535" spans="1:207" s="15" customFormat="1" ht="27" customHeight="1" x14ac:dyDescent="0.25">
      <c r="A535" s="191" t="s">
        <v>1138</v>
      </c>
      <c r="B535" s="45" t="s">
        <v>331</v>
      </c>
      <c r="C535" s="167">
        <v>1989</v>
      </c>
      <c r="D535" s="72" t="s">
        <v>221</v>
      </c>
      <c r="E535" s="72" t="s">
        <v>20</v>
      </c>
      <c r="F535" s="71">
        <v>3</v>
      </c>
      <c r="G535" s="71">
        <v>2</v>
      </c>
      <c r="H535" s="47">
        <v>2110.5</v>
      </c>
      <c r="I535" s="55">
        <v>0</v>
      </c>
      <c r="J535" s="47">
        <v>961.9</v>
      </c>
      <c r="K535" s="37">
        <f t="shared" si="118"/>
        <v>9097775.7999999989</v>
      </c>
      <c r="L535" s="44">
        <v>0</v>
      </c>
      <c r="M535" s="44">
        <v>0</v>
      </c>
      <c r="N535" s="44">
        <v>0</v>
      </c>
      <c r="O535" s="44">
        <f>'[1]Прод. прилож'!$C$664</f>
        <v>9097775.7999999989</v>
      </c>
      <c r="P535" s="44">
        <f t="shared" si="119"/>
        <v>4310.7205875384971</v>
      </c>
      <c r="Q535" s="50">
        <v>9673</v>
      </c>
      <c r="R535" s="69" t="s">
        <v>95</v>
      </c>
      <c r="S535" s="57"/>
      <c r="T535" s="16"/>
      <c r="U535" s="16"/>
    </row>
    <row r="536" spans="1:207" s="15" customFormat="1" ht="27" customHeight="1" x14ac:dyDescent="0.25">
      <c r="A536" s="191" t="s">
        <v>1139</v>
      </c>
      <c r="B536" s="45" t="s">
        <v>317</v>
      </c>
      <c r="C536" s="72">
        <v>1965</v>
      </c>
      <c r="D536" s="72" t="s">
        <v>221</v>
      </c>
      <c r="E536" s="72" t="s">
        <v>20</v>
      </c>
      <c r="F536" s="71">
        <v>4</v>
      </c>
      <c r="G536" s="71">
        <v>1</v>
      </c>
      <c r="H536" s="37">
        <v>2669.1</v>
      </c>
      <c r="I536" s="37">
        <v>0</v>
      </c>
      <c r="J536" s="37">
        <v>1135.0999999999999</v>
      </c>
      <c r="K536" s="37">
        <f t="shared" si="118"/>
        <v>14590358.739999998</v>
      </c>
      <c r="L536" s="44">
        <v>0</v>
      </c>
      <c r="M536" s="44">
        <v>0</v>
      </c>
      <c r="N536" s="44">
        <v>0</v>
      </c>
      <c r="O536" s="44">
        <f>'[1]Прод. прилож'!$C$188</f>
        <v>14590358.739999998</v>
      </c>
      <c r="P536" s="44">
        <f t="shared" si="119"/>
        <v>5466.396440747817</v>
      </c>
      <c r="Q536" s="50">
        <v>9673</v>
      </c>
      <c r="R536" s="69" t="s">
        <v>94</v>
      </c>
      <c r="S536" s="67"/>
      <c r="T536" s="12"/>
      <c r="U536" s="38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7"/>
      <c r="BQ536" s="167"/>
      <c r="BR536" s="167"/>
      <c r="BS536" s="167"/>
      <c r="BT536" s="167"/>
      <c r="BU536" s="167"/>
      <c r="BV536" s="167"/>
      <c r="BW536" s="167"/>
      <c r="BX536" s="167"/>
      <c r="BY536" s="167"/>
      <c r="BZ536" s="167"/>
      <c r="CA536" s="167"/>
      <c r="CB536" s="167"/>
      <c r="CC536" s="167"/>
      <c r="CD536" s="167"/>
      <c r="CE536" s="167"/>
      <c r="CF536" s="167"/>
      <c r="CG536" s="167"/>
      <c r="CH536" s="167"/>
      <c r="CI536" s="167"/>
      <c r="CJ536" s="167"/>
      <c r="CK536" s="167"/>
      <c r="CL536" s="167"/>
      <c r="CM536" s="167"/>
      <c r="CN536" s="167"/>
      <c r="CO536" s="167"/>
      <c r="CP536" s="167"/>
      <c r="CQ536" s="167"/>
      <c r="CR536" s="167"/>
      <c r="CS536" s="167"/>
      <c r="CT536" s="167"/>
      <c r="CU536" s="167"/>
      <c r="CV536" s="167"/>
      <c r="CW536" s="167"/>
      <c r="CX536" s="167"/>
      <c r="CY536" s="167"/>
      <c r="CZ536" s="167"/>
      <c r="DA536" s="167"/>
      <c r="DB536" s="167"/>
      <c r="DC536" s="167"/>
      <c r="DD536" s="167"/>
      <c r="DE536" s="167"/>
      <c r="DF536" s="167"/>
      <c r="DG536" s="167"/>
      <c r="DH536" s="167"/>
      <c r="DI536" s="167"/>
      <c r="DJ536" s="167"/>
      <c r="DK536" s="167"/>
      <c r="DL536" s="167"/>
      <c r="DM536" s="167"/>
      <c r="DN536" s="167"/>
      <c r="DO536" s="167"/>
      <c r="DP536" s="167"/>
      <c r="DQ536" s="167"/>
      <c r="DR536" s="167"/>
      <c r="DS536" s="167"/>
      <c r="DT536" s="167"/>
      <c r="DU536" s="167"/>
      <c r="DV536" s="167"/>
      <c r="DW536" s="167"/>
      <c r="DX536" s="167"/>
      <c r="DY536" s="167"/>
      <c r="DZ536" s="167"/>
      <c r="EA536" s="167"/>
      <c r="EB536" s="167"/>
      <c r="EC536" s="167"/>
      <c r="ED536" s="167"/>
      <c r="EE536" s="167"/>
      <c r="EF536" s="167"/>
      <c r="EG536" s="167"/>
      <c r="EH536" s="167"/>
      <c r="EI536" s="167"/>
      <c r="EJ536" s="167"/>
      <c r="EK536" s="167"/>
      <c r="EL536" s="167"/>
      <c r="EM536" s="167"/>
      <c r="EN536" s="167"/>
      <c r="EO536" s="167"/>
      <c r="EP536" s="167"/>
      <c r="EQ536" s="167"/>
      <c r="ER536" s="167"/>
      <c r="ES536" s="167"/>
      <c r="ET536" s="167"/>
      <c r="EU536" s="167"/>
      <c r="EV536" s="167"/>
      <c r="EW536" s="167"/>
      <c r="EX536" s="167"/>
      <c r="EY536" s="167"/>
      <c r="EZ536" s="167"/>
      <c r="FA536" s="167"/>
      <c r="FB536" s="167"/>
      <c r="FC536" s="167"/>
      <c r="FD536" s="167"/>
      <c r="FE536" s="167"/>
      <c r="FF536" s="167"/>
      <c r="FG536" s="167"/>
      <c r="FH536" s="167"/>
      <c r="FI536" s="167"/>
      <c r="FJ536" s="167"/>
      <c r="FK536" s="167"/>
      <c r="FL536" s="167"/>
      <c r="FM536" s="167"/>
      <c r="FN536" s="167"/>
      <c r="FO536" s="167"/>
      <c r="FP536" s="167"/>
      <c r="FQ536" s="167"/>
      <c r="FR536" s="167"/>
      <c r="FS536" s="167"/>
      <c r="FT536" s="167"/>
      <c r="FU536" s="167"/>
      <c r="FV536" s="167"/>
      <c r="FW536" s="167"/>
      <c r="FX536" s="167"/>
      <c r="FY536" s="167"/>
      <c r="FZ536" s="167"/>
      <c r="GA536" s="167"/>
      <c r="GB536" s="167"/>
      <c r="GC536" s="167"/>
      <c r="GD536" s="167"/>
      <c r="GE536" s="167"/>
      <c r="GF536" s="167"/>
      <c r="GG536" s="167"/>
      <c r="GH536" s="167"/>
      <c r="GI536" s="167"/>
      <c r="GJ536" s="167"/>
      <c r="GK536" s="167"/>
      <c r="GL536" s="167"/>
      <c r="GM536" s="167"/>
      <c r="GN536" s="167"/>
      <c r="GO536" s="167"/>
      <c r="GP536" s="167"/>
      <c r="GQ536" s="167"/>
      <c r="GR536" s="167"/>
      <c r="GS536" s="167"/>
      <c r="GT536" s="167"/>
      <c r="GU536" s="167"/>
      <c r="GV536" s="167"/>
      <c r="GW536" s="167"/>
      <c r="GX536" s="167"/>
      <c r="GY536" s="167"/>
    </row>
    <row r="537" spans="1:207" s="15" customFormat="1" ht="27" customHeight="1" x14ac:dyDescent="0.25">
      <c r="A537" s="191" t="s">
        <v>1140</v>
      </c>
      <c r="B537" s="45" t="s">
        <v>318</v>
      </c>
      <c r="C537" s="72">
        <v>1969</v>
      </c>
      <c r="D537" s="72" t="s">
        <v>221</v>
      </c>
      <c r="E537" s="72" t="s">
        <v>20</v>
      </c>
      <c r="F537" s="71">
        <v>4</v>
      </c>
      <c r="G537" s="71">
        <v>1</v>
      </c>
      <c r="H537" s="37">
        <v>2682.7</v>
      </c>
      <c r="I537" s="37">
        <v>0</v>
      </c>
      <c r="J537" s="37">
        <v>1100.9000000000001</v>
      </c>
      <c r="K537" s="37">
        <f t="shared" si="118"/>
        <v>8662209</v>
      </c>
      <c r="L537" s="44">
        <v>0</v>
      </c>
      <c r="M537" s="44">
        <v>0</v>
      </c>
      <c r="N537" s="44">
        <v>0</v>
      </c>
      <c r="O537" s="44">
        <f>'[1]Прод. прилож'!$C$665</f>
        <v>8662209</v>
      </c>
      <c r="P537" s="44">
        <f t="shared" si="119"/>
        <v>3228.9145264099602</v>
      </c>
      <c r="Q537" s="50">
        <v>9673</v>
      </c>
      <c r="R537" s="69" t="s">
        <v>95</v>
      </c>
      <c r="S537" s="67"/>
      <c r="T537" s="12"/>
      <c r="U537" s="38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7"/>
      <c r="BQ537" s="167"/>
      <c r="BR537" s="167"/>
      <c r="BS537" s="167"/>
      <c r="BT537" s="167"/>
      <c r="BU537" s="167"/>
      <c r="BV537" s="167"/>
      <c r="BW537" s="167"/>
      <c r="BX537" s="167"/>
      <c r="BY537" s="167"/>
      <c r="BZ537" s="167"/>
      <c r="CA537" s="167"/>
      <c r="CB537" s="167"/>
      <c r="CC537" s="167"/>
      <c r="CD537" s="167"/>
      <c r="CE537" s="167"/>
      <c r="CF537" s="167"/>
      <c r="CG537" s="167"/>
      <c r="CH537" s="167"/>
      <c r="CI537" s="167"/>
      <c r="CJ537" s="167"/>
      <c r="CK537" s="167"/>
      <c r="CL537" s="167"/>
      <c r="CM537" s="167"/>
      <c r="CN537" s="167"/>
      <c r="CO537" s="167"/>
      <c r="CP537" s="167"/>
      <c r="CQ537" s="167"/>
      <c r="CR537" s="167"/>
      <c r="CS537" s="167"/>
      <c r="CT537" s="167"/>
      <c r="CU537" s="167"/>
      <c r="CV537" s="167"/>
      <c r="CW537" s="167"/>
      <c r="CX537" s="167"/>
      <c r="CY537" s="167"/>
      <c r="CZ537" s="167"/>
      <c r="DA537" s="167"/>
      <c r="DB537" s="167"/>
      <c r="DC537" s="167"/>
      <c r="DD537" s="167"/>
      <c r="DE537" s="167"/>
      <c r="DF537" s="167"/>
      <c r="DG537" s="167"/>
      <c r="DH537" s="167"/>
      <c r="DI537" s="167"/>
      <c r="DJ537" s="167"/>
      <c r="DK537" s="167"/>
      <c r="DL537" s="167"/>
      <c r="DM537" s="167"/>
      <c r="DN537" s="167"/>
      <c r="DO537" s="167"/>
      <c r="DP537" s="167"/>
      <c r="DQ537" s="167"/>
      <c r="DR537" s="167"/>
      <c r="DS537" s="167"/>
      <c r="DT537" s="167"/>
      <c r="DU537" s="167"/>
      <c r="DV537" s="167"/>
      <c r="DW537" s="167"/>
      <c r="DX537" s="167"/>
      <c r="DY537" s="167"/>
      <c r="DZ537" s="167"/>
      <c r="EA537" s="167"/>
      <c r="EB537" s="167"/>
      <c r="EC537" s="167"/>
      <c r="ED537" s="167"/>
      <c r="EE537" s="167"/>
      <c r="EF537" s="167"/>
      <c r="EG537" s="167"/>
      <c r="EH537" s="167"/>
      <c r="EI537" s="167"/>
      <c r="EJ537" s="167"/>
      <c r="EK537" s="167"/>
      <c r="EL537" s="167"/>
      <c r="EM537" s="167"/>
      <c r="EN537" s="167"/>
      <c r="EO537" s="167"/>
      <c r="EP537" s="167"/>
      <c r="EQ537" s="167"/>
      <c r="ER537" s="167"/>
      <c r="ES537" s="167"/>
      <c r="ET537" s="167"/>
      <c r="EU537" s="167"/>
      <c r="EV537" s="167"/>
      <c r="EW537" s="167"/>
      <c r="EX537" s="167"/>
      <c r="EY537" s="167"/>
      <c r="EZ537" s="167"/>
      <c r="FA537" s="167"/>
      <c r="FB537" s="167"/>
      <c r="FC537" s="167"/>
      <c r="FD537" s="167"/>
      <c r="FE537" s="167"/>
      <c r="FF537" s="167"/>
      <c r="FG537" s="167"/>
      <c r="FH537" s="167"/>
      <c r="FI537" s="167"/>
      <c r="FJ537" s="167"/>
      <c r="FK537" s="167"/>
      <c r="FL537" s="167"/>
      <c r="FM537" s="167"/>
      <c r="FN537" s="167"/>
      <c r="FO537" s="167"/>
      <c r="FP537" s="167"/>
      <c r="FQ537" s="167"/>
      <c r="FR537" s="167"/>
      <c r="FS537" s="167"/>
      <c r="FT537" s="167"/>
      <c r="FU537" s="167"/>
      <c r="FV537" s="167"/>
      <c r="FW537" s="167"/>
      <c r="FX537" s="167"/>
      <c r="FY537" s="167"/>
      <c r="FZ537" s="167"/>
      <c r="GA537" s="167"/>
      <c r="GB537" s="167"/>
      <c r="GC537" s="167"/>
      <c r="GD537" s="167"/>
      <c r="GE537" s="167"/>
      <c r="GF537" s="167"/>
      <c r="GG537" s="167"/>
      <c r="GH537" s="167"/>
      <c r="GI537" s="167"/>
      <c r="GJ537" s="167"/>
      <c r="GK537" s="167"/>
      <c r="GL537" s="167"/>
      <c r="GM537" s="167"/>
      <c r="GN537" s="167"/>
      <c r="GO537" s="167"/>
      <c r="GP537" s="167"/>
      <c r="GQ537" s="167"/>
      <c r="GR537" s="167"/>
      <c r="GS537" s="167"/>
      <c r="GT537" s="167"/>
      <c r="GU537" s="167"/>
      <c r="GV537" s="167"/>
      <c r="GW537" s="167"/>
      <c r="GX537" s="167"/>
      <c r="GY537" s="167"/>
    </row>
    <row r="538" spans="1:207" s="15" customFormat="1" ht="27" customHeight="1" x14ac:dyDescent="0.25">
      <c r="A538" s="191" t="s">
        <v>1141</v>
      </c>
      <c r="B538" s="105" t="s">
        <v>332</v>
      </c>
      <c r="C538" s="167">
        <v>1969</v>
      </c>
      <c r="D538" s="72" t="s">
        <v>221</v>
      </c>
      <c r="E538" s="72" t="s">
        <v>20</v>
      </c>
      <c r="F538" s="71">
        <v>3</v>
      </c>
      <c r="G538" s="71">
        <v>2</v>
      </c>
      <c r="H538" s="55">
        <v>947.1</v>
      </c>
      <c r="I538" s="55">
        <v>0</v>
      </c>
      <c r="J538" s="55">
        <v>875.3</v>
      </c>
      <c r="K538" s="37">
        <f t="shared" si="118"/>
        <v>2736562.5</v>
      </c>
      <c r="L538" s="44">
        <v>0</v>
      </c>
      <c r="M538" s="44">
        <v>0</v>
      </c>
      <c r="N538" s="44">
        <v>0</v>
      </c>
      <c r="O538" s="44">
        <f>'[1]Прод. прилож'!$C$668</f>
        <v>2736562.5</v>
      </c>
      <c r="P538" s="44">
        <f t="shared" si="119"/>
        <v>2889.4124168514413</v>
      </c>
      <c r="Q538" s="50">
        <v>9673</v>
      </c>
      <c r="R538" s="69" t="s">
        <v>95</v>
      </c>
      <c r="S538" s="57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DC538" s="16"/>
      <c r="DD538" s="16"/>
      <c r="DE538" s="16"/>
      <c r="DF538" s="16"/>
      <c r="DG538" s="16"/>
      <c r="DH538" s="16"/>
      <c r="DI538" s="16"/>
      <c r="DJ538" s="16"/>
      <c r="DK538" s="16"/>
      <c r="DL538" s="16"/>
      <c r="DM538" s="16"/>
      <c r="DN538" s="16"/>
      <c r="DO538" s="16"/>
      <c r="DP538" s="16"/>
      <c r="DQ538" s="16"/>
      <c r="DR538" s="16"/>
      <c r="DS538" s="16"/>
      <c r="DT538" s="16"/>
      <c r="DU538" s="16"/>
      <c r="DV538" s="16"/>
      <c r="DW538" s="16"/>
      <c r="DX538" s="16"/>
      <c r="DY538" s="16"/>
      <c r="DZ538" s="16"/>
      <c r="EA538" s="16"/>
      <c r="EB538" s="16"/>
      <c r="EC538" s="16"/>
      <c r="ED538" s="16"/>
      <c r="EE538" s="16"/>
      <c r="EF538" s="16"/>
      <c r="EG538" s="16"/>
      <c r="EH538" s="16"/>
      <c r="EI538" s="16"/>
      <c r="EJ538" s="16"/>
      <c r="EK538" s="16"/>
      <c r="EL538" s="16"/>
      <c r="EM538" s="16"/>
      <c r="EN538" s="16"/>
      <c r="EO538" s="16"/>
      <c r="EP538" s="16"/>
      <c r="EQ538" s="16"/>
      <c r="ER538" s="16"/>
      <c r="ES538" s="16"/>
      <c r="ET538" s="16"/>
      <c r="EU538" s="16"/>
      <c r="EV538" s="16"/>
      <c r="EW538" s="16"/>
      <c r="EX538" s="16"/>
      <c r="EY538" s="16"/>
      <c r="EZ538" s="16"/>
      <c r="FA538" s="16"/>
      <c r="FB538" s="16"/>
      <c r="FC538" s="16"/>
      <c r="FD538" s="16"/>
      <c r="FE538" s="16"/>
      <c r="FF538" s="16"/>
      <c r="FG538" s="16"/>
      <c r="FH538" s="16"/>
      <c r="FI538" s="16"/>
      <c r="FJ538" s="16"/>
      <c r="FK538" s="16"/>
      <c r="FL538" s="16"/>
      <c r="FM538" s="16"/>
      <c r="FN538" s="16"/>
      <c r="FO538" s="16"/>
      <c r="FP538" s="16"/>
      <c r="FQ538" s="16"/>
      <c r="FR538" s="16"/>
      <c r="FS538" s="16"/>
      <c r="FT538" s="16"/>
      <c r="FU538" s="16"/>
      <c r="FV538" s="16"/>
      <c r="FW538" s="16"/>
      <c r="FX538" s="16"/>
      <c r="FY538" s="16"/>
      <c r="FZ538" s="16"/>
      <c r="GA538" s="16"/>
      <c r="GB538" s="16"/>
      <c r="GC538" s="16"/>
      <c r="GD538" s="16"/>
      <c r="GE538" s="16"/>
      <c r="GF538" s="16"/>
      <c r="GG538" s="16"/>
      <c r="GH538" s="16"/>
      <c r="GI538" s="16"/>
      <c r="GJ538" s="16"/>
      <c r="GK538" s="16"/>
      <c r="GL538" s="16"/>
      <c r="GM538" s="16"/>
      <c r="GN538" s="16"/>
      <c r="GO538" s="16"/>
      <c r="GP538" s="16"/>
      <c r="GQ538" s="16"/>
      <c r="GR538" s="16"/>
      <c r="GS538" s="16"/>
      <c r="GT538" s="16"/>
      <c r="GU538" s="16"/>
      <c r="GV538" s="16"/>
      <c r="GW538" s="16"/>
      <c r="GX538" s="16"/>
      <c r="GY538" s="16"/>
    </row>
    <row r="539" spans="1:207" ht="27" customHeight="1" x14ac:dyDescent="0.25">
      <c r="A539" s="191" t="s">
        <v>1142</v>
      </c>
      <c r="B539" s="105" t="s">
        <v>333</v>
      </c>
      <c r="C539" s="167">
        <v>1961</v>
      </c>
      <c r="D539" s="72" t="s">
        <v>221</v>
      </c>
      <c r="E539" s="72" t="s">
        <v>20</v>
      </c>
      <c r="F539" s="71">
        <v>2</v>
      </c>
      <c r="G539" s="71">
        <v>1</v>
      </c>
      <c r="H539" s="47">
        <v>515.70000000000005</v>
      </c>
      <c r="I539" s="55">
        <v>0</v>
      </c>
      <c r="J539" s="47">
        <v>280</v>
      </c>
      <c r="K539" s="37">
        <f t="shared" si="118"/>
        <v>6780962</v>
      </c>
      <c r="L539" s="44">
        <v>0</v>
      </c>
      <c r="M539" s="44">
        <v>0</v>
      </c>
      <c r="N539" s="44">
        <v>0</v>
      </c>
      <c r="O539" s="44">
        <f>'[1]Прод. прилож'!$C$669</f>
        <v>6780962</v>
      </c>
      <c r="P539" s="44">
        <f t="shared" si="119"/>
        <v>13149.044017839828</v>
      </c>
      <c r="Q539" s="50">
        <v>9673</v>
      </c>
      <c r="R539" s="69" t="s">
        <v>95</v>
      </c>
      <c r="T539" s="18"/>
      <c r="U539" s="18"/>
    </row>
    <row r="540" spans="1:207" ht="27" customHeight="1" x14ac:dyDescent="0.25">
      <c r="A540" s="191" t="s">
        <v>2545</v>
      </c>
      <c r="B540" s="105" t="s">
        <v>334</v>
      </c>
      <c r="C540" s="72">
        <v>1962</v>
      </c>
      <c r="D540" s="72" t="s">
        <v>221</v>
      </c>
      <c r="E540" s="72" t="s">
        <v>20</v>
      </c>
      <c r="F540" s="71">
        <v>2</v>
      </c>
      <c r="G540" s="71">
        <v>2</v>
      </c>
      <c r="H540" s="47">
        <v>693.9</v>
      </c>
      <c r="I540" s="55">
        <v>0</v>
      </c>
      <c r="J540" s="47">
        <v>381.9</v>
      </c>
      <c r="K540" s="37">
        <f t="shared" si="118"/>
        <v>6809830.2000000011</v>
      </c>
      <c r="L540" s="44">
        <v>0</v>
      </c>
      <c r="M540" s="44">
        <v>0</v>
      </c>
      <c r="N540" s="44">
        <v>0</v>
      </c>
      <c r="O540" s="44">
        <f>'[1]Прод. прилож'!$C$670</f>
        <v>6809830.2000000011</v>
      </c>
      <c r="P540" s="44">
        <f t="shared" si="119"/>
        <v>9813.8495460441009</v>
      </c>
      <c r="Q540" s="50">
        <v>9673</v>
      </c>
      <c r="R540" s="69" t="s">
        <v>95</v>
      </c>
    </row>
    <row r="541" spans="1:207" s="15" customFormat="1" ht="27" customHeight="1" x14ac:dyDescent="0.25">
      <c r="A541" s="191" t="s">
        <v>1143</v>
      </c>
      <c r="B541" s="105" t="s">
        <v>335</v>
      </c>
      <c r="C541" s="167">
        <v>1956</v>
      </c>
      <c r="D541" s="72" t="s">
        <v>221</v>
      </c>
      <c r="E541" s="72" t="s">
        <v>20</v>
      </c>
      <c r="F541" s="71">
        <v>2</v>
      </c>
      <c r="G541" s="71">
        <v>2</v>
      </c>
      <c r="H541" s="47">
        <v>1215.9000000000001</v>
      </c>
      <c r="I541" s="55">
        <v>0</v>
      </c>
      <c r="J541" s="47">
        <v>672.1</v>
      </c>
      <c r="K541" s="37">
        <f t="shared" si="118"/>
        <v>10554532</v>
      </c>
      <c r="L541" s="44">
        <v>0</v>
      </c>
      <c r="M541" s="44">
        <v>0</v>
      </c>
      <c r="N541" s="44">
        <v>0</v>
      </c>
      <c r="O541" s="44">
        <f>'[1]Прод. прилож'!$C$671</f>
        <v>10554532</v>
      </c>
      <c r="P541" s="44">
        <f t="shared" si="119"/>
        <v>8680.4276667489103</v>
      </c>
      <c r="Q541" s="50">
        <v>9673</v>
      </c>
      <c r="R541" s="69" t="s">
        <v>95</v>
      </c>
      <c r="S541" s="65"/>
      <c r="T541" s="17"/>
      <c r="U541" s="16"/>
    </row>
    <row r="542" spans="1:207" s="15" customFormat="1" ht="27" customHeight="1" x14ac:dyDescent="0.25">
      <c r="A542" s="191" t="s">
        <v>1144</v>
      </c>
      <c r="B542" s="105" t="s">
        <v>336</v>
      </c>
      <c r="C542" s="167">
        <v>1963</v>
      </c>
      <c r="D542" s="72" t="s">
        <v>221</v>
      </c>
      <c r="E542" s="72" t="s">
        <v>20</v>
      </c>
      <c r="F542" s="71">
        <v>2</v>
      </c>
      <c r="G542" s="71">
        <v>2</v>
      </c>
      <c r="H542" s="47">
        <v>1136.5</v>
      </c>
      <c r="I542" s="55">
        <v>0</v>
      </c>
      <c r="J542" s="47">
        <v>642.5</v>
      </c>
      <c r="K542" s="37">
        <f t="shared" si="118"/>
        <v>15623245.800000001</v>
      </c>
      <c r="L542" s="44">
        <v>0</v>
      </c>
      <c r="M542" s="44">
        <v>0</v>
      </c>
      <c r="N542" s="44">
        <v>0</v>
      </c>
      <c r="O542" s="44">
        <f>'[1]Прод. прилож'!$C$672</f>
        <v>15623245.800000001</v>
      </c>
      <c r="P542" s="44">
        <f t="shared" si="119"/>
        <v>13746.806687197537</v>
      </c>
      <c r="Q542" s="50">
        <v>9673</v>
      </c>
      <c r="R542" s="69" t="s">
        <v>95</v>
      </c>
      <c r="S542" s="57"/>
      <c r="T542" s="16"/>
      <c r="U542" s="16"/>
    </row>
    <row r="543" spans="1:207" ht="27" customHeight="1" x14ac:dyDescent="0.25">
      <c r="A543" s="191" t="s">
        <v>1145</v>
      </c>
      <c r="B543" s="105" t="s">
        <v>337</v>
      </c>
      <c r="C543" s="167">
        <v>1964</v>
      </c>
      <c r="D543" s="72" t="s">
        <v>221</v>
      </c>
      <c r="E543" s="72" t="s">
        <v>20</v>
      </c>
      <c r="F543" s="71">
        <v>4</v>
      </c>
      <c r="G543" s="71">
        <v>2</v>
      </c>
      <c r="H543" s="47">
        <v>1788</v>
      </c>
      <c r="I543" s="47">
        <v>72.400000000000006</v>
      </c>
      <c r="J543" s="47">
        <v>1193.9000000000001</v>
      </c>
      <c r="K543" s="37">
        <f t="shared" si="118"/>
        <v>4553016.5999999996</v>
      </c>
      <c r="L543" s="44">
        <v>0</v>
      </c>
      <c r="M543" s="44">
        <v>0</v>
      </c>
      <c r="N543" s="44">
        <v>0</v>
      </c>
      <c r="O543" s="44">
        <f>'[1]Прод. прилож'!$C$673</f>
        <v>4553016.5999999996</v>
      </c>
      <c r="P543" s="44">
        <f t="shared" si="119"/>
        <v>2546.4298657718118</v>
      </c>
      <c r="Q543" s="50">
        <v>9673</v>
      </c>
      <c r="R543" s="69" t="s">
        <v>95</v>
      </c>
      <c r="S543" s="18"/>
      <c r="T543" s="18"/>
    </row>
    <row r="544" spans="1:207" ht="27" customHeight="1" x14ac:dyDescent="0.25">
      <c r="A544" s="191" t="s">
        <v>1146</v>
      </c>
      <c r="B544" s="101" t="s">
        <v>319</v>
      </c>
      <c r="C544" s="72">
        <v>1962</v>
      </c>
      <c r="D544" s="72" t="s">
        <v>221</v>
      </c>
      <c r="E544" s="72" t="s">
        <v>20</v>
      </c>
      <c r="F544" s="71">
        <v>3</v>
      </c>
      <c r="G544" s="71">
        <v>2</v>
      </c>
      <c r="H544" s="47">
        <v>1898.4</v>
      </c>
      <c r="I544" s="37">
        <v>0</v>
      </c>
      <c r="J544" s="47">
        <v>956.4</v>
      </c>
      <c r="K544" s="37">
        <f t="shared" si="118"/>
        <v>1771485</v>
      </c>
      <c r="L544" s="44">
        <v>0</v>
      </c>
      <c r="M544" s="44">
        <v>0</v>
      </c>
      <c r="N544" s="44">
        <v>0</v>
      </c>
      <c r="O544" s="50">
        <f>'[1]Прод. прилож'!$C$674</f>
        <v>1771485</v>
      </c>
      <c r="P544" s="44">
        <f t="shared" si="119"/>
        <v>933.14633375474079</v>
      </c>
      <c r="Q544" s="50">
        <v>9673</v>
      </c>
      <c r="R544" s="69" t="s">
        <v>95</v>
      </c>
      <c r="S544" s="166"/>
      <c r="T544" s="166"/>
      <c r="U544" s="166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/>
      <c r="AG544" s="73"/>
      <c r="AH544" s="73"/>
      <c r="AI544" s="73"/>
      <c r="AJ544" s="73"/>
      <c r="AK544" s="73"/>
      <c r="AL544" s="73"/>
      <c r="AM544" s="73"/>
      <c r="AN544" s="73"/>
      <c r="AO544" s="73"/>
      <c r="AP544" s="73"/>
      <c r="AQ544" s="73"/>
      <c r="AR544" s="73"/>
      <c r="AS544" s="73"/>
      <c r="AT544" s="73"/>
      <c r="AU544" s="73"/>
      <c r="AV544" s="73"/>
      <c r="AW544" s="73"/>
      <c r="AX544" s="73"/>
      <c r="AY544" s="73"/>
      <c r="AZ544" s="73"/>
      <c r="BA544" s="73"/>
      <c r="BB544" s="73"/>
      <c r="BC544" s="73"/>
      <c r="BD544" s="73"/>
      <c r="BE544" s="73"/>
      <c r="BF544" s="73"/>
      <c r="BG544" s="73"/>
      <c r="BH544" s="73"/>
      <c r="BI544" s="73"/>
      <c r="BJ544" s="73"/>
      <c r="BK544" s="73"/>
      <c r="BL544" s="73"/>
      <c r="BM544" s="73"/>
      <c r="BN544" s="73"/>
      <c r="BO544" s="73"/>
      <c r="BP544" s="73"/>
      <c r="BQ544" s="73"/>
      <c r="BR544" s="73"/>
      <c r="BS544" s="73"/>
      <c r="BT544" s="73"/>
      <c r="BU544" s="73"/>
      <c r="BV544" s="73"/>
      <c r="BW544" s="73"/>
      <c r="BX544" s="73"/>
      <c r="BY544" s="73"/>
      <c r="BZ544" s="73"/>
      <c r="CA544" s="73"/>
      <c r="CB544" s="73"/>
      <c r="CC544" s="73"/>
      <c r="CD544" s="73"/>
      <c r="CE544" s="73"/>
      <c r="CF544" s="73"/>
      <c r="CG544" s="73"/>
      <c r="CH544" s="73"/>
      <c r="CI544" s="73"/>
      <c r="CJ544" s="73"/>
      <c r="CK544" s="73"/>
      <c r="CL544" s="73"/>
      <c r="CM544" s="73"/>
      <c r="CN544" s="73"/>
      <c r="CO544" s="73"/>
      <c r="CP544" s="73"/>
      <c r="CQ544" s="73"/>
      <c r="CR544" s="73"/>
      <c r="CS544" s="73"/>
      <c r="CT544" s="73"/>
      <c r="CU544" s="73"/>
      <c r="CV544" s="73"/>
      <c r="CW544" s="73"/>
      <c r="CX544" s="73"/>
      <c r="CY544" s="73"/>
      <c r="CZ544" s="73"/>
      <c r="DA544" s="73"/>
      <c r="DB544" s="73"/>
      <c r="DC544" s="73"/>
      <c r="DD544" s="73"/>
      <c r="DE544" s="73"/>
      <c r="DF544" s="73"/>
      <c r="DG544" s="73"/>
      <c r="DH544" s="73"/>
      <c r="DI544" s="73"/>
      <c r="DJ544" s="73"/>
      <c r="DK544" s="73"/>
      <c r="DL544" s="73"/>
      <c r="DM544" s="73"/>
      <c r="DN544" s="73"/>
      <c r="DO544" s="73"/>
      <c r="DP544" s="73"/>
      <c r="DQ544" s="73"/>
      <c r="DR544" s="73"/>
      <c r="DS544" s="73"/>
      <c r="DT544" s="73"/>
      <c r="DU544" s="73"/>
      <c r="DV544" s="73"/>
      <c r="DW544" s="73"/>
      <c r="DX544" s="73"/>
      <c r="DY544" s="73"/>
      <c r="DZ544" s="73"/>
      <c r="EA544" s="73"/>
      <c r="EB544" s="73"/>
      <c r="EC544" s="73"/>
      <c r="ED544" s="73"/>
      <c r="EE544" s="73"/>
      <c r="EF544" s="73"/>
      <c r="EG544" s="73"/>
      <c r="EH544" s="73"/>
      <c r="EI544" s="73"/>
      <c r="EJ544" s="73"/>
      <c r="EK544" s="73"/>
      <c r="EL544" s="73"/>
      <c r="EM544" s="73"/>
      <c r="EN544" s="73"/>
      <c r="EO544" s="73"/>
      <c r="EP544" s="73"/>
      <c r="EQ544" s="73"/>
      <c r="ER544" s="73"/>
      <c r="ES544" s="73"/>
      <c r="ET544" s="73"/>
      <c r="EU544" s="73"/>
      <c r="EV544" s="73"/>
      <c r="EW544" s="73"/>
      <c r="EX544" s="73"/>
      <c r="EY544" s="73"/>
      <c r="EZ544" s="73"/>
      <c r="FA544" s="73"/>
      <c r="FB544" s="73"/>
      <c r="FC544" s="73"/>
      <c r="FD544" s="73"/>
      <c r="FE544" s="73"/>
      <c r="FF544" s="73"/>
      <c r="FG544" s="73"/>
      <c r="FH544" s="73"/>
      <c r="FI544" s="73"/>
      <c r="FJ544" s="73"/>
      <c r="FK544" s="73"/>
      <c r="FL544" s="73"/>
      <c r="FM544" s="73"/>
      <c r="FN544" s="73"/>
      <c r="FO544" s="73"/>
      <c r="FP544" s="73"/>
      <c r="FQ544" s="73"/>
      <c r="FR544" s="73"/>
      <c r="FS544" s="73"/>
      <c r="FT544" s="73"/>
      <c r="FU544" s="73"/>
      <c r="FV544" s="73"/>
      <c r="FW544" s="73"/>
      <c r="FX544" s="73"/>
      <c r="FY544" s="73"/>
      <c r="FZ544" s="73"/>
      <c r="GA544" s="73"/>
      <c r="GB544" s="73"/>
      <c r="GC544" s="73"/>
      <c r="GD544" s="73"/>
      <c r="GE544" s="73"/>
      <c r="GF544" s="73"/>
      <c r="GG544" s="73"/>
      <c r="GH544" s="73"/>
      <c r="GI544" s="73"/>
      <c r="GJ544" s="73"/>
      <c r="GK544" s="73"/>
      <c r="GL544" s="73"/>
      <c r="GM544" s="73"/>
      <c r="GN544" s="73"/>
      <c r="GO544" s="73"/>
      <c r="GP544" s="73"/>
      <c r="GQ544" s="73"/>
      <c r="GR544" s="73"/>
      <c r="GS544" s="73"/>
      <c r="GT544" s="73"/>
      <c r="GU544" s="73"/>
      <c r="GV544" s="73"/>
      <c r="GW544" s="73"/>
      <c r="GX544" s="73"/>
      <c r="GY544" s="73"/>
    </row>
    <row r="545" spans="1:207" s="113" customFormat="1" ht="27" customHeight="1" x14ac:dyDescent="0.25">
      <c r="A545" s="191" t="s">
        <v>1147</v>
      </c>
      <c r="B545" s="101" t="s">
        <v>1834</v>
      </c>
      <c r="C545" s="167" t="s">
        <v>1835</v>
      </c>
      <c r="D545" s="72" t="s">
        <v>221</v>
      </c>
      <c r="E545" s="167" t="s">
        <v>20</v>
      </c>
      <c r="F545" s="51">
        <v>4</v>
      </c>
      <c r="G545" s="51">
        <v>4</v>
      </c>
      <c r="H545" s="47">
        <v>2694.1</v>
      </c>
      <c r="I545" s="47">
        <v>1661.5</v>
      </c>
      <c r="J545" s="48">
        <v>1559.5</v>
      </c>
      <c r="K545" s="37">
        <f t="shared" si="118"/>
        <v>6869955</v>
      </c>
      <c r="L545" s="47">
        <v>0</v>
      </c>
      <c r="M545" s="47">
        <v>0</v>
      </c>
      <c r="N545" s="47">
        <v>0</v>
      </c>
      <c r="O545" s="48">
        <f>'[1]Прод. прилож'!$C$189</f>
        <v>6869955</v>
      </c>
      <c r="P545" s="50">
        <f t="shared" si="119"/>
        <v>2550</v>
      </c>
      <c r="Q545" s="37">
        <v>9673</v>
      </c>
      <c r="R545" s="69" t="s">
        <v>94</v>
      </c>
      <c r="S545" s="112"/>
      <c r="T545" s="112"/>
      <c r="U545" s="112"/>
    </row>
    <row r="546" spans="1:207" ht="27" customHeight="1" x14ac:dyDescent="0.25">
      <c r="A546" s="191" t="s">
        <v>1148</v>
      </c>
      <c r="B546" s="45" t="s">
        <v>353</v>
      </c>
      <c r="C546" s="167">
        <v>1964</v>
      </c>
      <c r="D546" s="72" t="s">
        <v>221</v>
      </c>
      <c r="E546" s="72" t="s">
        <v>20</v>
      </c>
      <c r="F546" s="71">
        <v>3</v>
      </c>
      <c r="G546" s="71">
        <v>2</v>
      </c>
      <c r="H546" s="47">
        <v>1488.4</v>
      </c>
      <c r="I546" s="55">
        <v>0</v>
      </c>
      <c r="J546" s="47">
        <v>970.6</v>
      </c>
      <c r="K546" s="37">
        <f t="shared" si="118"/>
        <v>11060991.700000001</v>
      </c>
      <c r="L546" s="44">
        <v>0</v>
      </c>
      <c r="M546" s="44">
        <v>0</v>
      </c>
      <c r="N546" s="44">
        <v>0</v>
      </c>
      <c r="O546" s="44">
        <f>'[1]Прод. прилож'!$C$1187</f>
        <v>11060991.700000001</v>
      </c>
      <c r="P546" s="44">
        <f t="shared" si="119"/>
        <v>7431.4644584789039</v>
      </c>
      <c r="Q546" s="50">
        <v>9673</v>
      </c>
      <c r="R546" s="69" t="s">
        <v>96</v>
      </c>
      <c r="S546" s="18"/>
    </row>
    <row r="547" spans="1:207" s="113" customFormat="1" ht="27" customHeight="1" x14ac:dyDescent="0.25">
      <c r="A547" s="191" t="s">
        <v>1149</v>
      </c>
      <c r="B547" s="54" t="s">
        <v>1830</v>
      </c>
      <c r="C547" s="167">
        <v>1958</v>
      </c>
      <c r="D547" s="72" t="s">
        <v>221</v>
      </c>
      <c r="E547" s="167" t="s">
        <v>20</v>
      </c>
      <c r="F547" s="51">
        <v>2</v>
      </c>
      <c r="G547" s="51">
        <v>1</v>
      </c>
      <c r="H547" s="48">
        <v>694.7</v>
      </c>
      <c r="I547" s="48">
        <v>380.7</v>
      </c>
      <c r="J547" s="48">
        <v>325.8</v>
      </c>
      <c r="K547" s="37">
        <f>SUM(L547:O547)</f>
        <v>2352831</v>
      </c>
      <c r="L547" s="47">
        <v>0</v>
      </c>
      <c r="M547" s="47">
        <v>0</v>
      </c>
      <c r="N547" s="47">
        <v>0</v>
      </c>
      <c r="O547" s="48">
        <f>'[1]Прод. прилож'!$C$675</f>
        <v>2352831</v>
      </c>
      <c r="P547" s="50">
        <f>K547/H547</f>
        <v>3386.8302864545844</v>
      </c>
      <c r="Q547" s="37">
        <v>9673</v>
      </c>
      <c r="R547" s="69" t="s">
        <v>95</v>
      </c>
      <c r="S547" s="112"/>
      <c r="T547" s="112"/>
      <c r="U547" s="112"/>
    </row>
    <row r="548" spans="1:207" s="15" customFormat="1" ht="27" customHeight="1" x14ac:dyDescent="0.25">
      <c r="A548" s="191" t="s">
        <v>1150</v>
      </c>
      <c r="B548" s="45" t="s">
        <v>354</v>
      </c>
      <c r="C548" s="167">
        <v>1962</v>
      </c>
      <c r="D548" s="72" t="s">
        <v>221</v>
      </c>
      <c r="E548" s="72" t="s">
        <v>20</v>
      </c>
      <c r="F548" s="71">
        <v>2</v>
      </c>
      <c r="G548" s="71">
        <v>2</v>
      </c>
      <c r="H548" s="47">
        <v>1098.8</v>
      </c>
      <c r="I548" s="55">
        <v>0</v>
      </c>
      <c r="J548" s="47">
        <v>490.6</v>
      </c>
      <c r="K548" s="37">
        <f t="shared" si="118"/>
        <v>8342818.4999999991</v>
      </c>
      <c r="L548" s="44">
        <v>0</v>
      </c>
      <c r="M548" s="44">
        <v>0</v>
      </c>
      <c r="N548" s="44">
        <v>0</v>
      </c>
      <c r="O548" s="44">
        <f>'[1]Прод. прилож'!$C$1188</f>
        <v>8342818.4999999991</v>
      </c>
      <c r="P548" s="44">
        <f t="shared" si="119"/>
        <v>7592.6633600291225</v>
      </c>
      <c r="Q548" s="50">
        <v>9673</v>
      </c>
      <c r="R548" s="69" t="s">
        <v>96</v>
      </c>
      <c r="S548" s="57"/>
      <c r="T548" s="16"/>
      <c r="U548" s="16"/>
    </row>
    <row r="549" spans="1:207" s="113" customFormat="1" ht="27" customHeight="1" x14ac:dyDescent="0.25">
      <c r="A549" s="191" t="s">
        <v>1151</v>
      </c>
      <c r="B549" s="54" t="s">
        <v>1737</v>
      </c>
      <c r="C549" s="167">
        <v>1958</v>
      </c>
      <c r="D549" s="72" t="s">
        <v>221</v>
      </c>
      <c r="E549" s="167" t="s">
        <v>20</v>
      </c>
      <c r="F549" s="51">
        <v>2</v>
      </c>
      <c r="G549" s="51">
        <v>1</v>
      </c>
      <c r="H549" s="48">
        <v>701.5</v>
      </c>
      <c r="I549" s="48">
        <v>388</v>
      </c>
      <c r="J549" s="48">
        <v>374.5</v>
      </c>
      <c r="K549" s="37">
        <f>SUM(L549:O549)</f>
        <v>2394085.1999999997</v>
      </c>
      <c r="L549" s="47">
        <v>0</v>
      </c>
      <c r="M549" s="47">
        <v>0</v>
      </c>
      <c r="N549" s="47">
        <v>0</v>
      </c>
      <c r="O549" s="48">
        <f>'[1]Прод. прилож'!$C$676</f>
        <v>2394085.1999999997</v>
      </c>
      <c r="P549" s="50">
        <f t="shared" si="119"/>
        <v>3412.8085531004986</v>
      </c>
      <c r="Q549" s="37">
        <v>9673</v>
      </c>
      <c r="R549" s="69" t="s">
        <v>95</v>
      </c>
      <c r="S549" s="112"/>
      <c r="T549" s="112"/>
      <c r="U549" s="112"/>
    </row>
    <row r="550" spans="1:207" s="113" customFormat="1" ht="27" customHeight="1" x14ac:dyDescent="0.25">
      <c r="A550" s="191" t="s">
        <v>1152</v>
      </c>
      <c r="B550" s="54" t="s">
        <v>1738</v>
      </c>
      <c r="C550" s="167">
        <v>1959</v>
      </c>
      <c r="D550" s="72" t="s">
        <v>221</v>
      </c>
      <c r="E550" s="167" t="s">
        <v>20</v>
      </c>
      <c r="F550" s="51">
        <v>2</v>
      </c>
      <c r="G550" s="51">
        <v>1</v>
      </c>
      <c r="H550" s="48">
        <v>713.8</v>
      </c>
      <c r="I550" s="48">
        <v>398.6</v>
      </c>
      <c r="J550" s="48">
        <v>398.6</v>
      </c>
      <c r="K550" s="37">
        <f>SUM(L550:O550)</f>
        <v>8021329.9199999999</v>
      </c>
      <c r="L550" s="50">
        <v>0</v>
      </c>
      <c r="M550" s="50">
        <v>0</v>
      </c>
      <c r="N550" s="50">
        <v>0</v>
      </c>
      <c r="O550" s="48">
        <f>'[1]Прод. прилож'!$C$677</f>
        <v>8021329.9199999999</v>
      </c>
      <c r="P550" s="50">
        <f t="shared" si="119"/>
        <v>11237.503390305408</v>
      </c>
      <c r="Q550" s="37">
        <v>9673</v>
      </c>
      <c r="R550" s="69" t="s">
        <v>95</v>
      </c>
      <c r="S550" s="112"/>
      <c r="T550" s="112"/>
      <c r="U550" s="112"/>
    </row>
    <row r="551" spans="1:207" s="15" customFormat="1" ht="27" customHeight="1" x14ac:dyDescent="0.25">
      <c r="A551" s="191" t="s">
        <v>1153</v>
      </c>
      <c r="B551" s="101" t="s">
        <v>355</v>
      </c>
      <c r="C551" s="72">
        <v>1957</v>
      </c>
      <c r="D551" s="72" t="s">
        <v>221</v>
      </c>
      <c r="E551" s="72" t="s">
        <v>20</v>
      </c>
      <c r="F551" s="71">
        <v>2</v>
      </c>
      <c r="G551" s="71">
        <v>1</v>
      </c>
      <c r="H551" s="47">
        <v>804.4</v>
      </c>
      <c r="I551" s="55">
        <v>0</v>
      </c>
      <c r="J551" s="47">
        <v>451.8</v>
      </c>
      <c r="K551" s="37">
        <f t="shared" si="118"/>
        <v>2797957.5999999996</v>
      </c>
      <c r="L551" s="44">
        <v>0</v>
      </c>
      <c r="M551" s="44">
        <v>0</v>
      </c>
      <c r="N551" s="44">
        <v>0</v>
      </c>
      <c r="O551" s="44">
        <f>'[1]Прод. прилож'!$C$1189</f>
        <v>2797957.5999999996</v>
      </c>
      <c r="P551" s="44">
        <f t="shared" si="119"/>
        <v>3478.3162605668817</v>
      </c>
      <c r="Q551" s="50">
        <v>9673</v>
      </c>
      <c r="R551" s="69" t="s">
        <v>96</v>
      </c>
      <c r="S551" s="57"/>
      <c r="T551" s="16"/>
      <c r="U551" s="16"/>
    </row>
    <row r="552" spans="1:207" s="15" customFormat="1" ht="27" customHeight="1" x14ac:dyDescent="0.25">
      <c r="A552" s="191" t="s">
        <v>1154</v>
      </c>
      <c r="B552" s="105" t="s">
        <v>338</v>
      </c>
      <c r="C552" s="167">
        <v>1966</v>
      </c>
      <c r="D552" s="72" t="s">
        <v>221</v>
      </c>
      <c r="E552" s="72" t="s">
        <v>20</v>
      </c>
      <c r="F552" s="71">
        <v>2</v>
      </c>
      <c r="G552" s="71">
        <v>2</v>
      </c>
      <c r="H552" s="47">
        <v>559.5</v>
      </c>
      <c r="I552" s="47">
        <v>71.099999999999994</v>
      </c>
      <c r="J552" s="47">
        <v>235.5</v>
      </c>
      <c r="K552" s="37">
        <f t="shared" si="118"/>
        <v>3613571.1</v>
      </c>
      <c r="L552" s="44">
        <v>0</v>
      </c>
      <c r="M552" s="44">
        <v>0</v>
      </c>
      <c r="N552" s="44">
        <v>0</v>
      </c>
      <c r="O552" s="44">
        <f>'[1]Прод. прилож'!$C$1190</f>
        <v>3613571.1</v>
      </c>
      <c r="P552" s="44">
        <f t="shared" si="119"/>
        <v>6458.572117962467</v>
      </c>
      <c r="Q552" s="50">
        <v>9673</v>
      </c>
      <c r="R552" s="69" t="s">
        <v>96</v>
      </c>
      <c r="S552" s="57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DC552" s="16"/>
      <c r="DD552" s="16"/>
      <c r="DE552" s="16"/>
      <c r="DF552" s="16"/>
      <c r="DG552" s="16"/>
      <c r="DH552" s="16"/>
      <c r="DI552" s="16"/>
      <c r="DJ552" s="16"/>
      <c r="DK552" s="16"/>
      <c r="DL552" s="16"/>
      <c r="DM552" s="16"/>
      <c r="DN552" s="16"/>
      <c r="DO552" s="16"/>
      <c r="DP552" s="16"/>
      <c r="DQ552" s="16"/>
      <c r="DR552" s="16"/>
      <c r="DS552" s="16"/>
      <c r="DT552" s="16"/>
      <c r="DU552" s="16"/>
      <c r="DV552" s="16"/>
      <c r="DW552" s="16"/>
      <c r="DX552" s="16"/>
      <c r="DY552" s="16"/>
      <c r="DZ552" s="16"/>
      <c r="EA552" s="16"/>
      <c r="EB552" s="16"/>
      <c r="EC552" s="16"/>
      <c r="ED552" s="16"/>
      <c r="EE552" s="16"/>
      <c r="EF552" s="16"/>
      <c r="EG552" s="16"/>
      <c r="EH552" s="16"/>
      <c r="EI552" s="16"/>
      <c r="EJ552" s="16"/>
      <c r="EK552" s="16"/>
      <c r="EL552" s="16"/>
      <c r="EM552" s="16"/>
      <c r="EN552" s="16"/>
      <c r="EO552" s="16"/>
      <c r="EP552" s="16"/>
      <c r="EQ552" s="16"/>
      <c r="ER552" s="16"/>
      <c r="ES552" s="16"/>
      <c r="ET552" s="16"/>
      <c r="EU552" s="16"/>
      <c r="EV552" s="16"/>
      <c r="EW552" s="16"/>
      <c r="EX552" s="16"/>
      <c r="EY552" s="16"/>
      <c r="EZ552" s="16"/>
      <c r="FA552" s="16"/>
      <c r="FB552" s="16"/>
      <c r="FC552" s="16"/>
      <c r="FD552" s="16"/>
      <c r="FE552" s="16"/>
      <c r="FF552" s="16"/>
      <c r="FG552" s="16"/>
      <c r="FH552" s="16"/>
      <c r="FI552" s="16"/>
      <c r="FJ552" s="16"/>
      <c r="FK552" s="16"/>
      <c r="FL552" s="16"/>
      <c r="FM552" s="16"/>
      <c r="FN552" s="16"/>
      <c r="FO552" s="16"/>
      <c r="FP552" s="16"/>
      <c r="FQ552" s="16"/>
      <c r="FR552" s="16"/>
      <c r="FS552" s="16"/>
      <c r="FT552" s="16"/>
      <c r="FU552" s="16"/>
      <c r="FV552" s="16"/>
      <c r="FW552" s="16"/>
      <c r="FX552" s="16"/>
      <c r="FY552" s="16"/>
      <c r="FZ552" s="16"/>
      <c r="GA552" s="16"/>
      <c r="GB552" s="16"/>
      <c r="GC552" s="16"/>
      <c r="GD552" s="16"/>
      <c r="GE552" s="16"/>
      <c r="GF552" s="16"/>
      <c r="GG552" s="16"/>
      <c r="GH552" s="16"/>
      <c r="GI552" s="16"/>
      <c r="GJ552" s="16"/>
      <c r="GK552" s="16"/>
      <c r="GL552" s="16"/>
      <c r="GM552" s="16"/>
      <c r="GN552" s="16"/>
      <c r="GO552" s="16"/>
      <c r="GP552" s="16"/>
      <c r="GQ552" s="16"/>
      <c r="GR552" s="16"/>
      <c r="GS552" s="16"/>
      <c r="GT552" s="16"/>
      <c r="GU552" s="16"/>
      <c r="GV552" s="16"/>
      <c r="GW552" s="16"/>
      <c r="GX552" s="16"/>
      <c r="GY552" s="16"/>
    </row>
    <row r="553" spans="1:207" s="15" customFormat="1" ht="27" customHeight="1" x14ac:dyDescent="0.25">
      <c r="A553" s="191" t="s">
        <v>1155</v>
      </c>
      <c r="B553" s="45" t="s">
        <v>356</v>
      </c>
      <c r="C553" s="167">
        <v>1961</v>
      </c>
      <c r="D553" s="72" t="s">
        <v>221</v>
      </c>
      <c r="E553" s="72" t="s">
        <v>20</v>
      </c>
      <c r="F553" s="71">
        <v>3</v>
      </c>
      <c r="G553" s="71">
        <v>1</v>
      </c>
      <c r="H553" s="47">
        <v>1038.9000000000001</v>
      </c>
      <c r="I553" s="55">
        <v>0</v>
      </c>
      <c r="J553" s="47">
        <v>602.6</v>
      </c>
      <c r="K553" s="37">
        <f t="shared" si="118"/>
        <v>6111364.1000000006</v>
      </c>
      <c r="L553" s="44">
        <v>0</v>
      </c>
      <c r="M553" s="44">
        <v>0</v>
      </c>
      <c r="N553" s="44">
        <v>0</v>
      </c>
      <c r="O553" s="44">
        <f>'[1]Прод. прилож'!$C$1191</f>
        <v>6111364.1000000006</v>
      </c>
      <c r="P553" s="44">
        <f t="shared" si="119"/>
        <v>5882.5335450957746</v>
      </c>
      <c r="Q553" s="50">
        <v>9673</v>
      </c>
      <c r="R553" s="69" t="s">
        <v>96</v>
      </c>
      <c r="S553" s="57"/>
      <c r="T553" s="16"/>
      <c r="U553" s="16"/>
    </row>
    <row r="554" spans="1:207" ht="34.9" customHeight="1" x14ac:dyDescent="0.25">
      <c r="A554" s="198" t="s">
        <v>2226</v>
      </c>
      <c r="B554" s="198"/>
      <c r="C554" s="198"/>
      <c r="D554" s="198"/>
      <c r="E554" s="198"/>
      <c r="F554" s="198"/>
      <c r="G554" s="198"/>
      <c r="H554" s="198"/>
      <c r="I554" s="198"/>
      <c r="J554" s="198"/>
      <c r="K554" s="198"/>
      <c r="L554" s="198"/>
      <c r="M554" s="198"/>
      <c r="N554" s="198"/>
      <c r="O554" s="198"/>
      <c r="P554" s="198"/>
      <c r="Q554" s="198"/>
      <c r="R554" s="198"/>
    </row>
    <row r="555" spans="1:207" s="14" customFormat="1" ht="34.9" customHeight="1" x14ac:dyDescent="0.25">
      <c r="A555" s="199" t="s">
        <v>297</v>
      </c>
      <c r="B555" s="199"/>
      <c r="C555" s="158" t="s">
        <v>21</v>
      </c>
      <c r="D555" s="158" t="s">
        <v>21</v>
      </c>
      <c r="E555" s="158" t="s">
        <v>21</v>
      </c>
      <c r="F555" s="96" t="s">
        <v>21</v>
      </c>
      <c r="G555" s="96" t="s">
        <v>21</v>
      </c>
      <c r="H555" s="97">
        <f>SUM(H556:H558)</f>
        <v>1952</v>
      </c>
      <c r="I555" s="97">
        <f t="shared" ref="I555:O555" si="121">SUM(I556:I558)</f>
        <v>0</v>
      </c>
      <c r="J555" s="97">
        <f t="shared" si="121"/>
        <v>1190.4000000000001</v>
      </c>
      <c r="K555" s="97">
        <f t="shared" si="121"/>
        <v>30718824.620000005</v>
      </c>
      <c r="L555" s="97">
        <f t="shared" si="121"/>
        <v>0</v>
      </c>
      <c r="M555" s="97">
        <f t="shared" si="121"/>
        <v>0</v>
      </c>
      <c r="N555" s="97">
        <f t="shared" si="121"/>
        <v>0</v>
      </c>
      <c r="O555" s="97">
        <f t="shared" si="121"/>
        <v>30718824.620000005</v>
      </c>
      <c r="P555" s="34">
        <f>K555/H555</f>
        <v>15737.102776639347</v>
      </c>
      <c r="Q555" s="98" t="s">
        <v>21</v>
      </c>
      <c r="R555" s="99" t="s">
        <v>21</v>
      </c>
      <c r="S555" s="18"/>
      <c r="T555" s="18"/>
    </row>
    <row r="556" spans="1:207" s="15" customFormat="1" ht="22.9" customHeight="1" x14ac:dyDescent="0.25">
      <c r="A556" s="69" t="s">
        <v>1156</v>
      </c>
      <c r="B556" s="15" t="s">
        <v>801</v>
      </c>
      <c r="C556" s="167">
        <v>1980</v>
      </c>
      <c r="D556" s="167" t="s">
        <v>221</v>
      </c>
      <c r="E556" s="72" t="s">
        <v>22</v>
      </c>
      <c r="F556" s="71">
        <v>2</v>
      </c>
      <c r="G556" s="71">
        <v>1</v>
      </c>
      <c r="H556" s="47">
        <v>844.1</v>
      </c>
      <c r="I556" s="48">
        <v>0</v>
      </c>
      <c r="J556" s="47">
        <v>501.8</v>
      </c>
      <c r="K556" s="37">
        <f>SUM(L556:O556)</f>
        <v>2235500</v>
      </c>
      <c r="L556" s="44">
        <v>0</v>
      </c>
      <c r="M556" s="44">
        <v>0</v>
      </c>
      <c r="N556" s="44">
        <v>0</v>
      </c>
      <c r="O556" s="44">
        <f>'[1]Прод. прилож'!$C$679</f>
        <v>2235500</v>
      </c>
      <c r="P556" s="44">
        <f>K556/H556</f>
        <v>2648.3828930221539</v>
      </c>
      <c r="Q556" s="50">
        <v>9673</v>
      </c>
      <c r="R556" s="69" t="s">
        <v>95</v>
      </c>
      <c r="S556" s="57"/>
      <c r="T556" s="16"/>
      <c r="U556" s="16"/>
    </row>
    <row r="557" spans="1:207" s="15" customFormat="1" ht="22.9" customHeight="1" x14ac:dyDescent="0.25">
      <c r="A557" s="69" t="s">
        <v>1157</v>
      </c>
      <c r="B557" s="15" t="s">
        <v>802</v>
      </c>
      <c r="C557" s="167">
        <v>1980</v>
      </c>
      <c r="D557" s="167" t="s">
        <v>221</v>
      </c>
      <c r="E557" s="72" t="s">
        <v>22</v>
      </c>
      <c r="F557" s="71">
        <v>2</v>
      </c>
      <c r="G557" s="71">
        <v>1</v>
      </c>
      <c r="H557" s="47">
        <v>835.5</v>
      </c>
      <c r="I557" s="48">
        <v>0</v>
      </c>
      <c r="J557" s="47">
        <v>500.3</v>
      </c>
      <c r="K557" s="37">
        <f>SUM(L557:O557)</f>
        <v>3550329.92</v>
      </c>
      <c r="L557" s="44">
        <v>0</v>
      </c>
      <c r="M557" s="44">
        <v>0</v>
      </c>
      <c r="N557" s="44">
        <v>0</v>
      </c>
      <c r="O557" s="44">
        <f>'[1]Прод. прилож'!$C$680</f>
        <v>3550329.92</v>
      </c>
      <c r="P557" s="44">
        <f>K557/H557</f>
        <v>4249.3476002393772</v>
      </c>
      <c r="Q557" s="50">
        <v>9673</v>
      </c>
      <c r="R557" s="69" t="s">
        <v>95</v>
      </c>
      <c r="S557" s="57"/>
      <c r="T557" s="16"/>
      <c r="U557" s="16"/>
    </row>
    <row r="558" spans="1:207" s="15" customFormat="1" ht="22.9" customHeight="1" x14ac:dyDescent="0.25">
      <c r="A558" s="69" t="s">
        <v>1158</v>
      </c>
      <c r="B558" s="15" t="s">
        <v>803</v>
      </c>
      <c r="C558" s="167">
        <v>1964</v>
      </c>
      <c r="D558" s="167" t="s">
        <v>221</v>
      </c>
      <c r="E558" s="72" t="s">
        <v>20</v>
      </c>
      <c r="F558" s="71">
        <v>2</v>
      </c>
      <c r="G558" s="71">
        <v>1</v>
      </c>
      <c r="H558" s="47">
        <v>272.39999999999998</v>
      </c>
      <c r="I558" s="48">
        <v>0</v>
      </c>
      <c r="J558" s="47">
        <v>188.3</v>
      </c>
      <c r="K558" s="37">
        <f>SUM(L558:O558)</f>
        <v>24932994.700000003</v>
      </c>
      <c r="L558" s="44">
        <v>0</v>
      </c>
      <c r="M558" s="44">
        <v>0</v>
      </c>
      <c r="N558" s="44">
        <v>0</v>
      </c>
      <c r="O558" s="44">
        <f>'[1]Прод. прилож'!$C$681</f>
        <v>24932994.700000003</v>
      </c>
      <c r="P558" s="44">
        <f>K558/H558</f>
        <v>91530.817547723957</v>
      </c>
      <c r="Q558" s="50">
        <v>9673</v>
      </c>
      <c r="R558" s="69" t="s">
        <v>95</v>
      </c>
      <c r="S558" s="57"/>
      <c r="T558" s="16"/>
      <c r="U558" s="16"/>
    </row>
    <row r="559" spans="1:207" ht="34.9" customHeight="1" x14ac:dyDescent="0.25">
      <c r="A559" s="198" t="s">
        <v>2227</v>
      </c>
      <c r="B559" s="198"/>
      <c r="C559" s="198"/>
      <c r="D559" s="198"/>
      <c r="E559" s="198"/>
      <c r="F559" s="198"/>
      <c r="G559" s="198"/>
      <c r="H559" s="198"/>
      <c r="I559" s="198"/>
      <c r="J559" s="198"/>
      <c r="K559" s="198"/>
      <c r="L559" s="198"/>
      <c r="M559" s="198"/>
      <c r="N559" s="198"/>
      <c r="O559" s="198"/>
      <c r="P559" s="198"/>
      <c r="Q559" s="198"/>
      <c r="R559" s="198"/>
    </row>
    <row r="560" spans="1:207" s="14" customFormat="1" ht="34.9" customHeight="1" x14ac:dyDescent="0.25">
      <c r="A560" s="199" t="s">
        <v>48</v>
      </c>
      <c r="B560" s="199"/>
      <c r="C560" s="158" t="s">
        <v>21</v>
      </c>
      <c r="D560" s="158" t="s">
        <v>21</v>
      </c>
      <c r="E560" s="158" t="s">
        <v>21</v>
      </c>
      <c r="F560" s="96" t="s">
        <v>21</v>
      </c>
      <c r="G560" s="96" t="s">
        <v>21</v>
      </c>
      <c r="H560" s="97">
        <f t="shared" ref="H560:O560" si="122">SUM(H561:H568)</f>
        <v>3932.0199999999995</v>
      </c>
      <c r="I560" s="97">
        <f t="shared" si="122"/>
        <v>0</v>
      </c>
      <c r="J560" s="97">
        <f t="shared" si="122"/>
        <v>3242.9</v>
      </c>
      <c r="K560" s="97">
        <f t="shared" si="122"/>
        <v>73346005.299999997</v>
      </c>
      <c r="L560" s="97">
        <f t="shared" si="122"/>
        <v>0</v>
      </c>
      <c r="M560" s="97">
        <f t="shared" si="122"/>
        <v>0</v>
      </c>
      <c r="N560" s="97">
        <f t="shared" si="122"/>
        <v>0</v>
      </c>
      <c r="O560" s="97">
        <f t="shared" si="122"/>
        <v>73346005.299999997</v>
      </c>
      <c r="P560" s="34">
        <f t="shared" ref="P560:P568" si="123">K560/H560</f>
        <v>18653.51786104852</v>
      </c>
      <c r="Q560" s="98" t="s">
        <v>21</v>
      </c>
      <c r="R560" s="99" t="s">
        <v>21</v>
      </c>
      <c r="S560" s="18"/>
      <c r="T560" s="18"/>
    </row>
    <row r="561" spans="1:207" s="15" customFormat="1" ht="22.9" customHeight="1" x14ac:dyDescent="0.25">
      <c r="A561" s="69" t="s">
        <v>1159</v>
      </c>
      <c r="B561" s="45" t="s">
        <v>808</v>
      </c>
      <c r="C561" s="167">
        <v>1965</v>
      </c>
      <c r="D561" s="167" t="s">
        <v>221</v>
      </c>
      <c r="E561" s="72" t="s">
        <v>20</v>
      </c>
      <c r="F561" s="71">
        <v>2</v>
      </c>
      <c r="G561" s="71">
        <v>2</v>
      </c>
      <c r="H561" s="47">
        <v>596.9</v>
      </c>
      <c r="I561" s="48">
        <v>0</v>
      </c>
      <c r="J561" s="47">
        <v>560</v>
      </c>
      <c r="K561" s="37">
        <f t="shared" ref="K561:K568" si="124">SUM(L561:O561)</f>
        <v>3174362.6</v>
      </c>
      <c r="L561" s="44">
        <v>0</v>
      </c>
      <c r="M561" s="44">
        <v>0</v>
      </c>
      <c r="N561" s="44">
        <v>0</v>
      </c>
      <c r="O561" s="44">
        <f>'[1]Прод. прилож'!$C$1195</f>
        <v>3174362.6</v>
      </c>
      <c r="P561" s="44">
        <f t="shared" si="123"/>
        <v>5318.0810856089802</v>
      </c>
      <c r="Q561" s="50">
        <v>9673</v>
      </c>
      <c r="R561" s="69" t="s">
        <v>96</v>
      </c>
      <c r="S561" s="65"/>
      <c r="T561" s="17"/>
      <c r="U561" s="16"/>
    </row>
    <row r="562" spans="1:207" s="15" customFormat="1" ht="22.9" customHeight="1" x14ac:dyDescent="0.25">
      <c r="A562" s="69" t="s">
        <v>1160</v>
      </c>
      <c r="B562" s="45" t="s">
        <v>2211</v>
      </c>
      <c r="C562" s="167">
        <v>1965</v>
      </c>
      <c r="D562" s="167" t="s">
        <v>221</v>
      </c>
      <c r="E562" s="72" t="s">
        <v>20</v>
      </c>
      <c r="F562" s="71">
        <v>2</v>
      </c>
      <c r="G562" s="71">
        <v>2</v>
      </c>
      <c r="H562" s="47">
        <v>624</v>
      </c>
      <c r="I562" s="48">
        <v>0</v>
      </c>
      <c r="J562" s="47">
        <v>487.9</v>
      </c>
      <c r="K562" s="37">
        <f t="shared" si="124"/>
        <v>9546234</v>
      </c>
      <c r="L562" s="44">
        <v>0</v>
      </c>
      <c r="M562" s="44">
        <v>0</v>
      </c>
      <c r="N562" s="44">
        <v>0</v>
      </c>
      <c r="O562" s="44">
        <f>'[1]Прод. прилож'!$C$683</f>
        <v>9546234</v>
      </c>
      <c r="P562" s="44">
        <f t="shared" si="123"/>
        <v>15298.451923076924</v>
      </c>
      <c r="Q562" s="50">
        <v>9673</v>
      </c>
      <c r="R562" s="69" t="s">
        <v>95</v>
      </c>
      <c r="S562" s="65"/>
      <c r="T562" s="17"/>
      <c r="U562" s="16"/>
    </row>
    <row r="563" spans="1:207" s="15" customFormat="1" ht="22.9" customHeight="1" x14ac:dyDescent="0.25">
      <c r="A563" s="69" t="s">
        <v>1161</v>
      </c>
      <c r="B563" s="45" t="s">
        <v>809</v>
      </c>
      <c r="C563" s="167">
        <v>1962</v>
      </c>
      <c r="D563" s="167" t="s">
        <v>221</v>
      </c>
      <c r="E563" s="72" t="s">
        <v>20</v>
      </c>
      <c r="F563" s="71">
        <v>2</v>
      </c>
      <c r="G563" s="71">
        <v>2</v>
      </c>
      <c r="H563" s="47">
        <v>375.6</v>
      </c>
      <c r="I563" s="48">
        <v>0</v>
      </c>
      <c r="J563" s="47">
        <v>258</v>
      </c>
      <c r="K563" s="37">
        <f t="shared" si="124"/>
        <v>23409730.399999999</v>
      </c>
      <c r="L563" s="44">
        <v>0</v>
      </c>
      <c r="M563" s="44">
        <v>0</v>
      </c>
      <c r="N563" s="44">
        <v>0</v>
      </c>
      <c r="O563" s="44">
        <f>'[1]Прод. прилож'!$C$685</f>
        <v>23409730.399999999</v>
      </c>
      <c r="P563" s="44">
        <f t="shared" si="123"/>
        <v>62326.225772097969</v>
      </c>
      <c r="Q563" s="50">
        <v>9673</v>
      </c>
      <c r="R563" s="69" t="s">
        <v>95</v>
      </c>
      <c r="S563" s="65"/>
      <c r="T563" s="17"/>
      <c r="U563" s="16"/>
    </row>
    <row r="564" spans="1:207" s="15" customFormat="1" ht="22.9" customHeight="1" x14ac:dyDescent="0.25">
      <c r="A564" s="69" t="s">
        <v>1162</v>
      </c>
      <c r="B564" s="45" t="s">
        <v>810</v>
      </c>
      <c r="C564" s="72">
        <v>1962</v>
      </c>
      <c r="D564" s="72" t="s">
        <v>221</v>
      </c>
      <c r="E564" s="72" t="s">
        <v>20</v>
      </c>
      <c r="F564" s="71">
        <v>2</v>
      </c>
      <c r="G564" s="71">
        <v>2</v>
      </c>
      <c r="H564" s="37">
        <v>461.02</v>
      </c>
      <c r="I564" s="37">
        <v>0</v>
      </c>
      <c r="J564" s="37">
        <v>258.5</v>
      </c>
      <c r="K564" s="37">
        <f t="shared" si="124"/>
        <v>4981510.9000000004</v>
      </c>
      <c r="L564" s="44">
        <v>0</v>
      </c>
      <c r="M564" s="44">
        <v>0</v>
      </c>
      <c r="N564" s="44">
        <v>0</v>
      </c>
      <c r="O564" s="37">
        <f>'[1]Прод. прилож'!$C$191</f>
        <v>4981510.9000000004</v>
      </c>
      <c r="P564" s="44">
        <f t="shared" si="123"/>
        <v>10805.411695804956</v>
      </c>
      <c r="Q564" s="50">
        <v>9673</v>
      </c>
      <c r="R564" s="69" t="s">
        <v>94</v>
      </c>
      <c r="S564" s="65"/>
      <c r="T564" s="17"/>
      <c r="U564" s="16"/>
    </row>
    <row r="565" spans="1:207" s="15" customFormat="1" ht="22.9" customHeight="1" x14ac:dyDescent="0.25">
      <c r="A565" s="69" t="s">
        <v>1163</v>
      </c>
      <c r="B565" s="15" t="s">
        <v>804</v>
      </c>
      <c r="C565" s="167">
        <v>1963</v>
      </c>
      <c r="D565" s="167" t="s">
        <v>221</v>
      </c>
      <c r="E565" s="72" t="s">
        <v>20</v>
      </c>
      <c r="F565" s="71">
        <v>2</v>
      </c>
      <c r="G565" s="71">
        <v>2</v>
      </c>
      <c r="H565" s="47">
        <v>420.2</v>
      </c>
      <c r="I565" s="48">
        <v>0</v>
      </c>
      <c r="J565" s="47">
        <v>379.2</v>
      </c>
      <c r="K565" s="37">
        <f t="shared" si="124"/>
        <v>1983252.8</v>
      </c>
      <c r="L565" s="44">
        <v>0</v>
      </c>
      <c r="M565" s="44">
        <v>0</v>
      </c>
      <c r="N565" s="44">
        <v>0</v>
      </c>
      <c r="O565" s="44">
        <f>'[1]Прод. прилож'!$C$192</f>
        <v>1983252.8</v>
      </c>
      <c r="P565" s="44">
        <f t="shared" si="123"/>
        <v>4719.782960495003</v>
      </c>
      <c r="Q565" s="50">
        <v>9673</v>
      </c>
      <c r="R565" s="69" t="s">
        <v>94</v>
      </c>
      <c r="S565" s="65"/>
      <c r="T565" s="17"/>
      <c r="U565" s="16"/>
    </row>
    <row r="566" spans="1:207" s="15" customFormat="1" ht="22.9" customHeight="1" x14ac:dyDescent="0.25">
      <c r="A566" s="69" t="s">
        <v>1164</v>
      </c>
      <c r="B566" s="45" t="s">
        <v>805</v>
      </c>
      <c r="C566" s="167">
        <v>1966</v>
      </c>
      <c r="D566" s="167" t="s">
        <v>221</v>
      </c>
      <c r="E566" s="72" t="s">
        <v>20</v>
      </c>
      <c r="F566" s="71">
        <v>2</v>
      </c>
      <c r="G566" s="71">
        <v>2</v>
      </c>
      <c r="H566" s="47">
        <v>570.79999999999995</v>
      </c>
      <c r="I566" s="48">
        <v>0</v>
      </c>
      <c r="J566" s="47">
        <v>510.8</v>
      </c>
      <c r="K566" s="37">
        <f t="shared" si="124"/>
        <v>10539593.199999999</v>
      </c>
      <c r="L566" s="44">
        <v>0</v>
      </c>
      <c r="M566" s="44">
        <v>0</v>
      </c>
      <c r="N566" s="44">
        <v>0</v>
      </c>
      <c r="O566" s="44">
        <f>'[1]Прод. прилож'!$C$1193</f>
        <v>10539593.199999999</v>
      </c>
      <c r="P566" s="44">
        <f t="shared" si="123"/>
        <v>18464.599159074984</v>
      </c>
      <c r="Q566" s="50">
        <v>9673</v>
      </c>
      <c r="R566" s="69" t="s">
        <v>96</v>
      </c>
      <c r="S566" s="65"/>
      <c r="T566" s="17"/>
      <c r="U566" s="16"/>
    </row>
    <row r="567" spans="1:207" s="15" customFormat="1" ht="22.9" customHeight="1" x14ac:dyDescent="0.25">
      <c r="A567" s="69" t="s">
        <v>1165</v>
      </c>
      <c r="B567" s="45" t="s">
        <v>806</v>
      </c>
      <c r="C567" s="167">
        <v>1966</v>
      </c>
      <c r="D567" s="167" t="s">
        <v>221</v>
      </c>
      <c r="E567" s="72" t="s">
        <v>22</v>
      </c>
      <c r="F567" s="71">
        <v>2</v>
      </c>
      <c r="G567" s="71">
        <v>2</v>
      </c>
      <c r="H567" s="47">
        <v>575</v>
      </c>
      <c r="I567" s="48">
        <v>0</v>
      </c>
      <c r="J567" s="47">
        <v>515</v>
      </c>
      <c r="K567" s="37">
        <f t="shared" si="124"/>
        <v>10542970</v>
      </c>
      <c r="L567" s="44">
        <v>0</v>
      </c>
      <c r="M567" s="44">
        <v>0</v>
      </c>
      <c r="N567" s="44">
        <v>0</v>
      </c>
      <c r="O567" s="44">
        <f>'[1]Прод. прилож'!$C$1194</f>
        <v>10542970</v>
      </c>
      <c r="P567" s="44">
        <f t="shared" si="123"/>
        <v>18335.599999999999</v>
      </c>
      <c r="Q567" s="50">
        <v>9673</v>
      </c>
      <c r="R567" s="69" t="s">
        <v>96</v>
      </c>
      <c r="S567" s="65"/>
      <c r="T567" s="17"/>
      <c r="U567" s="16"/>
    </row>
    <row r="568" spans="1:207" s="14" customFormat="1" ht="22.9" customHeight="1" x14ac:dyDescent="0.25">
      <c r="A568" s="69" t="s">
        <v>1166</v>
      </c>
      <c r="B568" s="45" t="s">
        <v>807</v>
      </c>
      <c r="C568" s="167">
        <v>1966</v>
      </c>
      <c r="D568" s="167" t="s">
        <v>221</v>
      </c>
      <c r="E568" s="72" t="s">
        <v>20</v>
      </c>
      <c r="F568" s="71">
        <v>2</v>
      </c>
      <c r="G568" s="71">
        <v>2</v>
      </c>
      <c r="H568" s="47">
        <v>308.5</v>
      </c>
      <c r="I568" s="48">
        <v>0</v>
      </c>
      <c r="J568" s="47">
        <v>273.5</v>
      </c>
      <c r="K568" s="37">
        <f t="shared" si="124"/>
        <v>9168351.4000000004</v>
      </c>
      <c r="L568" s="44">
        <v>0</v>
      </c>
      <c r="M568" s="44">
        <v>0</v>
      </c>
      <c r="N568" s="44">
        <v>0</v>
      </c>
      <c r="O568" s="44">
        <f>'[1]Прод. прилож'!$C$684</f>
        <v>9168351.4000000004</v>
      </c>
      <c r="P568" s="44">
        <f t="shared" si="123"/>
        <v>29719.12933549433</v>
      </c>
      <c r="Q568" s="50">
        <v>9673</v>
      </c>
      <c r="R568" s="69" t="s">
        <v>95</v>
      </c>
      <c r="S568" s="18"/>
      <c r="T568" s="18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  <c r="FP568" s="2"/>
      <c r="FQ568" s="2"/>
      <c r="FR568" s="2"/>
      <c r="FS568" s="2"/>
      <c r="FT568" s="2"/>
      <c r="FU568" s="2"/>
      <c r="FV568" s="2"/>
      <c r="FW568" s="2"/>
      <c r="FX568" s="2"/>
      <c r="FY568" s="2"/>
      <c r="FZ568" s="2"/>
      <c r="GA568" s="2"/>
      <c r="GB568" s="2"/>
      <c r="GC568" s="2"/>
      <c r="GD568" s="2"/>
      <c r="GE568" s="2"/>
      <c r="GF568" s="2"/>
      <c r="GG568" s="2"/>
      <c r="GH568" s="2"/>
      <c r="GI568" s="2"/>
      <c r="GJ568" s="2"/>
      <c r="GK568" s="2"/>
      <c r="GL568" s="2"/>
      <c r="GM568" s="2"/>
      <c r="GN568" s="2"/>
      <c r="GO568" s="2"/>
      <c r="GP568" s="2"/>
      <c r="GQ568" s="2"/>
      <c r="GR568" s="2"/>
      <c r="GS568" s="2"/>
      <c r="GT568" s="2"/>
      <c r="GU568" s="2"/>
      <c r="GV568" s="2"/>
      <c r="GW568" s="2"/>
      <c r="GX568" s="2"/>
      <c r="GY568" s="2"/>
    </row>
    <row r="569" spans="1:207" s="14" customFormat="1" ht="34.9" customHeight="1" x14ac:dyDescent="0.25">
      <c r="A569" s="198" t="s">
        <v>2228</v>
      </c>
      <c r="B569" s="198"/>
      <c r="C569" s="198"/>
      <c r="D569" s="198"/>
      <c r="E569" s="198"/>
      <c r="F569" s="198"/>
      <c r="G569" s="198"/>
      <c r="H569" s="198"/>
      <c r="I569" s="198"/>
      <c r="J569" s="198"/>
      <c r="K569" s="198"/>
      <c r="L569" s="198"/>
      <c r="M569" s="198"/>
      <c r="N569" s="198"/>
      <c r="O569" s="198"/>
      <c r="P569" s="198"/>
      <c r="Q569" s="198"/>
      <c r="R569" s="198"/>
    </row>
    <row r="570" spans="1:207" s="14" customFormat="1" ht="34.9" customHeight="1" x14ac:dyDescent="0.25">
      <c r="A570" s="199" t="s">
        <v>46</v>
      </c>
      <c r="B570" s="199"/>
      <c r="C570" s="158" t="s">
        <v>21</v>
      </c>
      <c r="D570" s="158" t="s">
        <v>21</v>
      </c>
      <c r="E570" s="158" t="s">
        <v>21</v>
      </c>
      <c r="F570" s="96" t="s">
        <v>21</v>
      </c>
      <c r="G570" s="96" t="s">
        <v>21</v>
      </c>
      <c r="H570" s="97">
        <f t="shared" ref="H570:O570" si="125">SUM(H571:H584)</f>
        <v>7632.41</v>
      </c>
      <c r="I570" s="97">
        <f t="shared" si="125"/>
        <v>1227.8</v>
      </c>
      <c r="J570" s="97">
        <f t="shared" si="125"/>
        <v>6583.1999999999989</v>
      </c>
      <c r="K570" s="97">
        <f t="shared" si="125"/>
        <v>71378746.50999999</v>
      </c>
      <c r="L570" s="97">
        <f t="shared" si="125"/>
        <v>0</v>
      </c>
      <c r="M570" s="97">
        <f t="shared" si="125"/>
        <v>0</v>
      </c>
      <c r="N570" s="97">
        <f t="shared" si="125"/>
        <v>0</v>
      </c>
      <c r="O570" s="97">
        <f t="shared" si="125"/>
        <v>71378746.50999999</v>
      </c>
      <c r="P570" s="34">
        <f t="shared" ref="P570:P584" si="126">K570/H570</f>
        <v>9352.0587219502086</v>
      </c>
      <c r="Q570" s="98" t="s">
        <v>21</v>
      </c>
      <c r="R570" s="99" t="s">
        <v>21</v>
      </c>
    </row>
    <row r="571" spans="1:207" s="14" customFormat="1" ht="22.9" customHeight="1" x14ac:dyDescent="0.25">
      <c r="A571" s="191" t="s">
        <v>1167</v>
      </c>
      <c r="B571" s="45" t="s">
        <v>811</v>
      </c>
      <c r="C571" s="167">
        <v>1963</v>
      </c>
      <c r="D571" s="167" t="s">
        <v>221</v>
      </c>
      <c r="E571" s="72" t="s">
        <v>20</v>
      </c>
      <c r="F571" s="71">
        <v>2</v>
      </c>
      <c r="G571" s="71">
        <v>1</v>
      </c>
      <c r="H571" s="48">
        <v>423.9</v>
      </c>
      <c r="I571" s="48">
        <v>0</v>
      </c>
      <c r="J571" s="48">
        <v>373.5</v>
      </c>
      <c r="K571" s="37">
        <f t="shared" ref="K571:K584" si="127">SUM(L571:O571)</f>
        <v>5873198.0999999996</v>
      </c>
      <c r="L571" s="44">
        <v>0</v>
      </c>
      <c r="M571" s="44">
        <v>0</v>
      </c>
      <c r="N571" s="44">
        <v>0</v>
      </c>
      <c r="O571" s="44">
        <f>'[1]Прод. прилож'!$C$1197</f>
        <v>5873198.0999999996</v>
      </c>
      <c r="P571" s="44">
        <f t="shared" si="126"/>
        <v>13855.150035385705</v>
      </c>
      <c r="Q571" s="50">
        <v>9673</v>
      </c>
      <c r="R571" s="69" t="s">
        <v>96</v>
      </c>
    </row>
    <row r="572" spans="1:207" s="14" customFormat="1" ht="22.9" customHeight="1" x14ac:dyDescent="0.25">
      <c r="A572" s="191" t="s">
        <v>1168</v>
      </c>
      <c r="B572" s="45" t="s">
        <v>812</v>
      </c>
      <c r="C572" s="93">
        <v>1950</v>
      </c>
      <c r="D572" s="167" t="s">
        <v>221</v>
      </c>
      <c r="E572" s="72" t="s">
        <v>20</v>
      </c>
      <c r="F572" s="71">
        <v>2</v>
      </c>
      <c r="G572" s="71">
        <v>1</v>
      </c>
      <c r="H572" s="48">
        <v>503.8</v>
      </c>
      <c r="I572" s="48">
        <v>0</v>
      </c>
      <c r="J572" s="48">
        <v>488.8</v>
      </c>
      <c r="K572" s="37">
        <f t="shared" si="127"/>
        <v>7978936.0999999996</v>
      </c>
      <c r="L572" s="44">
        <v>0</v>
      </c>
      <c r="M572" s="44">
        <v>0</v>
      </c>
      <c r="N572" s="44">
        <v>0</v>
      </c>
      <c r="O572" s="44">
        <f>'[1]Прод. прилож'!$C$194</f>
        <v>7978936.0999999996</v>
      </c>
      <c r="P572" s="44">
        <f t="shared" si="126"/>
        <v>15837.507145692734</v>
      </c>
      <c r="Q572" s="50">
        <v>9673</v>
      </c>
      <c r="R572" s="69" t="s">
        <v>94</v>
      </c>
    </row>
    <row r="573" spans="1:207" s="14" customFormat="1" ht="22.9" customHeight="1" x14ac:dyDescent="0.25">
      <c r="A573" s="191" t="s">
        <v>1169</v>
      </c>
      <c r="B573" s="45" t="s">
        <v>813</v>
      </c>
      <c r="C573" s="167">
        <v>1961</v>
      </c>
      <c r="D573" s="167" t="s">
        <v>221</v>
      </c>
      <c r="E573" s="72" t="s">
        <v>20</v>
      </c>
      <c r="F573" s="71">
        <v>2</v>
      </c>
      <c r="G573" s="71">
        <v>1</v>
      </c>
      <c r="H573" s="48">
        <v>500.9</v>
      </c>
      <c r="I573" s="48">
        <v>0</v>
      </c>
      <c r="J573" s="48">
        <v>461.9</v>
      </c>
      <c r="K573" s="37">
        <f t="shared" si="127"/>
        <v>6655159</v>
      </c>
      <c r="L573" s="44">
        <v>0</v>
      </c>
      <c r="M573" s="44">
        <v>0</v>
      </c>
      <c r="N573" s="44">
        <v>0</v>
      </c>
      <c r="O573" s="44">
        <f>'[1]Прод. прилож'!$C$1198</f>
        <v>6655159</v>
      </c>
      <c r="P573" s="44">
        <f t="shared" si="126"/>
        <v>13286.40247554402</v>
      </c>
      <c r="Q573" s="50">
        <v>9673</v>
      </c>
      <c r="R573" s="69" t="s">
        <v>96</v>
      </c>
    </row>
    <row r="574" spans="1:207" s="113" customFormat="1" ht="25.15" customHeight="1" x14ac:dyDescent="0.25">
      <c r="A574" s="191" t="s">
        <v>1170</v>
      </c>
      <c r="B574" s="156" t="s">
        <v>1905</v>
      </c>
      <c r="C574" s="147">
        <v>1950</v>
      </c>
      <c r="D574" s="149" t="s">
        <v>221</v>
      </c>
      <c r="E574" s="147" t="s">
        <v>20</v>
      </c>
      <c r="F574" s="149">
        <v>2</v>
      </c>
      <c r="G574" s="149">
        <v>1</v>
      </c>
      <c r="H574" s="178">
        <v>583.13</v>
      </c>
      <c r="I574" s="178">
        <v>465.3</v>
      </c>
      <c r="J574" s="178">
        <v>465.3</v>
      </c>
      <c r="K574" s="37">
        <f t="shared" si="127"/>
        <v>1888851.9</v>
      </c>
      <c r="L574" s="47">
        <v>0</v>
      </c>
      <c r="M574" s="47">
        <v>0</v>
      </c>
      <c r="N574" s="47">
        <v>0</v>
      </c>
      <c r="O574" s="47">
        <f>'[1]Прод. прилож'!$C$195</f>
        <v>1888851.9</v>
      </c>
      <c r="P574" s="50">
        <f>K574/H574</f>
        <v>3239.1609075163342</v>
      </c>
      <c r="Q574" s="37">
        <v>9673</v>
      </c>
      <c r="R574" s="56" t="s">
        <v>94</v>
      </c>
      <c r="S574" s="112"/>
      <c r="T574" s="112"/>
      <c r="U574" s="112"/>
    </row>
    <row r="575" spans="1:207" s="14" customFormat="1" ht="22.9" customHeight="1" x14ac:dyDescent="0.25">
      <c r="A575" s="191" t="s">
        <v>1171</v>
      </c>
      <c r="B575" s="45" t="s">
        <v>814</v>
      </c>
      <c r="C575" s="167">
        <v>1962</v>
      </c>
      <c r="D575" s="167" t="s">
        <v>221</v>
      </c>
      <c r="E575" s="72" t="s">
        <v>20</v>
      </c>
      <c r="F575" s="71">
        <v>2</v>
      </c>
      <c r="G575" s="71">
        <v>1</v>
      </c>
      <c r="H575" s="48">
        <v>342.7</v>
      </c>
      <c r="I575" s="48">
        <v>0</v>
      </c>
      <c r="J575" s="48">
        <v>277.60000000000002</v>
      </c>
      <c r="K575" s="37">
        <f t="shared" si="127"/>
        <v>4606659.7</v>
      </c>
      <c r="L575" s="44">
        <v>0</v>
      </c>
      <c r="M575" s="44">
        <v>0</v>
      </c>
      <c r="N575" s="44">
        <v>0</v>
      </c>
      <c r="O575" s="44">
        <f>'[1]Прод. прилож'!$C$196</f>
        <v>4606659.7</v>
      </c>
      <c r="P575" s="44">
        <f t="shared" si="126"/>
        <v>13442.251823752555</v>
      </c>
      <c r="Q575" s="50">
        <v>9673</v>
      </c>
      <c r="R575" s="69" t="s">
        <v>94</v>
      </c>
    </row>
    <row r="576" spans="1:207" s="14" customFormat="1" ht="22.9" customHeight="1" x14ac:dyDescent="0.25">
      <c r="A576" s="191" t="s">
        <v>1172</v>
      </c>
      <c r="B576" s="45" t="s">
        <v>815</v>
      </c>
      <c r="C576" s="167">
        <v>1960</v>
      </c>
      <c r="D576" s="167" t="s">
        <v>221</v>
      </c>
      <c r="E576" s="72" t="s">
        <v>20</v>
      </c>
      <c r="F576" s="71">
        <v>2</v>
      </c>
      <c r="G576" s="71">
        <v>3</v>
      </c>
      <c r="H576" s="48">
        <v>595.29999999999995</v>
      </c>
      <c r="I576" s="48">
        <v>0</v>
      </c>
      <c r="J576" s="48">
        <v>535.5</v>
      </c>
      <c r="K576" s="37">
        <f t="shared" si="127"/>
        <v>3918245</v>
      </c>
      <c r="L576" s="44">
        <v>0</v>
      </c>
      <c r="M576" s="44">
        <v>0</v>
      </c>
      <c r="N576" s="44">
        <v>0</v>
      </c>
      <c r="O576" s="44">
        <f>'[1]Прод. прилож'!$C$1199</f>
        <v>3918245</v>
      </c>
      <c r="P576" s="44">
        <f t="shared" si="126"/>
        <v>6581.9670754241561</v>
      </c>
      <c r="Q576" s="50">
        <v>9673</v>
      </c>
      <c r="R576" s="69" t="s">
        <v>96</v>
      </c>
    </row>
    <row r="577" spans="1:21" s="14" customFormat="1" ht="22.9" customHeight="1" x14ac:dyDescent="0.25">
      <c r="A577" s="191" t="s">
        <v>1173</v>
      </c>
      <c r="B577" s="45" t="s">
        <v>816</v>
      </c>
      <c r="C577" s="167">
        <v>1966</v>
      </c>
      <c r="D577" s="167" t="s">
        <v>221</v>
      </c>
      <c r="E577" s="72" t="s">
        <v>20</v>
      </c>
      <c r="F577" s="71">
        <v>2</v>
      </c>
      <c r="G577" s="71">
        <v>2</v>
      </c>
      <c r="H577" s="48">
        <v>425.4</v>
      </c>
      <c r="I577" s="48">
        <v>0</v>
      </c>
      <c r="J577" s="48">
        <v>379.7</v>
      </c>
      <c r="K577" s="37">
        <f t="shared" si="127"/>
        <v>4963983.3999999994</v>
      </c>
      <c r="L577" s="44">
        <v>0</v>
      </c>
      <c r="M577" s="44">
        <v>0</v>
      </c>
      <c r="N577" s="44">
        <v>0</v>
      </c>
      <c r="O577" s="44">
        <f>'[1]Прод. прилож'!$C$1200</f>
        <v>4963983.3999999994</v>
      </c>
      <c r="P577" s="44">
        <f t="shared" si="126"/>
        <v>11668.97837329572</v>
      </c>
      <c r="Q577" s="50">
        <v>9673</v>
      </c>
      <c r="R577" s="69" t="s">
        <v>96</v>
      </c>
    </row>
    <row r="578" spans="1:21" s="113" customFormat="1" ht="25.15" customHeight="1" x14ac:dyDescent="0.25">
      <c r="A578" s="191" t="s">
        <v>1174</v>
      </c>
      <c r="B578" s="45" t="s">
        <v>1904</v>
      </c>
      <c r="C578" s="167">
        <v>1959</v>
      </c>
      <c r="D578" s="72" t="s">
        <v>221</v>
      </c>
      <c r="E578" s="167" t="s">
        <v>20</v>
      </c>
      <c r="F578" s="64">
        <v>2</v>
      </c>
      <c r="G578" s="64">
        <v>2</v>
      </c>
      <c r="H578" s="55">
        <v>511.88</v>
      </c>
      <c r="I578" s="55">
        <v>392.5</v>
      </c>
      <c r="J578" s="55">
        <v>392.5</v>
      </c>
      <c r="K578" s="37">
        <f t="shared" si="127"/>
        <v>1828892.71</v>
      </c>
      <c r="L578" s="55">
        <v>0</v>
      </c>
      <c r="M578" s="55">
        <v>0</v>
      </c>
      <c r="N578" s="55">
        <v>0</v>
      </c>
      <c r="O578" s="55">
        <f>'[1]Прод. прилож'!$C$197</f>
        <v>1828892.71</v>
      </c>
      <c r="P578" s="50">
        <f>K578/H578</f>
        <v>3572.8934711260449</v>
      </c>
      <c r="Q578" s="37">
        <v>9673</v>
      </c>
      <c r="R578" s="56" t="s">
        <v>94</v>
      </c>
      <c r="S578" s="112"/>
      <c r="T578" s="112"/>
      <c r="U578" s="112"/>
    </row>
    <row r="579" spans="1:21" s="14" customFormat="1" ht="22.9" customHeight="1" x14ac:dyDescent="0.25">
      <c r="A579" s="191" t="s">
        <v>1175</v>
      </c>
      <c r="B579" s="45" t="s">
        <v>817</v>
      </c>
      <c r="C579" s="167">
        <v>1962</v>
      </c>
      <c r="D579" s="167" t="s">
        <v>221</v>
      </c>
      <c r="E579" s="72" t="s">
        <v>20</v>
      </c>
      <c r="F579" s="71">
        <v>2</v>
      </c>
      <c r="G579" s="71">
        <v>2</v>
      </c>
      <c r="H579" s="48">
        <v>423.8</v>
      </c>
      <c r="I579" s="48">
        <v>0</v>
      </c>
      <c r="J579" s="48">
        <v>378</v>
      </c>
      <c r="K579" s="37">
        <f t="shared" si="127"/>
        <v>4311141</v>
      </c>
      <c r="L579" s="44">
        <v>0</v>
      </c>
      <c r="M579" s="44">
        <v>0</v>
      </c>
      <c r="N579" s="44">
        <v>0</v>
      </c>
      <c r="O579" s="44">
        <f>'[1]Прод. прилож'!$C$687</f>
        <v>4311141</v>
      </c>
      <c r="P579" s="44">
        <f t="shared" si="126"/>
        <v>10172.583765927324</v>
      </c>
      <c r="Q579" s="50">
        <v>9673</v>
      </c>
      <c r="R579" s="69" t="s">
        <v>95</v>
      </c>
    </row>
    <row r="580" spans="1:21" s="14" customFormat="1" ht="22.9" customHeight="1" x14ac:dyDescent="0.25">
      <c r="A580" s="191" t="s">
        <v>1176</v>
      </c>
      <c r="B580" s="45" t="s">
        <v>818</v>
      </c>
      <c r="C580" s="167">
        <v>1961</v>
      </c>
      <c r="D580" s="167" t="s">
        <v>221</v>
      </c>
      <c r="E580" s="72" t="s">
        <v>20</v>
      </c>
      <c r="F580" s="71">
        <v>2</v>
      </c>
      <c r="G580" s="71">
        <v>1</v>
      </c>
      <c r="H580" s="48">
        <v>301</v>
      </c>
      <c r="I580" s="48">
        <v>0</v>
      </c>
      <c r="J580" s="48">
        <v>279.5</v>
      </c>
      <c r="K580" s="37">
        <f t="shared" si="127"/>
        <v>6346799.2999999998</v>
      </c>
      <c r="L580" s="44">
        <v>0</v>
      </c>
      <c r="M580" s="44">
        <v>0</v>
      </c>
      <c r="N580" s="44">
        <v>0</v>
      </c>
      <c r="O580" s="44">
        <f>'[1]Прод. прилож'!$C$688</f>
        <v>6346799.2999999998</v>
      </c>
      <c r="P580" s="44">
        <f t="shared" si="126"/>
        <v>21085.711960132889</v>
      </c>
      <c r="Q580" s="50">
        <v>9673</v>
      </c>
      <c r="R580" s="69" t="s">
        <v>95</v>
      </c>
    </row>
    <row r="581" spans="1:21" s="14" customFormat="1" ht="22.9" customHeight="1" x14ac:dyDescent="0.25">
      <c r="A581" s="191" t="s">
        <v>1177</v>
      </c>
      <c r="B581" s="45" t="s">
        <v>819</v>
      </c>
      <c r="C581" s="167">
        <v>1982</v>
      </c>
      <c r="D581" s="167" t="s">
        <v>221</v>
      </c>
      <c r="E581" s="72" t="s">
        <v>20</v>
      </c>
      <c r="F581" s="71">
        <v>2</v>
      </c>
      <c r="G581" s="71">
        <v>1</v>
      </c>
      <c r="H581" s="48">
        <v>1830.6</v>
      </c>
      <c r="I581" s="48">
        <v>0</v>
      </c>
      <c r="J581" s="48">
        <v>1539</v>
      </c>
      <c r="K581" s="37">
        <f t="shared" si="127"/>
        <v>6332087.6999999993</v>
      </c>
      <c r="L581" s="44">
        <v>0</v>
      </c>
      <c r="M581" s="44">
        <v>0</v>
      </c>
      <c r="N581" s="44">
        <v>0</v>
      </c>
      <c r="O581" s="44">
        <f>'[1]Прод. прилож'!$C$198</f>
        <v>6332087.6999999993</v>
      </c>
      <c r="P581" s="44">
        <f t="shared" si="126"/>
        <v>3459.023107177974</v>
      </c>
      <c r="Q581" s="50">
        <v>9673</v>
      </c>
      <c r="R581" s="69" t="s">
        <v>94</v>
      </c>
    </row>
    <row r="582" spans="1:21" s="113" customFormat="1" ht="27" customHeight="1" x14ac:dyDescent="0.25">
      <c r="A582" s="191" t="s">
        <v>1178</v>
      </c>
      <c r="B582" s="45" t="s">
        <v>1999</v>
      </c>
      <c r="C582" s="167">
        <v>1959</v>
      </c>
      <c r="D582" s="72" t="s">
        <v>221</v>
      </c>
      <c r="E582" s="167" t="s">
        <v>20</v>
      </c>
      <c r="F582" s="71">
        <v>2</v>
      </c>
      <c r="G582" s="71">
        <v>1</v>
      </c>
      <c r="H582" s="48">
        <v>438.9</v>
      </c>
      <c r="I582" s="48">
        <v>370</v>
      </c>
      <c r="J582" s="48">
        <v>342.3</v>
      </c>
      <c r="K582" s="37">
        <f t="shared" si="127"/>
        <v>2611750</v>
      </c>
      <c r="L582" s="47">
        <v>0</v>
      </c>
      <c r="M582" s="47">
        <v>0</v>
      </c>
      <c r="N582" s="47">
        <v>0</v>
      </c>
      <c r="O582" s="48">
        <f>'[1]Прод. прилож'!$C$689</f>
        <v>2611750</v>
      </c>
      <c r="P582" s="50">
        <f t="shared" si="126"/>
        <v>5950.6721348826613</v>
      </c>
      <c r="Q582" s="37">
        <v>9673</v>
      </c>
      <c r="R582" s="70" t="s">
        <v>95</v>
      </c>
      <c r="S582" s="114"/>
      <c r="T582" s="114"/>
      <c r="U582" s="112"/>
    </row>
    <row r="583" spans="1:21" ht="22.9" customHeight="1" x14ac:dyDescent="0.25">
      <c r="A583" s="191" t="s">
        <v>1179</v>
      </c>
      <c r="B583" s="45" t="s">
        <v>820</v>
      </c>
      <c r="C583" s="167">
        <v>1957</v>
      </c>
      <c r="D583" s="167" t="s">
        <v>221</v>
      </c>
      <c r="E583" s="72" t="s">
        <v>20</v>
      </c>
      <c r="F583" s="71">
        <v>2</v>
      </c>
      <c r="G583" s="71">
        <v>1</v>
      </c>
      <c r="H583" s="48">
        <v>451.8</v>
      </c>
      <c r="I583" s="48">
        <v>0</v>
      </c>
      <c r="J583" s="48">
        <v>393.2</v>
      </c>
      <c r="K583" s="37">
        <f t="shared" si="127"/>
        <v>4203802.5999999996</v>
      </c>
      <c r="L583" s="44">
        <v>0</v>
      </c>
      <c r="M583" s="44">
        <v>0</v>
      </c>
      <c r="N583" s="44">
        <v>0</v>
      </c>
      <c r="O583" s="44">
        <f>'[1]Прод. прилож'!$C$690</f>
        <v>4203802.5999999996</v>
      </c>
      <c r="P583" s="44">
        <f t="shared" si="126"/>
        <v>9304.5652943780424</v>
      </c>
      <c r="Q583" s="50">
        <v>9673</v>
      </c>
      <c r="R583" s="69" t="s">
        <v>95</v>
      </c>
    </row>
    <row r="584" spans="1:21" ht="22.9" customHeight="1" x14ac:dyDescent="0.25">
      <c r="A584" s="191" t="s">
        <v>1180</v>
      </c>
      <c r="B584" s="45" t="s">
        <v>821</v>
      </c>
      <c r="C584" s="167">
        <v>1961</v>
      </c>
      <c r="D584" s="167" t="s">
        <v>221</v>
      </c>
      <c r="E584" s="72" t="s">
        <v>20</v>
      </c>
      <c r="F584" s="71">
        <v>2</v>
      </c>
      <c r="G584" s="71">
        <v>1</v>
      </c>
      <c r="H584" s="48">
        <v>299.3</v>
      </c>
      <c r="I584" s="48">
        <v>0</v>
      </c>
      <c r="J584" s="48">
        <v>276.39999999999998</v>
      </c>
      <c r="K584" s="37">
        <f t="shared" si="127"/>
        <v>9859240</v>
      </c>
      <c r="L584" s="44">
        <v>0</v>
      </c>
      <c r="M584" s="44">
        <v>0</v>
      </c>
      <c r="N584" s="44">
        <v>0</v>
      </c>
      <c r="O584" s="37">
        <f>'[1]Прод. прилож'!$C$691</f>
        <v>9859240</v>
      </c>
      <c r="P584" s="44">
        <f t="shared" si="126"/>
        <v>32940.995656531908</v>
      </c>
      <c r="Q584" s="50">
        <v>9673</v>
      </c>
      <c r="R584" s="69" t="s">
        <v>95</v>
      </c>
    </row>
    <row r="585" spans="1:21" s="14" customFormat="1" ht="34.9" customHeight="1" x14ac:dyDescent="0.25">
      <c r="A585" s="198" t="s">
        <v>2569</v>
      </c>
      <c r="B585" s="198"/>
      <c r="C585" s="198"/>
      <c r="D585" s="198"/>
      <c r="E585" s="198"/>
      <c r="F585" s="198"/>
      <c r="G585" s="198"/>
      <c r="H585" s="198"/>
      <c r="I585" s="198"/>
      <c r="J585" s="198"/>
      <c r="K585" s="198"/>
      <c r="L585" s="198"/>
      <c r="M585" s="198"/>
      <c r="N585" s="198"/>
      <c r="O585" s="198"/>
      <c r="P585" s="198"/>
      <c r="Q585" s="198"/>
      <c r="R585" s="198"/>
    </row>
    <row r="586" spans="1:21" s="14" customFormat="1" ht="34.9" customHeight="1" x14ac:dyDescent="0.25">
      <c r="A586" s="199" t="s">
        <v>2570</v>
      </c>
      <c r="B586" s="199"/>
      <c r="C586" s="158" t="s">
        <v>21</v>
      </c>
      <c r="D586" s="158" t="s">
        <v>21</v>
      </c>
      <c r="E586" s="158" t="s">
        <v>21</v>
      </c>
      <c r="F586" s="96" t="s">
        <v>21</v>
      </c>
      <c r="G586" s="96" t="s">
        <v>21</v>
      </c>
      <c r="H586" s="97">
        <f>SUM(H587)</f>
        <v>772.7</v>
      </c>
      <c r="I586" s="97">
        <f t="shared" ref="I586:O586" si="128">SUM(I587)</f>
        <v>392.3</v>
      </c>
      <c r="J586" s="97">
        <f t="shared" si="128"/>
        <v>380.4</v>
      </c>
      <c r="K586" s="97">
        <f t="shared" si="128"/>
        <v>8019001.1699999999</v>
      </c>
      <c r="L586" s="97">
        <f t="shared" si="128"/>
        <v>0</v>
      </c>
      <c r="M586" s="97">
        <f t="shared" si="128"/>
        <v>0</v>
      </c>
      <c r="N586" s="97">
        <f t="shared" si="128"/>
        <v>0</v>
      </c>
      <c r="O586" s="97">
        <f t="shared" si="128"/>
        <v>8019001.1699999999</v>
      </c>
      <c r="P586" s="34">
        <f>K586/H586</f>
        <v>10377.897204607221</v>
      </c>
      <c r="Q586" s="98" t="s">
        <v>21</v>
      </c>
      <c r="R586" s="99" t="s">
        <v>21</v>
      </c>
    </row>
    <row r="587" spans="1:21" s="15" customFormat="1" ht="25.15" customHeight="1" x14ac:dyDescent="0.25">
      <c r="A587" s="69" t="s">
        <v>1181</v>
      </c>
      <c r="B587" s="45" t="s">
        <v>822</v>
      </c>
      <c r="C587" s="167">
        <v>1976</v>
      </c>
      <c r="D587" s="167" t="s">
        <v>221</v>
      </c>
      <c r="E587" s="72" t="s">
        <v>20</v>
      </c>
      <c r="F587" s="71">
        <v>2</v>
      </c>
      <c r="G587" s="71">
        <v>2</v>
      </c>
      <c r="H587" s="48">
        <v>772.7</v>
      </c>
      <c r="I587" s="44">
        <v>392.3</v>
      </c>
      <c r="J587" s="44">
        <v>380.4</v>
      </c>
      <c r="K587" s="37">
        <f>SUM(L587:O587)</f>
        <v>8019001.1699999999</v>
      </c>
      <c r="L587" s="44">
        <v>0</v>
      </c>
      <c r="M587" s="44">
        <v>0</v>
      </c>
      <c r="N587" s="44">
        <v>0</v>
      </c>
      <c r="O587" s="44">
        <f>'[1]Прод. прилож'!$C$200</f>
        <v>8019001.1699999999</v>
      </c>
      <c r="P587" s="44">
        <f>K587/H587</f>
        <v>10377.897204607221</v>
      </c>
      <c r="Q587" s="50">
        <v>9673</v>
      </c>
      <c r="R587" s="69" t="s">
        <v>94</v>
      </c>
      <c r="S587" s="57"/>
      <c r="T587" s="16"/>
      <c r="U587" s="16"/>
    </row>
    <row r="588" spans="1:21" s="14" customFormat="1" ht="34.9" customHeight="1" x14ac:dyDescent="0.25">
      <c r="A588" s="198" t="s">
        <v>2229</v>
      </c>
      <c r="B588" s="198"/>
      <c r="C588" s="198"/>
      <c r="D588" s="198"/>
      <c r="E588" s="198"/>
      <c r="F588" s="198"/>
      <c r="G588" s="198"/>
      <c r="H588" s="198"/>
      <c r="I588" s="198"/>
      <c r="J588" s="198"/>
      <c r="K588" s="198"/>
      <c r="L588" s="198"/>
      <c r="M588" s="198"/>
      <c r="N588" s="198"/>
      <c r="O588" s="198"/>
      <c r="P588" s="198"/>
      <c r="Q588" s="198"/>
      <c r="R588" s="198"/>
    </row>
    <row r="589" spans="1:21" s="14" customFormat="1" ht="34.9" customHeight="1" x14ac:dyDescent="0.25">
      <c r="A589" s="199" t="s">
        <v>298</v>
      </c>
      <c r="B589" s="199"/>
      <c r="C589" s="158" t="s">
        <v>21</v>
      </c>
      <c r="D589" s="158" t="s">
        <v>21</v>
      </c>
      <c r="E589" s="158" t="s">
        <v>21</v>
      </c>
      <c r="F589" s="96" t="s">
        <v>21</v>
      </c>
      <c r="G589" s="96" t="s">
        <v>21</v>
      </c>
      <c r="H589" s="97">
        <f>SUM(H590)</f>
        <v>1453.4</v>
      </c>
      <c r="I589" s="97">
        <f t="shared" ref="I589:O589" si="129">SUM(I590)</f>
        <v>0</v>
      </c>
      <c r="J589" s="97">
        <f t="shared" si="129"/>
        <v>976.2</v>
      </c>
      <c r="K589" s="97">
        <f t="shared" si="129"/>
        <v>9952612.8000000007</v>
      </c>
      <c r="L589" s="97">
        <f t="shared" si="129"/>
        <v>0</v>
      </c>
      <c r="M589" s="97">
        <f t="shared" si="129"/>
        <v>0</v>
      </c>
      <c r="N589" s="97">
        <f t="shared" si="129"/>
        <v>0</v>
      </c>
      <c r="O589" s="97">
        <f t="shared" si="129"/>
        <v>9952612.8000000007</v>
      </c>
      <c r="P589" s="34">
        <f>K589/H589</f>
        <v>6847.8139534883721</v>
      </c>
      <c r="Q589" s="98" t="s">
        <v>21</v>
      </c>
      <c r="R589" s="99" t="s">
        <v>21</v>
      </c>
    </row>
    <row r="590" spans="1:21" s="15" customFormat="1" ht="25.15" customHeight="1" x14ac:dyDescent="0.25">
      <c r="A590" s="69" t="s">
        <v>1182</v>
      </c>
      <c r="B590" s="45" t="s">
        <v>823</v>
      </c>
      <c r="C590" s="167">
        <v>1963</v>
      </c>
      <c r="D590" s="167" t="s">
        <v>221</v>
      </c>
      <c r="E590" s="72" t="s">
        <v>20</v>
      </c>
      <c r="F590" s="71">
        <v>3</v>
      </c>
      <c r="G590" s="71">
        <v>2</v>
      </c>
      <c r="H590" s="48">
        <v>1453.4</v>
      </c>
      <c r="I590" s="48">
        <v>0</v>
      </c>
      <c r="J590" s="47">
        <v>976.2</v>
      </c>
      <c r="K590" s="37">
        <f>SUM(L590:O590)</f>
        <v>9952612.8000000007</v>
      </c>
      <c r="L590" s="44">
        <v>0</v>
      </c>
      <c r="M590" s="44">
        <v>0</v>
      </c>
      <c r="N590" s="44">
        <v>0</v>
      </c>
      <c r="O590" s="44">
        <f>'[1]Прод. прилож'!$C$693</f>
        <v>9952612.8000000007</v>
      </c>
      <c r="P590" s="44">
        <f>K590/H590</f>
        <v>6847.8139534883721</v>
      </c>
      <c r="Q590" s="50">
        <v>9673</v>
      </c>
      <c r="R590" s="69" t="s">
        <v>95</v>
      </c>
      <c r="S590" s="65"/>
      <c r="T590" s="16"/>
      <c r="U590" s="16"/>
    </row>
    <row r="591" spans="1:21" s="14" customFormat="1" ht="34.9" customHeight="1" x14ac:dyDescent="0.25">
      <c r="A591" s="198" t="s">
        <v>2230</v>
      </c>
      <c r="B591" s="198"/>
      <c r="C591" s="198"/>
      <c r="D591" s="198"/>
      <c r="E591" s="198"/>
      <c r="F591" s="198"/>
      <c r="G591" s="198"/>
      <c r="H591" s="198"/>
      <c r="I591" s="198"/>
      <c r="J591" s="198"/>
      <c r="K591" s="198"/>
      <c r="L591" s="198"/>
      <c r="M591" s="198"/>
      <c r="N591" s="198"/>
      <c r="O591" s="198"/>
      <c r="P591" s="198"/>
      <c r="Q591" s="198"/>
      <c r="R591" s="198"/>
    </row>
    <row r="592" spans="1:21" s="14" customFormat="1" ht="34.9" customHeight="1" x14ac:dyDescent="0.25">
      <c r="A592" s="199" t="s">
        <v>299</v>
      </c>
      <c r="B592" s="199"/>
      <c r="C592" s="158" t="s">
        <v>21</v>
      </c>
      <c r="D592" s="158" t="s">
        <v>21</v>
      </c>
      <c r="E592" s="158" t="s">
        <v>21</v>
      </c>
      <c r="F592" s="96" t="s">
        <v>21</v>
      </c>
      <c r="G592" s="96" t="s">
        <v>21</v>
      </c>
      <c r="H592" s="97">
        <f>SUM(H593:H594)</f>
        <v>831.40000000000009</v>
      </c>
      <c r="I592" s="97">
        <f t="shared" ref="I592:O592" si="130">SUM(I593:I594)</f>
        <v>0</v>
      </c>
      <c r="J592" s="97">
        <f t="shared" si="130"/>
        <v>761.40000000000009</v>
      </c>
      <c r="K592" s="97">
        <f t="shared" si="130"/>
        <v>9109707.8000000007</v>
      </c>
      <c r="L592" s="97">
        <f t="shared" si="130"/>
        <v>0</v>
      </c>
      <c r="M592" s="97">
        <f t="shared" si="130"/>
        <v>0</v>
      </c>
      <c r="N592" s="97">
        <f t="shared" si="130"/>
        <v>0</v>
      </c>
      <c r="O592" s="97">
        <f t="shared" si="130"/>
        <v>9109707.8000000007</v>
      </c>
      <c r="P592" s="34">
        <f>K592/H592</f>
        <v>10957.069761847486</v>
      </c>
      <c r="Q592" s="98" t="s">
        <v>21</v>
      </c>
      <c r="R592" s="99" t="s">
        <v>21</v>
      </c>
    </row>
    <row r="593" spans="1:21" s="15" customFormat="1" ht="25.15" customHeight="1" x14ac:dyDescent="0.25">
      <c r="A593" s="69" t="s">
        <v>1183</v>
      </c>
      <c r="B593" s="45" t="s">
        <v>824</v>
      </c>
      <c r="C593" s="167">
        <v>1963</v>
      </c>
      <c r="D593" s="167" t="s">
        <v>221</v>
      </c>
      <c r="E593" s="72" t="s">
        <v>20</v>
      </c>
      <c r="F593" s="71">
        <v>2</v>
      </c>
      <c r="G593" s="71">
        <v>2</v>
      </c>
      <c r="H593" s="75">
        <v>408.6</v>
      </c>
      <c r="I593" s="48">
        <v>0</v>
      </c>
      <c r="J593" s="47">
        <v>373.6</v>
      </c>
      <c r="K593" s="37">
        <f>SUM(L593:O593)</f>
        <v>6168500.2000000002</v>
      </c>
      <c r="L593" s="44">
        <v>0</v>
      </c>
      <c r="M593" s="44">
        <v>0</v>
      </c>
      <c r="N593" s="44">
        <v>0</v>
      </c>
      <c r="O593" s="44">
        <f>'[1]Прод. прилож'!$C$1202</f>
        <v>6168500.2000000002</v>
      </c>
      <c r="P593" s="44">
        <f>K593/H593</f>
        <v>15096.67205090553</v>
      </c>
      <c r="Q593" s="50">
        <v>9673</v>
      </c>
      <c r="R593" s="69" t="s">
        <v>96</v>
      </c>
      <c r="S593" s="57"/>
      <c r="T593" s="16"/>
      <c r="U593" s="16"/>
    </row>
    <row r="594" spans="1:21" s="16" customFormat="1" ht="25.15" customHeight="1" x14ac:dyDescent="0.25">
      <c r="A594" s="69" t="s">
        <v>1184</v>
      </c>
      <c r="B594" s="45" t="s">
        <v>825</v>
      </c>
      <c r="C594" s="167">
        <v>1960</v>
      </c>
      <c r="D594" s="167" t="s">
        <v>221</v>
      </c>
      <c r="E594" s="72" t="s">
        <v>20</v>
      </c>
      <c r="F594" s="71">
        <v>2</v>
      </c>
      <c r="G594" s="71">
        <v>2</v>
      </c>
      <c r="H594" s="48">
        <v>422.8</v>
      </c>
      <c r="I594" s="48">
        <v>0</v>
      </c>
      <c r="J594" s="47">
        <v>387.8</v>
      </c>
      <c r="K594" s="37">
        <f>SUM(L594:O594)</f>
        <v>2941207.6</v>
      </c>
      <c r="L594" s="44">
        <v>0</v>
      </c>
      <c r="M594" s="44">
        <v>0</v>
      </c>
      <c r="N594" s="44">
        <v>0</v>
      </c>
      <c r="O594" s="44">
        <f>'[1]Прод. прилож'!$C$1203</f>
        <v>2941207.6</v>
      </c>
      <c r="P594" s="44">
        <f>K594/H594</f>
        <v>6956.4985808893098</v>
      </c>
      <c r="Q594" s="50">
        <v>9673</v>
      </c>
      <c r="R594" s="69" t="s">
        <v>96</v>
      </c>
      <c r="S594" s="57"/>
      <c r="U594" s="17"/>
    </row>
    <row r="595" spans="1:21" s="14" customFormat="1" ht="34.9" customHeight="1" x14ac:dyDescent="0.25">
      <c r="A595" s="198" t="s">
        <v>2231</v>
      </c>
      <c r="B595" s="198"/>
      <c r="C595" s="198"/>
      <c r="D595" s="198"/>
      <c r="E595" s="198"/>
      <c r="F595" s="198"/>
      <c r="G595" s="198"/>
      <c r="H595" s="198"/>
      <c r="I595" s="198"/>
      <c r="J595" s="198"/>
      <c r="K595" s="198"/>
      <c r="L595" s="198"/>
      <c r="M595" s="198"/>
      <c r="N595" s="198"/>
      <c r="O595" s="198"/>
      <c r="P595" s="198"/>
      <c r="Q595" s="198"/>
      <c r="R595" s="198"/>
    </row>
    <row r="596" spans="1:21" s="14" customFormat="1" ht="34.9" customHeight="1" x14ac:dyDescent="0.25">
      <c r="A596" s="199" t="s">
        <v>357</v>
      </c>
      <c r="B596" s="199"/>
      <c r="C596" s="158" t="s">
        <v>21</v>
      </c>
      <c r="D596" s="158" t="s">
        <v>21</v>
      </c>
      <c r="E596" s="158" t="s">
        <v>21</v>
      </c>
      <c r="F596" s="96" t="s">
        <v>21</v>
      </c>
      <c r="G596" s="96" t="s">
        <v>21</v>
      </c>
      <c r="H596" s="97">
        <f>SUM(H597:H600)</f>
        <v>3310.4</v>
      </c>
      <c r="I596" s="97">
        <f t="shared" ref="I596:O596" si="131">SUM(I597:I600)</f>
        <v>0</v>
      </c>
      <c r="J596" s="97">
        <f t="shared" si="131"/>
        <v>1476.8</v>
      </c>
      <c r="K596" s="97">
        <f t="shared" si="131"/>
        <v>59187519.100000001</v>
      </c>
      <c r="L596" s="97">
        <f t="shared" si="131"/>
        <v>0</v>
      </c>
      <c r="M596" s="97">
        <f t="shared" si="131"/>
        <v>0</v>
      </c>
      <c r="N596" s="97">
        <f t="shared" si="131"/>
        <v>0</v>
      </c>
      <c r="O596" s="97">
        <f t="shared" si="131"/>
        <v>59187519.100000001</v>
      </c>
      <c r="P596" s="34">
        <f>K596/H596</f>
        <v>17879.265073707105</v>
      </c>
      <c r="Q596" s="98" t="s">
        <v>21</v>
      </c>
      <c r="R596" s="99" t="s">
        <v>21</v>
      </c>
    </row>
    <row r="597" spans="1:21" s="15" customFormat="1" ht="22.9" customHeight="1" x14ac:dyDescent="0.25">
      <c r="A597" s="69" t="s">
        <v>1185</v>
      </c>
      <c r="B597" s="45" t="s">
        <v>826</v>
      </c>
      <c r="C597" s="167">
        <v>1964</v>
      </c>
      <c r="D597" s="167" t="s">
        <v>221</v>
      </c>
      <c r="E597" s="72" t="s">
        <v>20</v>
      </c>
      <c r="F597" s="71">
        <v>2</v>
      </c>
      <c r="G597" s="71">
        <v>2</v>
      </c>
      <c r="H597" s="75">
        <v>827.6</v>
      </c>
      <c r="I597" s="48">
        <v>0</v>
      </c>
      <c r="J597" s="47">
        <v>369.2</v>
      </c>
      <c r="K597" s="37">
        <f>SUM(L597:O597)</f>
        <v>4976306.4000000004</v>
      </c>
      <c r="L597" s="44">
        <v>0</v>
      </c>
      <c r="M597" s="44">
        <v>0</v>
      </c>
      <c r="N597" s="44">
        <v>0</v>
      </c>
      <c r="O597" s="44">
        <f>'[1]Прод. прилож'!$C$695</f>
        <v>4976306.4000000004</v>
      </c>
      <c r="P597" s="44">
        <f>K597/H597</f>
        <v>6012.9366843885937</v>
      </c>
      <c r="Q597" s="50">
        <v>9673</v>
      </c>
      <c r="R597" s="69" t="s">
        <v>95</v>
      </c>
      <c r="S597" s="57"/>
      <c r="T597" s="16"/>
      <c r="U597" s="16"/>
    </row>
    <row r="598" spans="1:21" s="16" customFormat="1" ht="22.9" customHeight="1" x14ac:dyDescent="0.25">
      <c r="A598" s="69" t="s">
        <v>1186</v>
      </c>
      <c r="B598" s="45" t="s">
        <v>827</v>
      </c>
      <c r="C598" s="167">
        <v>1964</v>
      </c>
      <c r="D598" s="167" t="s">
        <v>221</v>
      </c>
      <c r="E598" s="72" t="s">
        <v>20</v>
      </c>
      <c r="F598" s="71">
        <v>2</v>
      </c>
      <c r="G598" s="71">
        <v>2</v>
      </c>
      <c r="H598" s="75">
        <v>827.6</v>
      </c>
      <c r="I598" s="48">
        <v>0</v>
      </c>
      <c r="J598" s="47">
        <v>369.2</v>
      </c>
      <c r="K598" s="37">
        <f>SUM(L598:O598)</f>
        <v>44258599.900000006</v>
      </c>
      <c r="L598" s="44">
        <v>0</v>
      </c>
      <c r="M598" s="44">
        <v>0</v>
      </c>
      <c r="N598" s="44">
        <v>0</v>
      </c>
      <c r="O598" s="44">
        <f>'[1]Прод. прилож'!$C$696</f>
        <v>44258599.900000006</v>
      </c>
      <c r="P598" s="44">
        <f>K598/H598</f>
        <v>53478.250241662645</v>
      </c>
      <c r="Q598" s="50">
        <v>9673</v>
      </c>
      <c r="R598" s="69" t="s">
        <v>95</v>
      </c>
      <c r="S598" s="57"/>
    </row>
    <row r="599" spans="1:21" s="15" customFormat="1" ht="22.9" customHeight="1" x14ac:dyDescent="0.25">
      <c r="A599" s="69" t="s">
        <v>1187</v>
      </c>
      <c r="B599" s="45" t="s">
        <v>828</v>
      </c>
      <c r="C599" s="167">
        <v>1964</v>
      </c>
      <c r="D599" s="167" t="s">
        <v>221</v>
      </c>
      <c r="E599" s="72" t="s">
        <v>358</v>
      </c>
      <c r="F599" s="71">
        <v>2</v>
      </c>
      <c r="G599" s="71">
        <v>2</v>
      </c>
      <c r="H599" s="75">
        <v>827.6</v>
      </c>
      <c r="I599" s="48">
        <v>0</v>
      </c>
      <c r="J599" s="47">
        <v>369.2</v>
      </c>
      <c r="K599" s="37">
        <f>SUM(L599:O599)</f>
        <v>4976306.4000000004</v>
      </c>
      <c r="L599" s="44">
        <v>0</v>
      </c>
      <c r="M599" s="44">
        <v>0</v>
      </c>
      <c r="N599" s="44">
        <v>0</v>
      </c>
      <c r="O599" s="44">
        <f>'[1]Прод. прилож'!$C$1205</f>
        <v>4976306.4000000004</v>
      </c>
      <c r="P599" s="44">
        <f>K599/H599</f>
        <v>6012.9366843885937</v>
      </c>
      <c r="Q599" s="50">
        <v>9673</v>
      </c>
      <c r="R599" s="69" t="s">
        <v>96</v>
      </c>
      <c r="S599" s="65"/>
      <c r="T599" s="17"/>
      <c r="U599" s="16"/>
    </row>
    <row r="600" spans="1:21" s="15" customFormat="1" ht="22.9" customHeight="1" x14ac:dyDescent="0.25">
      <c r="A600" s="69" t="s">
        <v>1188</v>
      </c>
      <c r="B600" s="45" t="s">
        <v>829</v>
      </c>
      <c r="C600" s="167">
        <v>1964</v>
      </c>
      <c r="D600" s="167" t="s">
        <v>221</v>
      </c>
      <c r="E600" s="72" t="s">
        <v>20</v>
      </c>
      <c r="F600" s="71">
        <v>2</v>
      </c>
      <c r="G600" s="71">
        <v>2</v>
      </c>
      <c r="H600" s="75">
        <v>827.6</v>
      </c>
      <c r="I600" s="48">
        <v>0</v>
      </c>
      <c r="J600" s="47">
        <v>369.2</v>
      </c>
      <c r="K600" s="37">
        <f>SUM(L600:O600)</f>
        <v>4976306.4000000004</v>
      </c>
      <c r="L600" s="44">
        <v>0</v>
      </c>
      <c r="M600" s="44">
        <v>0</v>
      </c>
      <c r="N600" s="44">
        <v>0</v>
      </c>
      <c r="O600" s="44">
        <f>'[1]Прод. прилож'!$C$1206</f>
        <v>4976306.4000000004</v>
      </c>
      <c r="P600" s="44">
        <f>K600/H600</f>
        <v>6012.9366843885937</v>
      </c>
      <c r="Q600" s="50">
        <v>9673</v>
      </c>
      <c r="R600" s="69" t="s">
        <v>96</v>
      </c>
      <c r="S600" s="65"/>
      <c r="T600" s="17"/>
      <c r="U600" s="16"/>
    </row>
    <row r="601" spans="1:21" s="15" customFormat="1" ht="34.9" customHeight="1" x14ac:dyDescent="0.25">
      <c r="A601" s="198" t="s">
        <v>2232</v>
      </c>
      <c r="B601" s="198"/>
      <c r="C601" s="198"/>
      <c r="D601" s="198"/>
      <c r="E601" s="198"/>
      <c r="F601" s="198"/>
      <c r="G601" s="198"/>
      <c r="H601" s="198"/>
      <c r="I601" s="198"/>
      <c r="J601" s="198"/>
      <c r="K601" s="198"/>
      <c r="L601" s="198"/>
      <c r="M601" s="198"/>
      <c r="N601" s="198"/>
      <c r="O601" s="198"/>
      <c r="P601" s="198"/>
      <c r="Q601" s="198"/>
      <c r="R601" s="198"/>
      <c r="S601" s="57"/>
      <c r="T601" s="16"/>
      <c r="U601" s="16"/>
    </row>
    <row r="602" spans="1:21" s="15" customFormat="1" ht="34.9" customHeight="1" x14ac:dyDescent="0.25">
      <c r="A602" s="199" t="s">
        <v>359</v>
      </c>
      <c r="B602" s="199"/>
      <c r="C602" s="158" t="s">
        <v>21</v>
      </c>
      <c r="D602" s="158" t="s">
        <v>21</v>
      </c>
      <c r="E602" s="158" t="s">
        <v>21</v>
      </c>
      <c r="F602" s="96" t="s">
        <v>21</v>
      </c>
      <c r="G602" s="96" t="s">
        <v>21</v>
      </c>
      <c r="H602" s="97">
        <f t="shared" ref="H602:O602" si="132">SUM(H603:H623)</f>
        <v>15938.94</v>
      </c>
      <c r="I602" s="97">
        <f t="shared" si="132"/>
        <v>0</v>
      </c>
      <c r="J602" s="97">
        <f t="shared" si="132"/>
        <v>13082.480000000001</v>
      </c>
      <c r="K602" s="97">
        <f t="shared" si="132"/>
        <v>95961371.560000017</v>
      </c>
      <c r="L602" s="97">
        <f t="shared" si="132"/>
        <v>0</v>
      </c>
      <c r="M602" s="97">
        <f t="shared" si="132"/>
        <v>0</v>
      </c>
      <c r="N602" s="97">
        <f t="shared" si="132"/>
        <v>0</v>
      </c>
      <c r="O602" s="97">
        <f t="shared" si="132"/>
        <v>95961371.560000017</v>
      </c>
      <c r="P602" s="34">
        <f>K602/H602</f>
        <v>6020.5616910534836</v>
      </c>
      <c r="Q602" s="98" t="s">
        <v>21</v>
      </c>
      <c r="R602" s="99" t="s">
        <v>21</v>
      </c>
      <c r="S602" s="57"/>
      <c r="T602" s="16"/>
      <c r="U602" s="16"/>
    </row>
    <row r="603" spans="1:21" s="113" customFormat="1" ht="25.9" customHeight="1" x14ac:dyDescent="0.25">
      <c r="A603" s="191" t="s">
        <v>1189</v>
      </c>
      <c r="B603" s="156" t="s">
        <v>1707</v>
      </c>
      <c r="C603" s="147">
        <v>1953</v>
      </c>
      <c r="D603" s="147" t="s">
        <v>221</v>
      </c>
      <c r="E603" s="147" t="s">
        <v>20</v>
      </c>
      <c r="F603" s="147">
        <v>2</v>
      </c>
      <c r="G603" s="147">
        <v>2</v>
      </c>
      <c r="H603" s="161">
        <v>692.6</v>
      </c>
      <c r="I603" s="161">
        <v>0</v>
      </c>
      <c r="J603" s="161">
        <v>469.54</v>
      </c>
      <c r="K603" s="37">
        <f>SUM(L603:O603)</f>
        <v>556850.4</v>
      </c>
      <c r="L603" s="48">
        <v>0</v>
      </c>
      <c r="M603" s="48">
        <v>0</v>
      </c>
      <c r="N603" s="48">
        <v>0</v>
      </c>
      <c r="O603" s="48">
        <f>'[1]Прод. прилож'!$C$202</f>
        <v>556850.4</v>
      </c>
      <c r="P603" s="50">
        <f>K603/H603</f>
        <v>804</v>
      </c>
      <c r="Q603" s="37">
        <v>9673</v>
      </c>
      <c r="R603" s="70" t="s">
        <v>94</v>
      </c>
      <c r="S603" s="112"/>
      <c r="T603" s="112"/>
      <c r="U603" s="112"/>
    </row>
    <row r="604" spans="1:21" s="112" customFormat="1" ht="25.9" customHeight="1" x14ac:dyDescent="0.25">
      <c r="A604" s="191" t="s">
        <v>1190</v>
      </c>
      <c r="B604" s="156" t="s">
        <v>1708</v>
      </c>
      <c r="C604" s="147">
        <v>1954</v>
      </c>
      <c r="D604" s="147" t="s">
        <v>221</v>
      </c>
      <c r="E604" s="147" t="s">
        <v>20</v>
      </c>
      <c r="F604" s="159">
        <v>2</v>
      </c>
      <c r="G604" s="159">
        <v>2</v>
      </c>
      <c r="H604" s="161">
        <v>692.6</v>
      </c>
      <c r="I604" s="161">
        <v>0</v>
      </c>
      <c r="J604" s="161">
        <v>513.1</v>
      </c>
      <c r="K604" s="37">
        <f>SUM(L604:O604)</f>
        <v>556850.4</v>
      </c>
      <c r="L604" s="48">
        <v>0</v>
      </c>
      <c r="M604" s="48">
        <v>0</v>
      </c>
      <c r="N604" s="48">
        <v>0</v>
      </c>
      <c r="O604" s="44">
        <f>'[1]Прод. прилож'!$C$203</f>
        <v>556850.4</v>
      </c>
      <c r="P604" s="50">
        <f>K604/H604</f>
        <v>804</v>
      </c>
      <c r="Q604" s="37">
        <v>9673</v>
      </c>
      <c r="R604" s="70" t="s">
        <v>94</v>
      </c>
    </row>
    <row r="605" spans="1:21" s="15" customFormat="1" ht="25.9" customHeight="1" x14ac:dyDescent="0.25">
      <c r="A605" s="191" t="s">
        <v>1191</v>
      </c>
      <c r="B605" s="45" t="s">
        <v>832</v>
      </c>
      <c r="C605" s="167">
        <v>1966</v>
      </c>
      <c r="D605" s="167" t="s">
        <v>221</v>
      </c>
      <c r="E605" s="167" t="s">
        <v>20</v>
      </c>
      <c r="F605" s="167">
        <v>2</v>
      </c>
      <c r="G605" s="167">
        <v>2</v>
      </c>
      <c r="H605" s="91">
        <v>676.5</v>
      </c>
      <c r="I605" s="48">
        <v>0</v>
      </c>
      <c r="J605" s="48">
        <v>628.1</v>
      </c>
      <c r="K605" s="37">
        <f t="shared" ref="K605:K623" si="133">SUM(L605:O605)</f>
        <v>7061443</v>
      </c>
      <c r="L605" s="44">
        <v>0</v>
      </c>
      <c r="M605" s="44">
        <v>0</v>
      </c>
      <c r="N605" s="44">
        <v>0</v>
      </c>
      <c r="O605" s="48">
        <f>'[1]Прод. прилож'!$C$698</f>
        <v>7061443</v>
      </c>
      <c r="P605" s="44">
        <f t="shared" ref="P605:P623" si="134">K605/H605</f>
        <v>10438.20103473762</v>
      </c>
      <c r="Q605" s="50">
        <v>9673</v>
      </c>
      <c r="R605" s="70" t="s">
        <v>95</v>
      </c>
      <c r="S605" s="57"/>
      <c r="T605" s="16"/>
      <c r="U605" s="16"/>
    </row>
    <row r="606" spans="1:21" s="15" customFormat="1" ht="25.9" customHeight="1" x14ac:dyDescent="0.25">
      <c r="A606" s="191" t="s">
        <v>1192</v>
      </c>
      <c r="B606" s="45" t="s">
        <v>833</v>
      </c>
      <c r="C606" s="167">
        <v>1970</v>
      </c>
      <c r="D606" s="167" t="s">
        <v>221</v>
      </c>
      <c r="E606" s="167" t="s">
        <v>20</v>
      </c>
      <c r="F606" s="167">
        <v>2</v>
      </c>
      <c r="G606" s="167">
        <v>3</v>
      </c>
      <c r="H606" s="91">
        <v>980.3</v>
      </c>
      <c r="I606" s="48">
        <v>0</v>
      </c>
      <c r="J606" s="48">
        <v>894.7</v>
      </c>
      <c r="K606" s="37">
        <f t="shared" si="133"/>
        <v>11577915.5</v>
      </c>
      <c r="L606" s="44">
        <v>0</v>
      </c>
      <c r="M606" s="44">
        <v>0</v>
      </c>
      <c r="N606" s="44">
        <v>0</v>
      </c>
      <c r="O606" s="48">
        <f>'[1]Прод. прилож'!$C$1208</f>
        <v>11577915.5</v>
      </c>
      <c r="P606" s="44">
        <f t="shared" si="134"/>
        <v>11810.58400489646</v>
      </c>
      <c r="Q606" s="50">
        <v>9673</v>
      </c>
      <c r="R606" s="70" t="s">
        <v>96</v>
      </c>
      <c r="S606" s="57"/>
      <c r="T606" s="16"/>
      <c r="U606" s="16"/>
    </row>
    <row r="607" spans="1:21" s="15" customFormat="1" ht="25.9" customHeight="1" x14ac:dyDescent="0.25">
      <c r="A607" s="191" t="s">
        <v>1193</v>
      </c>
      <c r="B607" s="45" t="s">
        <v>834</v>
      </c>
      <c r="C607" s="167">
        <v>1952</v>
      </c>
      <c r="D607" s="167" t="s">
        <v>221</v>
      </c>
      <c r="E607" s="167" t="s">
        <v>20</v>
      </c>
      <c r="F607" s="167">
        <v>2</v>
      </c>
      <c r="G607" s="167">
        <v>2</v>
      </c>
      <c r="H607" s="91">
        <v>615.4</v>
      </c>
      <c r="I607" s="48">
        <v>0</v>
      </c>
      <c r="J607" s="48">
        <v>570.79999999999995</v>
      </c>
      <c r="K607" s="37">
        <f t="shared" si="133"/>
        <v>2853194</v>
      </c>
      <c r="L607" s="44">
        <v>0</v>
      </c>
      <c r="M607" s="44">
        <v>0</v>
      </c>
      <c r="N607" s="44">
        <v>0</v>
      </c>
      <c r="O607" s="48">
        <f>'[1]Прод. прилож'!$C$204</f>
        <v>2853194</v>
      </c>
      <c r="P607" s="44">
        <f t="shared" si="134"/>
        <v>4636.3243418914526</v>
      </c>
      <c r="Q607" s="50">
        <v>9673</v>
      </c>
      <c r="R607" s="70" t="s">
        <v>94</v>
      </c>
      <c r="S607" s="57"/>
      <c r="T607" s="16"/>
      <c r="U607" s="16"/>
    </row>
    <row r="608" spans="1:21" s="15" customFormat="1" ht="25.9" customHeight="1" x14ac:dyDescent="0.25">
      <c r="A608" s="191" t="s">
        <v>1194</v>
      </c>
      <c r="B608" s="45" t="s">
        <v>830</v>
      </c>
      <c r="C608" s="167">
        <v>1961</v>
      </c>
      <c r="D608" s="167" t="s">
        <v>221</v>
      </c>
      <c r="E608" s="167" t="s">
        <v>20</v>
      </c>
      <c r="F608" s="167">
        <v>2</v>
      </c>
      <c r="G608" s="167">
        <v>2</v>
      </c>
      <c r="H608" s="91">
        <v>718.8</v>
      </c>
      <c r="I608" s="48">
        <v>0</v>
      </c>
      <c r="J608" s="48">
        <v>544.79999999999995</v>
      </c>
      <c r="K608" s="37">
        <f t="shared" si="133"/>
        <v>7466537.96</v>
      </c>
      <c r="L608" s="44">
        <v>0</v>
      </c>
      <c r="M608" s="44">
        <v>0</v>
      </c>
      <c r="N608" s="44">
        <v>0</v>
      </c>
      <c r="O608" s="48">
        <f>'[1]Прод. прилож'!$C$205</f>
        <v>7466537.96</v>
      </c>
      <c r="P608" s="44">
        <f t="shared" si="134"/>
        <v>10387.504117974402</v>
      </c>
      <c r="Q608" s="50">
        <v>9673</v>
      </c>
      <c r="R608" s="70" t="s">
        <v>94</v>
      </c>
      <c r="S608" s="57"/>
      <c r="T608" s="16"/>
      <c r="U608" s="16"/>
    </row>
    <row r="609" spans="1:21" s="15" customFormat="1" ht="25.9" customHeight="1" x14ac:dyDescent="0.25">
      <c r="A609" s="191" t="s">
        <v>1195</v>
      </c>
      <c r="B609" s="45" t="s">
        <v>831</v>
      </c>
      <c r="C609" s="167">
        <v>1965</v>
      </c>
      <c r="D609" s="167" t="s">
        <v>221</v>
      </c>
      <c r="E609" s="167" t="s">
        <v>20</v>
      </c>
      <c r="F609" s="167">
        <v>2</v>
      </c>
      <c r="G609" s="167">
        <v>2</v>
      </c>
      <c r="H609" s="91">
        <v>589.6</v>
      </c>
      <c r="I609" s="48">
        <v>0</v>
      </c>
      <c r="J609" s="48">
        <v>541.20000000000005</v>
      </c>
      <c r="K609" s="37">
        <f t="shared" si="133"/>
        <v>184704</v>
      </c>
      <c r="L609" s="44">
        <v>0</v>
      </c>
      <c r="M609" s="44">
        <v>0</v>
      </c>
      <c r="N609" s="44">
        <v>0</v>
      </c>
      <c r="O609" s="48">
        <f>'[1]Прод. прилож'!$C$699</f>
        <v>184704</v>
      </c>
      <c r="P609" s="44">
        <f t="shared" si="134"/>
        <v>313.27001356852099</v>
      </c>
      <c r="Q609" s="50">
        <v>9673</v>
      </c>
      <c r="R609" s="70" t="s">
        <v>95</v>
      </c>
      <c r="S609" s="57"/>
      <c r="T609" s="16"/>
      <c r="U609" s="16"/>
    </row>
    <row r="610" spans="1:21" s="15" customFormat="1" ht="36" customHeight="1" x14ac:dyDescent="0.25">
      <c r="A610" s="191" t="s">
        <v>1196</v>
      </c>
      <c r="B610" s="45" t="s">
        <v>1720</v>
      </c>
      <c r="C610" s="167">
        <v>1964</v>
      </c>
      <c r="D610" s="167" t="s">
        <v>221</v>
      </c>
      <c r="E610" s="167" t="s">
        <v>20</v>
      </c>
      <c r="F610" s="167">
        <v>2</v>
      </c>
      <c r="G610" s="167">
        <v>2</v>
      </c>
      <c r="H610" s="91">
        <v>576.47</v>
      </c>
      <c r="I610" s="48">
        <v>0</v>
      </c>
      <c r="J610" s="48">
        <v>528.07000000000005</v>
      </c>
      <c r="K610" s="37">
        <f>SUM(L610:O610)</f>
        <v>3898250</v>
      </c>
      <c r="L610" s="44">
        <v>0</v>
      </c>
      <c r="M610" s="44">
        <v>0</v>
      </c>
      <c r="N610" s="44">
        <v>0</v>
      </c>
      <c r="O610" s="48">
        <f>'[1]Прод. прилож'!$C$206</f>
        <v>3898250</v>
      </c>
      <c r="P610" s="44">
        <f>K610/H610</f>
        <v>6762.2773084462324</v>
      </c>
      <c r="Q610" s="50">
        <v>9673</v>
      </c>
      <c r="R610" s="70" t="s">
        <v>94</v>
      </c>
      <c r="S610" s="57"/>
      <c r="T610" s="16"/>
      <c r="U610" s="16"/>
    </row>
    <row r="611" spans="1:21" s="113" customFormat="1" ht="25.9" customHeight="1" x14ac:dyDescent="0.25">
      <c r="A611" s="191" t="s">
        <v>1197</v>
      </c>
      <c r="B611" s="45" t="s">
        <v>2000</v>
      </c>
      <c r="C611" s="167">
        <v>1960</v>
      </c>
      <c r="D611" s="167" t="s">
        <v>221</v>
      </c>
      <c r="E611" s="167" t="s">
        <v>20</v>
      </c>
      <c r="F611" s="64">
        <v>2</v>
      </c>
      <c r="G611" s="64">
        <v>2</v>
      </c>
      <c r="H611" s="48">
        <v>473.6</v>
      </c>
      <c r="I611" s="48">
        <v>0</v>
      </c>
      <c r="J611" s="48">
        <v>359.8</v>
      </c>
      <c r="K611" s="37">
        <f t="shared" ref="K611" si="135">SUM(L611:O611)</f>
        <v>10101350</v>
      </c>
      <c r="L611" s="85">
        <v>0</v>
      </c>
      <c r="M611" s="85">
        <v>0</v>
      </c>
      <c r="N611" s="85">
        <v>0</v>
      </c>
      <c r="O611" s="44">
        <f>'[1]Прод. прилож'!$C$700</f>
        <v>10101350</v>
      </c>
      <c r="P611" s="50">
        <f t="shared" ref="P611" si="136">K611/H611</f>
        <v>21328.86402027027</v>
      </c>
      <c r="Q611" s="37">
        <v>9673</v>
      </c>
      <c r="R611" s="70" t="s">
        <v>95</v>
      </c>
      <c r="S611" s="114"/>
      <c r="T611" s="114"/>
      <c r="U611" s="112"/>
    </row>
    <row r="612" spans="1:21" s="15" customFormat="1" ht="25.9" customHeight="1" x14ac:dyDescent="0.25">
      <c r="A612" s="191" t="s">
        <v>1198</v>
      </c>
      <c r="B612" s="45" t="s">
        <v>835</v>
      </c>
      <c r="C612" s="167">
        <v>1966</v>
      </c>
      <c r="D612" s="167" t="s">
        <v>221</v>
      </c>
      <c r="E612" s="167" t="s">
        <v>20</v>
      </c>
      <c r="F612" s="167">
        <v>2</v>
      </c>
      <c r="G612" s="167">
        <v>2</v>
      </c>
      <c r="H612" s="91">
        <v>560.5</v>
      </c>
      <c r="I612" s="48">
        <v>0</v>
      </c>
      <c r="J612" s="48">
        <v>510.5</v>
      </c>
      <c r="K612" s="37">
        <f t="shared" si="133"/>
        <v>6728427.5</v>
      </c>
      <c r="L612" s="44">
        <v>0</v>
      </c>
      <c r="M612" s="44">
        <v>0</v>
      </c>
      <c r="N612" s="44">
        <v>0</v>
      </c>
      <c r="O612" s="48">
        <f>'[1]Прод. прилож'!$C$1209</f>
        <v>6728427.5</v>
      </c>
      <c r="P612" s="44">
        <f t="shared" si="134"/>
        <v>12004.330954504907</v>
      </c>
      <c r="Q612" s="50">
        <v>9673</v>
      </c>
      <c r="R612" s="70" t="s">
        <v>96</v>
      </c>
      <c r="S612" s="57"/>
      <c r="T612" s="16"/>
      <c r="U612" s="16"/>
    </row>
    <row r="613" spans="1:21" s="113" customFormat="1" ht="25.9" customHeight="1" x14ac:dyDescent="0.25">
      <c r="A613" s="191" t="s">
        <v>1199</v>
      </c>
      <c r="B613" s="156" t="s">
        <v>1709</v>
      </c>
      <c r="C613" s="149">
        <v>1952</v>
      </c>
      <c r="D613" s="149" t="s">
        <v>221</v>
      </c>
      <c r="E613" s="149" t="s">
        <v>20</v>
      </c>
      <c r="F613" s="163">
        <v>2</v>
      </c>
      <c r="G613" s="163">
        <v>1</v>
      </c>
      <c r="H613" s="178">
        <v>334.8</v>
      </c>
      <c r="I613" s="178">
        <v>0</v>
      </c>
      <c r="J613" s="178">
        <v>258.60000000000002</v>
      </c>
      <c r="K613" s="37">
        <f>SUM(L613:O613)</f>
        <v>269179.2</v>
      </c>
      <c r="L613" s="89">
        <v>0</v>
      </c>
      <c r="M613" s="89">
        <v>0</v>
      </c>
      <c r="N613" s="89">
        <v>0</v>
      </c>
      <c r="O613" s="44">
        <f>'[1]Прод. прилож'!$C$207</f>
        <v>269179.2</v>
      </c>
      <c r="P613" s="50">
        <f>K613/H613</f>
        <v>804</v>
      </c>
      <c r="Q613" s="37">
        <v>9673</v>
      </c>
      <c r="R613" s="56" t="s">
        <v>94</v>
      </c>
      <c r="S613" s="112"/>
      <c r="T613" s="112"/>
      <c r="U613" s="112"/>
    </row>
    <row r="614" spans="1:21" s="15" customFormat="1" ht="25.9" customHeight="1" x14ac:dyDescent="0.25">
      <c r="A614" s="191" t="s">
        <v>1200</v>
      </c>
      <c r="B614" s="45" t="s">
        <v>836</v>
      </c>
      <c r="C614" s="167">
        <v>1964</v>
      </c>
      <c r="D614" s="167" t="s">
        <v>221</v>
      </c>
      <c r="E614" s="167" t="s">
        <v>20</v>
      </c>
      <c r="F614" s="167">
        <v>2</v>
      </c>
      <c r="G614" s="167">
        <v>2</v>
      </c>
      <c r="H614" s="91">
        <v>481.9</v>
      </c>
      <c r="I614" s="48">
        <v>0</v>
      </c>
      <c r="J614" s="48">
        <v>356.4</v>
      </c>
      <c r="K614" s="37">
        <f t="shared" si="133"/>
        <v>637447.6</v>
      </c>
      <c r="L614" s="44">
        <v>0</v>
      </c>
      <c r="M614" s="44">
        <v>0</v>
      </c>
      <c r="N614" s="44">
        <v>0</v>
      </c>
      <c r="O614" s="48">
        <f>'[1]Прод. прилож'!$C$208</f>
        <v>637447.6</v>
      </c>
      <c r="P614" s="44">
        <f t="shared" si="134"/>
        <v>1322.7798298402158</v>
      </c>
      <c r="Q614" s="50">
        <v>9673</v>
      </c>
      <c r="R614" s="70" t="s">
        <v>94</v>
      </c>
      <c r="S614" s="57"/>
      <c r="T614" s="16"/>
      <c r="U614" s="16"/>
    </row>
    <row r="615" spans="1:21" s="113" customFormat="1" ht="25.9" customHeight="1" x14ac:dyDescent="0.25">
      <c r="A615" s="191" t="s">
        <v>1201</v>
      </c>
      <c r="B615" s="45" t="s">
        <v>2001</v>
      </c>
      <c r="C615" s="167">
        <v>1960</v>
      </c>
      <c r="D615" s="167" t="s">
        <v>221</v>
      </c>
      <c r="E615" s="167" t="s">
        <v>20</v>
      </c>
      <c r="F615" s="64">
        <v>2</v>
      </c>
      <c r="G615" s="64">
        <v>1</v>
      </c>
      <c r="H615" s="48">
        <v>354.8</v>
      </c>
      <c r="I615" s="48">
        <v>0</v>
      </c>
      <c r="J615" s="48">
        <v>276.5</v>
      </c>
      <c r="K615" s="37">
        <f t="shared" ref="K615" si="137">SUM(L615:O615)</f>
        <v>4757961.8</v>
      </c>
      <c r="L615" s="85">
        <v>0</v>
      </c>
      <c r="M615" s="85">
        <v>0</v>
      </c>
      <c r="N615" s="85">
        <v>0</v>
      </c>
      <c r="O615" s="44">
        <f>'[1]Прод. прилож'!$C$209</f>
        <v>4757961.8</v>
      </c>
      <c r="P615" s="50">
        <f t="shared" si="134"/>
        <v>13410.264374295377</v>
      </c>
      <c r="Q615" s="37">
        <v>9673</v>
      </c>
      <c r="R615" s="70" t="s">
        <v>94</v>
      </c>
      <c r="S615" s="112"/>
      <c r="T615" s="112"/>
      <c r="U615" s="112"/>
    </row>
    <row r="616" spans="1:21" s="113" customFormat="1" ht="25.9" customHeight="1" x14ac:dyDescent="0.25">
      <c r="A616" s="191" t="s">
        <v>1202</v>
      </c>
      <c r="B616" s="156" t="s">
        <v>1710</v>
      </c>
      <c r="C616" s="149">
        <v>1958</v>
      </c>
      <c r="D616" s="147" t="s">
        <v>221</v>
      </c>
      <c r="E616" s="149" t="s">
        <v>1711</v>
      </c>
      <c r="F616" s="149">
        <v>2</v>
      </c>
      <c r="G616" s="149">
        <v>1</v>
      </c>
      <c r="H616" s="151">
        <v>476.8</v>
      </c>
      <c r="I616" s="151">
        <v>0</v>
      </c>
      <c r="J616" s="151">
        <v>362.8</v>
      </c>
      <c r="K616" s="37">
        <f>SUM(L616:O616)</f>
        <v>569299.19999999995</v>
      </c>
      <c r="L616" s="19">
        <v>0</v>
      </c>
      <c r="M616" s="19">
        <v>0</v>
      </c>
      <c r="N616" s="19">
        <v>0</v>
      </c>
      <c r="O616" s="47">
        <f>'[1]Прод. прилож'!$C$210</f>
        <v>569299.19999999995</v>
      </c>
      <c r="P616" s="50">
        <f t="shared" si="134"/>
        <v>1193.9999999999998</v>
      </c>
      <c r="Q616" s="37">
        <v>9673</v>
      </c>
      <c r="R616" s="69" t="s">
        <v>94</v>
      </c>
      <c r="S616" s="112"/>
      <c r="T616" s="112"/>
      <c r="U616" s="112"/>
    </row>
    <row r="617" spans="1:21" s="113" customFormat="1" ht="25.9" customHeight="1" x14ac:dyDescent="0.25">
      <c r="A617" s="191" t="s">
        <v>1203</v>
      </c>
      <c r="B617" s="156" t="s">
        <v>1845</v>
      </c>
      <c r="C617" s="149">
        <v>1980</v>
      </c>
      <c r="D617" s="147" t="s">
        <v>221</v>
      </c>
      <c r="E617" s="149" t="s">
        <v>20</v>
      </c>
      <c r="F617" s="149">
        <v>3</v>
      </c>
      <c r="G617" s="149">
        <v>3</v>
      </c>
      <c r="H617" s="151">
        <v>2583.77</v>
      </c>
      <c r="I617" s="151">
        <v>0</v>
      </c>
      <c r="J617" s="151">
        <v>1803.15</v>
      </c>
      <c r="K617" s="37">
        <f>SUM(L617:O617)</f>
        <v>7033072.7999999998</v>
      </c>
      <c r="L617" s="44">
        <v>0</v>
      </c>
      <c r="M617" s="44">
        <v>0</v>
      </c>
      <c r="N617" s="44">
        <v>0</v>
      </c>
      <c r="O617" s="48">
        <f>'[1]Прод. прилож'!$C$701</f>
        <v>7033072.7999999998</v>
      </c>
      <c r="P617" s="44">
        <f>K617/H617</f>
        <v>2722.0196844146344</v>
      </c>
      <c r="Q617" s="50">
        <v>9673</v>
      </c>
      <c r="R617" s="70" t="s">
        <v>95</v>
      </c>
      <c r="S617" s="115"/>
      <c r="T617" s="112"/>
      <c r="U617" s="112"/>
    </row>
    <row r="618" spans="1:21" s="15" customFormat="1" ht="25.9" customHeight="1" x14ac:dyDescent="0.25">
      <c r="A618" s="191" t="s">
        <v>1204</v>
      </c>
      <c r="B618" s="45" t="s">
        <v>837</v>
      </c>
      <c r="C618" s="167">
        <v>1990</v>
      </c>
      <c r="D618" s="167" t="s">
        <v>221</v>
      </c>
      <c r="E618" s="167" t="s">
        <v>239</v>
      </c>
      <c r="F618" s="167">
        <v>4</v>
      </c>
      <c r="G618" s="167">
        <v>4</v>
      </c>
      <c r="H618" s="91">
        <v>2228</v>
      </c>
      <c r="I618" s="48">
        <v>0</v>
      </c>
      <c r="J618" s="48">
        <v>1947.8</v>
      </c>
      <c r="K618" s="37">
        <f t="shared" si="133"/>
        <v>7757750</v>
      </c>
      <c r="L618" s="44">
        <v>0</v>
      </c>
      <c r="M618" s="44">
        <v>0</v>
      </c>
      <c r="N618" s="44">
        <v>0</v>
      </c>
      <c r="O618" s="48">
        <f>'[1]Прод. прилож'!$C$1210</f>
        <v>7757750</v>
      </c>
      <c r="P618" s="44">
        <f t="shared" si="134"/>
        <v>3481.9344703770198</v>
      </c>
      <c r="Q618" s="50">
        <v>9673</v>
      </c>
      <c r="R618" s="70" t="s">
        <v>96</v>
      </c>
      <c r="S618" s="57"/>
      <c r="T618" s="16"/>
      <c r="U618" s="16"/>
    </row>
    <row r="619" spans="1:21" s="15" customFormat="1" ht="25.9" customHeight="1" x14ac:dyDescent="0.25">
      <c r="A619" s="191" t="s">
        <v>1205</v>
      </c>
      <c r="B619" s="45" t="s">
        <v>838</v>
      </c>
      <c r="C619" s="167">
        <v>1964</v>
      </c>
      <c r="D619" s="167" t="s">
        <v>221</v>
      </c>
      <c r="E619" s="167" t="s">
        <v>20</v>
      </c>
      <c r="F619" s="167">
        <v>2</v>
      </c>
      <c r="G619" s="167">
        <v>2</v>
      </c>
      <c r="H619" s="91">
        <v>601.9</v>
      </c>
      <c r="I619" s="48">
        <v>0</v>
      </c>
      <c r="J619" s="48">
        <v>532.6</v>
      </c>
      <c r="K619" s="37">
        <f t="shared" si="133"/>
        <v>5138247.4000000004</v>
      </c>
      <c r="L619" s="44">
        <v>0</v>
      </c>
      <c r="M619" s="44">
        <v>0</v>
      </c>
      <c r="N619" s="44">
        <v>0</v>
      </c>
      <c r="O619" s="48">
        <f>'[1]Прод. прилож'!$C$702</f>
        <v>5138247.4000000004</v>
      </c>
      <c r="P619" s="44">
        <f t="shared" si="134"/>
        <v>8536.7127429805623</v>
      </c>
      <c r="Q619" s="50">
        <v>9673</v>
      </c>
      <c r="R619" s="70" t="s">
        <v>95</v>
      </c>
      <c r="S619" s="57"/>
      <c r="T619" s="16"/>
      <c r="U619" s="16"/>
    </row>
    <row r="620" spans="1:21" s="15" customFormat="1" ht="25.9" customHeight="1" x14ac:dyDescent="0.25">
      <c r="A620" s="191" t="s">
        <v>1206</v>
      </c>
      <c r="B620" s="45" t="s">
        <v>839</v>
      </c>
      <c r="C620" s="167">
        <v>1964</v>
      </c>
      <c r="D620" s="167" t="s">
        <v>221</v>
      </c>
      <c r="E620" s="167" t="s">
        <v>20</v>
      </c>
      <c r="F620" s="167">
        <v>2</v>
      </c>
      <c r="G620" s="167">
        <v>2</v>
      </c>
      <c r="H620" s="91">
        <v>429.2</v>
      </c>
      <c r="I620" s="48">
        <v>0</v>
      </c>
      <c r="J620" s="48">
        <v>390</v>
      </c>
      <c r="K620" s="37">
        <f t="shared" si="133"/>
        <v>6672431.2000000002</v>
      </c>
      <c r="L620" s="44">
        <v>0</v>
      </c>
      <c r="M620" s="44">
        <v>0</v>
      </c>
      <c r="N620" s="44">
        <v>0</v>
      </c>
      <c r="O620" s="48">
        <f>'[1]Прод. прилож'!$C$703</f>
        <v>6672431.2000000002</v>
      </c>
      <c r="P620" s="44">
        <f t="shared" si="134"/>
        <v>15546.205032618827</v>
      </c>
      <c r="Q620" s="50">
        <v>9673</v>
      </c>
      <c r="R620" s="70" t="s">
        <v>95</v>
      </c>
      <c r="S620" s="57"/>
      <c r="T620" s="16"/>
      <c r="U620" s="16"/>
    </row>
    <row r="621" spans="1:21" s="15" customFormat="1" ht="25.9" customHeight="1" x14ac:dyDescent="0.25">
      <c r="A621" s="191" t="s">
        <v>1207</v>
      </c>
      <c r="B621" s="45" t="s">
        <v>840</v>
      </c>
      <c r="C621" s="167">
        <v>1976</v>
      </c>
      <c r="D621" s="167">
        <v>2021</v>
      </c>
      <c r="E621" s="167" t="s">
        <v>20</v>
      </c>
      <c r="F621" s="167">
        <v>2</v>
      </c>
      <c r="G621" s="167">
        <v>2</v>
      </c>
      <c r="H621" s="91">
        <v>801.3</v>
      </c>
      <c r="I621" s="48">
        <v>0</v>
      </c>
      <c r="J621" s="48">
        <v>742.1</v>
      </c>
      <c r="K621" s="37">
        <f t="shared" si="133"/>
        <v>1888501.6</v>
      </c>
      <c r="L621" s="44">
        <v>0</v>
      </c>
      <c r="M621" s="44">
        <v>0</v>
      </c>
      <c r="N621" s="44">
        <v>0</v>
      </c>
      <c r="O621" s="48">
        <f>'[1]Прод. прилож'!$C$1211</f>
        <v>1888501.6</v>
      </c>
      <c r="P621" s="44">
        <f t="shared" si="134"/>
        <v>2356.7972045426186</v>
      </c>
      <c r="Q621" s="50">
        <v>9673</v>
      </c>
      <c r="R621" s="70" t="s">
        <v>96</v>
      </c>
      <c r="S621" s="57"/>
      <c r="T621" s="16"/>
      <c r="U621" s="16"/>
    </row>
    <row r="622" spans="1:21" s="15" customFormat="1" ht="25.9" customHeight="1" x14ac:dyDescent="0.25">
      <c r="A622" s="191" t="s">
        <v>1208</v>
      </c>
      <c r="B622" s="45" t="s">
        <v>841</v>
      </c>
      <c r="C622" s="167">
        <v>1965</v>
      </c>
      <c r="D622" s="167" t="s">
        <v>221</v>
      </c>
      <c r="E622" s="167" t="s">
        <v>20</v>
      </c>
      <c r="F622" s="167">
        <v>2</v>
      </c>
      <c r="G622" s="167">
        <v>3</v>
      </c>
      <c r="H622" s="91">
        <v>564.1</v>
      </c>
      <c r="I622" s="48">
        <v>0</v>
      </c>
      <c r="J622" s="48">
        <v>497.8</v>
      </c>
      <c r="K622" s="37">
        <f t="shared" si="133"/>
        <v>4362862.5</v>
      </c>
      <c r="L622" s="44">
        <v>0</v>
      </c>
      <c r="M622" s="44">
        <v>0</v>
      </c>
      <c r="N622" s="44">
        <v>0</v>
      </c>
      <c r="O622" s="48">
        <f>'[1]Прод. прилож'!$C$704</f>
        <v>4362862.5</v>
      </c>
      <c r="P622" s="44">
        <f t="shared" si="134"/>
        <v>7734.2004963658919</v>
      </c>
      <c r="Q622" s="50">
        <v>9673</v>
      </c>
      <c r="R622" s="70" t="s">
        <v>95</v>
      </c>
      <c r="S622" s="57"/>
      <c r="T622" s="16"/>
      <c r="U622" s="16"/>
    </row>
    <row r="623" spans="1:21" s="15" customFormat="1" ht="25.9" customHeight="1" x14ac:dyDescent="0.25">
      <c r="A623" s="191" t="s">
        <v>1209</v>
      </c>
      <c r="B623" s="45" t="s">
        <v>842</v>
      </c>
      <c r="C623" s="167">
        <v>1962</v>
      </c>
      <c r="D623" s="167" t="s">
        <v>221</v>
      </c>
      <c r="E623" s="167" t="s">
        <v>20</v>
      </c>
      <c r="F623" s="167">
        <v>2</v>
      </c>
      <c r="G623" s="167">
        <v>2</v>
      </c>
      <c r="H623" s="91">
        <v>506</v>
      </c>
      <c r="I623" s="48">
        <v>0</v>
      </c>
      <c r="J623" s="48">
        <v>354.12</v>
      </c>
      <c r="K623" s="37">
        <f t="shared" si="133"/>
        <v>5889095.5</v>
      </c>
      <c r="L623" s="44">
        <v>0</v>
      </c>
      <c r="M623" s="44">
        <v>0</v>
      </c>
      <c r="N623" s="44">
        <v>0</v>
      </c>
      <c r="O623" s="48">
        <f>'[1]Прод. прилож'!$C$211</f>
        <v>5889095.5</v>
      </c>
      <c r="P623" s="44">
        <f t="shared" si="134"/>
        <v>11638.528656126482</v>
      </c>
      <c r="Q623" s="50">
        <v>9673</v>
      </c>
      <c r="R623" s="70" t="s">
        <v>94</v>
      </c>
      <c r="S623" s="57"/>
      <c r="T623" s="16"/>
      <c r="U623" s="16"/>
    </row>
    <row r="624" spans="1:21" s="15" customFormat="1" ht="34.9" customHeight="1" x14ac:dyDescent="0.25">
      <c r="A624" s="198" t="s">
        <v>2233</v>
      </c>
      <c r="B624" s="198"/>
      <c r="C624" s="198"/>
      <c r="D624" s="198"/>
      <c r="E624" s="198"/>
      <c r="F624" s="198"/>
      <c r="G624" s="198"/>
      <c r="H624" s="198"/>
      <c r="I624" s="198"/>
      <c r="J624" s="198"/>
      <c r="K624" s="198"/>
      <c r="L624" s="198"/>
      <c r="M624" s="198"/>
      <c r="N624" s="198"/>
      <c r="O624" s="198"/>
      <c r="P624" s="198"/>
      <c r="Q624" s="198"/>
      <c r="R624" s="198"/>
      <c r="S624" s="57"/>
      <c r="T624" s="16"/>
      <c r="U624" s="16"/>
    </row>
    <row r="625" spans="1:21" s="15" customFormat="1" ht="34.9" customHeight="1" x14ac:dyDescent="0.25">
      <c r="A625" s="199" t="s">
        <v>361</v>
      </c>
      <c r="B625" s="199"/>
      <c r="C625" s="158" t="s">
        <v>21</v>
      </c>
      <c r="D625" s="158" t="s">
        <v>21</v>
      </c>
      <c r="E625" s="158" t="s">
        <v>21</v>
      </c>
      <c r="F625" s="96" t="s">
        <v>21</v>
      </c>
      <c r="G625" s="96" t="s">
        <v>21</v>
      </c>
      <c r="H625" s="97">
        <f t="shared" ref="H625:N625" si="138">SUM(H626:H628)</f>
        <v>1890.7</v>
      </c>
      <c r="I625" s="97">
        <f t="shared" si="138"/>
        <v>0</v>
      </c>
      <c r="J625" s="97">
        <f t="shared" si="138"/>
        <v>1283.05</v>
      </c>
      <c r="K625" s="97">
        <f t="shared" si="138"/>
        <v>28861930.759999998</v>
      </c>
      <c r="L625" s="97">
        <f t="shared" si="138"/>
        <v>0</v>
      </c>
      <c r="M625" s="97">
        <f t="shared" si="138"/>
        <v>0</v>
      </c>
      <c r="N625" s="97">
        <f t="shared" si="138"/>
        <v>0</v>
      </c>
      <c r="O625" s="97">
        <f>SUM(O626:O628)</f>
        <v>28861930.759999998</v>
      </c>
      <c r="P625" s="34">
        <f>K625/H625</f>
        <v>15265.20905484741</v>
      </c>
      <c r="Q625" s="98" t="s">
        <v>21</v>
      </c>
      <c r="R625" s="99" t="s">
        <v>21</v>
      </c>
      <c r="S625" s="57"/>
      <c r="T625" s="16"/>
      <c r="U625" s="16"/>
    </row>
    <row r="626" spans="1:21" s="15" customFormat="1" ht="25.9" customHeight="1" x14ac:dyDescent="0.25">
      <c r="A626" s="167" t="s">
        <v>1210</v>
      </c>
      <c r="B626" s="45" t="s">
        <v>1987</v>
      </c>
      <c r="C626" s="72">
        <v>1967</v>
      </c>
      <c r="D626" s="72" t="s">
        <v>221</v>
      </c>
      <c r="E626" s="72" t="s">
        <v>20</v>
      </c>
      <c r="F626" s="71">
        <v>2</v>
      </c>
      <c r="G626" s="71">
        <v>2</v>
      </c>
      <c r="H626" s="46">
        <v>832.7</v>
      </c>
      <c r="I626" s="46">
        <v>0</v>
      </c>
      <c r="J626" s="46">
        <v>457.8</v>
      </c>
      <c r="K626" s="37">
        <f t="shared" ref="K626" si="139">SUM(L626:O626)</f>
        <v>17343848.199999999</v>
      </c>
      <c r="L626" s="44">
        <v>0</v>
      </c>
      <c r="M626" s="44">
        <v>0</v>
      </c>
      <c r="N626" s="44">
        <v>0</v>
      </c>
      <c r="O626" s="48">
        <f>'[1]Прод. прилож'!$C$706</f>
        <v>17343848.199999999</v>
      </c>
      <c r="P626" s="44">
        <f t="shared" ref="P626" si="140">K626/H626</f>
        <v>20828.447460069652</v>
      </c>
      <c r="Q626" s="50">
        <v>9673</v>
      </c>
      <c r="R626" s="70" t="s">
        <v>95</v>
      </c>
      <c r="S626" s="84"/>
    </row>
    <row r="627" spans="1:21" s="15" customFormat="1" ht="22.9" customHeight="1" x14ac:dyDescent="0.25">
      <c r="A627" s="167" t="s">
        <v>1211</v>
      </c>
      <c r="B627" s="45" t="s">
        <v>1962</v>
      </c>
      <c r="C627" s="167">
        <v>1965</v>
      </c>
      <c r="D627" s="167" t="s">
        <v>221</v>
      </c>
      <c r="E627" s="167" t="s">
        <v>20</v>
      </c>
      <c r="F627" s="167">
        <v>2</v>
      </c>
      <c r="G627" s="167">
        <v>1</v>
      </c>
      <c r="H627" s="48">
        <v>348.2</v>
      </c>
      <c r="I627" s="48">
        <v>0</v>
      </c>
      <c r="J627" s="48">
        <v>286.75</v>
      </c>
      <c r="K627" s="37">
        <f>SUM(L627:O627)</f>
        <v>4218474.96</v>
      </c>
      <c r="L627" s="44">
        <v>0</v>
      </c>
      <c r="M627" s="44">
        <v>0</v>
      </c>
      <c r="N627" s="44">
        <v>0</v>
      </c>
      <c r="O627" s="48">
        <f>'[1]Прод. прилож'!$C$213</f>
        <v>4218474.96</v>
      </c>
      <c r="P627" s="44">
        <f>K627/H627</f>
        <v>12115.091786329696</v>
      </c>
      <c r="Q627" s="50">
        <v>9673</v>
      </c>
      <c r="R627" s="70" t="s">
        <v>94</v>
      </c>
      <c r="S627" s="57"/>
      <c r="T627" s="16"/>
      <c r="U627" s="16"/>
    </row>
    <row r="628" spans="1:21" s="15" customFormat="1" ht="22.9" customHeight="1" x14ac:dyDescent="0.25">
      <c r="A628" s="167" t="s">
        <v>1212</v>
      </c>
      <c r="B628" s="45" t="s">
        <v>1963</v>
      </c>
      <c r="C628" s="167">
        <v>1966</v>
      </c>
      <c r="D628" s="167" t="s">
        <v>221</v>
      </c>
      <c r="E628" s="167" t="s">
        <v>20</v>
      </c>
      <c r="F628" s="167">
        <v>2</v>
      </c>
      <c r="G628" s="167">
        <v>2</v>
      </c>
      <c r="H628" s="48">
        <v>709.8</v>
      </c>
      <c r="I628" s="48">
        <v>0</v>
      </c>
      <c r="J628" s="48">
        <v>538.5</v>
      </c>
      <c r="K628" s="37">
        <f>SUM(L628:O628)</f>
        <v>7299607.5999999996</v>
      </c>
      <c r="L628" s="44">
        <v>0</v>
      </c>
      <c r="M628" s="44">
        <v>0</v>
      </c>
      <c r="N628" s="44">
        <v>0</v>
      </c>
      <c r="O628" s="48">
        <f>'[1]Прод. прилож'!$C$214</f>
        <v>7299607.5999999996</v>
      </c>
      <c r="P628" s="44">
        <f>K628/H628</f>
        <v>10284.03437588053</v>
      </c>
      <c r="Q628" s="50">
        <v>9673</v>
      </c>
      <c r="R628" s="70" t="s">
        <v>94</v>
      </c>
      <c r="S628" s="57"/>
      <c r="T628" s="16"/>
      <c r="U628" s="16"/>
    </row>
    <row r="629" spans="1:21" s="15" customFormat="1" ht="34.9" customHeight="1" x14ac:dyDescent="0.25">
      <c r="A629" s="198" t="s">
        <v>2234</v>
      </c>
      <c r="B629" s="198"/>
      <c r="C629" s="198"/>
      <c r="D629" s="198"/>
      <c r="E629" s="198"/>
      <c r="F629" s="198"/>
      <c r="G629" s="198"/>
      <c r="H629" s="198"/>
      <c r="I629" s="198"/>
      <c r="J629" s="198"/>
      <c r="K629" s="198"/>
      <c r="L629" s="198"/>
      <c r="M629" s="198"/>
      <c r="N629" s="198"/>
      <c r="O629" s="198"/>
      <c r="P629" s="198"/>
      <c r="Q629" s="198"/>
      <c r="R629" s="198"/>
      <c r="S629" s="57"/>
      <c r="T629" s="16"/>
      <c r="U629" s="16"/>
    </row>
    <row r="630" spans="1:21" s="15" customFormat="1" ht="34.9" customHeight="1" x14ac:dyDescent="0.25">
      <c r="A630" s="199" t="s">
        <v>84</v>
      </c>
      <c r="B630" s="199"/>
      <c r="C630" s="158" t="s">
        <v>21</v>
      </c>
      <c r="D630" s="158" t="s">
        <v>21</v>
      </c>
      <c r="E630" s="158" t="s">
        <v>21</v>
      </c>
      <c r="F630" s="96" t="s">
        <v>21</v>
      </c>
      <c r="G630" s="96" t="s">
        <v>21</v>
      </c>
      <c r="H630" s="97">
        <f>SUM(H631:H634)</f>
        <v>2614.4</v>
      </c>
      <c r="I630" s="97">
        <f t="shared" ref="I630:O630" si="141">SUM(I631:I634)</f>
        <v>570.4</v>
      </c>
      <c r="J630" s="97">
        <f t="shared" si="141"/>
        <v>1828</v>
      </c>
      <c r="K630" s="97">
        <f t="shared" si="141"/>
        <v>17695476.5</v>
      </c>
      <c r="L630" s="97">
        <f t="shared" si="141"/>
        <v>0</v>
      </c>
      <c r="M630" s="97">
        <f t="shared" si="141"/>
        <v>0</v>
      </c>
      <c r="N630" s="97">
        <f t="shared" si="141"/>
        <v>0</v>
      </c>
      <c r="O630" s="97">
        <f t="shared" si="141"/>
        <v>17695476.5</v>
      </c>
      <c r="P630" s="34">
        <f>K630/H630</f>
        <v>6768.4656135250916</v>
      </c>
      <c r="Q630" s="98" t="s">
        <v>21</v>
      </c>
      <c r="R630" s="99" t="s">
        <v>21</v>
      </c>
      <c r="S630" s="57"/>
      <c r="T630" s="16"/>
      <c r="U630" s="16"/>
    </row>
    <row r="631" spans="1:21" s="15" customFormat="1" ht="22.9" customHeight="1" x14ac:dyDescent="0.25">
      <c r="A631" s="70" t="s">
        <v>1213</v>
      </c>
      <c r="B631" s="45" t="s">
        <v>843</v>
      </c>
      <c r="C631" s="167">
        <v>1966</v>
      </c>
      <c r="D631" s="167" t="s">
        <v>221</v>
      </c>
      <c r="E631" s="167" t="s">
        <v>22</v>
      </c>
      <c r="F631" s="167">
        <v>2</v>
      </c>
      <c r="G631" s="167">
        <v>2</v>
      </c>
      <c r="H631" s="48">
        <v>739.2</v>
      </c>
      <c r="I631" s="48">
        <v>255.2</v>
      </c>
      <c r="J631" s="48">
        <v>484</v>
      </c>
      <c r="K631" s="37">
        <f>SUM(L631:O631)</f>
        <v>1074060</v>
      </c>
      <c r="L631" s="44">
        <v>0</v>
      </c>
      <c r="M631" s="44">
        <v>0</v>
      </c>
      <c r="N631" s="44">
        <v>0</v>
      </c>
      <c r="O631" s="48">
        <f>'[1]Прод. прилож'!$C$708</f>
        <v>1074060</v>
      </c>
      <c r="P631" s="44">
        <f>K631/H631</f>
        <v>1453.0032467532467</v>
      </c>
      <c r="Q631" s="50">
        <v>9673</v>
      </c>
      <c r="R631" s="70" t="s">
        <v>95</v>
      </c>
      <c r="S631" s="57"/>
      <c r="T631" s="16"/>
      <c r="U631" s="16"/>
    </row>
    <row r="632" spans="1:21" s="15" customFormat="1" ht="22.9" customHeight="1" x14ac:dyDescent="0.25">
      <c r="A632" s="70" t="s">
        <v>1214</v>
      </c>
      <c r="B632" s="45" t="s">
        <v>844</v>
      </c>
      <c r="C632" s="167">
        <v>1964</v>
      </c>
      <c r="D632" s="167" t="s">
        <v>221</v>
      </c>
      <c r="E632" s="167" t="s">
        <v>20</v>
      </c>
      <c r="F632" s="167">
        <v>2</v>
      </c>
      <c r="G632" s="167">
        <v>2</v>
      </c>
      <c r="H632" s="48">
        <v>460</v>
      </c>
      <c r="I632" s="48">
        <v>0</v>
      </c>
      <c r="J632" s="48">
        <v>460</v>
      </c>
      <c r="K632" s="37">
        <f>SUM(L632:O632)</f>
        <v>6272146.7999999998</v>
      </c>
      <c r="L632" s="44">
        <v>0</v>
      </c>
      <c r="M632" s="44">
        <v>0</v>
      </c>
      <c r="N632" s="44">
        <v>0</v>
      </c>
      <c r="O632" s="48">
        <f>'[1]Прод. прилож'!$C$709</f>
        <v>6272146.7999999998</v>
      </c>
      <c r="P632" s="44">
        <f>K632/H632</f>
        <v>13635.101739130434</v>
      </c>
      <c r="Q632" s="50">
        <v>9673</v>
      </c>
      <c r="R632" s="70" t="s">
        <v>95</v>
      </c>
      <c r="S632" s="57"/>
      <c r="T632" s="16"/>
      <c r="U632" s="16"/>
    </row>
    <row r="633" spans="1:21" s="15" customFormat="1" ht="22.9" customHeight="1" x14ac:dyDescent="0.25">
      <c r="A633" s="70" t="s">
        <v>1215</v>
      </c>
      <c r="B633" s="45" t="s">
        <v>845</v>
      </c>
      <c r="C633" s="167">
        <v>1964</v>
      </c>
      <c r="D633" s="167" t="s">
        <v>221</v>
      </c>
      <c r="E633" s="167" t="s">
        <v>20</v>
      </c>
      <c r="F633" s="167">
        <v>2</v>
      </c>
      <c r="G633" s="167">
        <v>2</v>
      </c>
      <c r="H633" s="48">
        <v>676</v>
      </c>
      <c r="I633" s="48">
        <v>60</v>
      </c>
      <c r="J633" s="48">
        <v>400</v>
      </c>
      <c r="K633" s="37">
        <f>SUM(L633:O633)</f>
        <v>4998820.7</v>
      </c>
      <c r="L633" s="44">
        <v>0</v>
      </c>
      <c r="M633" s="44">
        <v>0</v>
      </c>
      <c r="N633" s="44">
        <v>0</v>
      </c>
      <c r="O633" s="48">
        <f>'[1]Прод. прилож'!$C$710</f>
        <v>4998820.7</v>
      </c>
      <c r="P633" s="44">
        <f>K633/H633</f>
        <v>7394.7051775147929</v>
      </c>
      <c r="Q633" s="50">
        <v>9673</v>
      </c>
      <c r="R633" s="70" t="s">
        <v>95</v>
      </c>
      <c r="S633" s="57"/>
      <c r="T633" s="16"/>
      <c r="U633" s="16"/>
    </row>
    <row r="634" spans="1:21" s="15" customFormat="1" ht="22.9" customHeight="1" x14ac:dyDescent="0.25">
      <c r="A634" s="70" t="s">
        <v>1216</v>
      </c>
      <c r="B634" s="45" t="s">
        <v>846</v>
      </c>
      <c r="C634" s="167">
        <v>1966</v>
      </c>
      <c r="D634" s="167" t="s">
        <v>221</v>
      </c>
      <c r="E634" s="167" t="s">
        <v>22</v>
      </c>
      <c r="F634" s="167">
        <v>2</v>
      </c>
      <c r="G634" s="167">
        <v>2</v>
      </c>
      <c r="H634" s="48">
        <v>739.2</v>
      </c>
      <c r="I634" s="48">
        <v>255.2</v>
      </c>
      <c r="J634" s="48">
        <v>484</v>
      </c>
      <c r="K634" s="37">
        <f>SUM(L634:O634)</f>
        <v>5350449</v>
      </c>
      <c r="L634" s="44">
        <v>0</v>
      </c>
      <c r="M634" s="44">
        <v>0</v>
      </c>
      <c r="N634" s="44">
        <v>0</v>
      </c>
      <c r="O634" s="48">
        <f>'[1]Прод. прилож'!$C$711</f>
        <v>5350449</v>
      </c>
      <c r="P634" s="44">
        <f>K634/H634</f>
        <v>7238.1615259740256</v>
      </c>
      <c r="Q634" s="50">
        <v>9673</v>
      </c>
      <c r="R634" s="70" t="s">
        <v>95</v>
      </c>
      <c r="S634" s="57"/>
      <c r="T634" s="16"/>
      <c r="U634" s="16"/>
    </row>
    <row r="635" spans="1:21" s="15" customFormat="1" ht="34.9" customHeight="1" x14ac:dyDescent="0.25">
      <c r="A635" s="198" t="s">
        <v>2235</v>
      </c>
      <c r="B635" s="198"/>
      <c r="C635" s="198"/>
      <c r="D635" s="198"/>
      <c r="E635" s="198"/>
      <c r="F635" s="198"/>
      <c r="G635" s="198"/>
      <c r="H635" s="198"/>
      <c r="I635" s="198"/>
      <c r="J635" s="198"/>
      <c r="K635" s="198"/>
      <c r="L635" s="198"/>
      <c r="M635" s="198"/>
      <c r="N635" s="198"/>
      <c r="O635" s="198"/>
      <c r="P635" s="198"/>
      <c r="Q635" s="198"/>
      <c r="R635" s="198"/>
      <c r="S635" s="57"/>
      <c r="T635" s="16"/>
      <c r="U635" s="16"/>
    </row>
    <row r="636" spans="1:21" s="15" customFormat="1" ht="34.9" customHeight="1" x14ac:dyDescent="0.25">
      <c r="A636" s="199" t="s">
        <v>360</v>
      </c>
      <c r="B636" s="199"/>
      <c r="C636" s="158" t="s">
        <v>21</v>
      </c>
      <c r="D636" s="158" t="s">
        <v>21</v>
      </c>
      <c r="E636" s="158" t="s">
        <v>21</v>
      </c>
      <c r="F636" s="96" t="s">
        <v>21</v>
      </c>
      <c r="G636" s="96" t="s">
        <v>21</v>
      </c>
      <c r="H636" s="97">
        <f t="shared" ref="H636:N636" si="142">SUM(H637:H639)</f>
        <v>856.6</v>
      </c>
      <c r="I636" s="97">
        <f t="shared" si="142"/>
        <v>24</v>
      </c>
      <c r="J636" s="97">
        <f t="shared" si="142"/>
        <v>743.2</v>
      </c>
      <c r="K636" s="97">
        <f t="shared" si="142"/>
        <v>19972181.5</v>
      </c>
      <c r="L636" s="97">
        <f t="shared" si="142"/>
        <v>0</v>
      </c>
      <c r="M636" s="97">
        <f t="shared" si="142"/>
        <v>0</v>
      </c>
      <c r="N636" s="97">
        <f t="shared" si="142"/>
        <v>0</v>
      </c>
      <c r="O636" s="97">
        <f>SUM(O637:O639)</f>
        <v>19972181.5</v>
      </c>
      <c r="P636" s="34">
        <f>K636/H636</f>
        <v>23315.644991828158</v>
      </c>
      <c r="Q636" s="98" t="s">
        <v>21</v>
      </c>
      <c r="R636" s="99" t="s">
        <v>21</v>
      </c>
      <c r="S636" s="57"/>
      <c r="T636" s="16"/>
      <c r="U636" s="16"/>
    </row>
    <row r="637" spans="1:21" s="15" customFormat="1" ht="25.9" customHeight="1" x14ac:dyDescent="0.25">
      <c r="A637" s="234" t="s">
        <v>1217</v>
      </c>
      <c r="B637" s="212" t="s">
        <v>847</v>
      </c>
      <c r="C637" s="214">
        <v>1962</v>
      </c>
      <c r="D637" s="214" t="s">
        <v>221</v>
      </c>
      <c r="E637" s="214" t="s">
        <v>20</v>
      </c>
      <c r="F637" s="214">
        <v>2</v>
      </c>
      <c r="G637" s="214">
        <v>2</v>
      </c>
      <c r="H637" s="216">
        <v>368.5</v>
      </c>
      <c r="I637" s="216">
        <v>12</v>
      </c>
      <c r="J637" s="216">
        <v>356.5</v>
      </c>
      <c r="K637" s="37">
        <f>SUM(L637:O637)</f>
        <v>300000</v>
      </c>
      <c r="L637" s="44">
        <v>0</v>
      </c>
      <c r="M637" s="44">
        <v>0</v>
      </c>
      <c r="N637" s="44">
        <v>0</v>
      </c>
      <c r="O637" s="48">
        <f>'[1]Прод. прилож'!$C$216</f>
        <v>300000</v>
      </c>
      <c r="P637" s="44">
        <f>K637/H637</f>
        <v>814.11126187245588</v>
      </c>
      <c r="Q637" s="50">
        <v>9673</v>
      </c>
      <c r="R637" s="70" t="s">
        <v>94</v>
      </c>
      <c r="S637" s="57"/>
      <c r="T637" s="16"/>
      <c r="U637" s="16"/>
    </row>
    <row r="638" spans="1:21" s="15" customFormat="1" ht="25.15" customHeight="1" x14ac:dyDescent="0.25">
      <c r="A638" s="235"/>
      <c r="B638" s="213"/>
      <c r="C638" s="215"/>
      <c r="D638" s="215"/>
      <c r="E638" s="215"/>
      <c r="F638" s="215"/>
      <c r="G638" s="215"/>
      <c r="H638" s="217"/>
      <c r="I638" s="217"/>
      <c r="J638" s="217"/>
      <c r="K638" s="37">
        <f>SUM(L638:O638)</f>
        <v>13661405</v>
      </c>
      <c r="L638" s="44">
        <v>0</v>
      </c>
      <c r="M638" s="44">
        <v>0</v>
      </c>
      <c r="N638" s="44">
        <v>0</v>
      </c>
      <c r="O638" s="48">
        <f>'[1]Прод. прилож'!$C$713</f>
        <v>13661405</v>
      </c>
      <c r="P638" s="44">
        <f>K638/H637</f>
        <v>37073.012211668931</v>
      </c>
      <c r="Q638" s="50">
        <v>9673</v>
      </c>
      <c r="R638" s="70" t="s">
        <v>95</v>
      </c>
      <c r="S638" s="57"/>
      <c r="T638" s="16"/>
      <c r="U638" s="16"/>
    </row>
    <row r="639" spans="1:21" s="15" customFormat="1" ht="25.15" customHeight="1" x14ac:dyDescent="0.25">
      <c r="A639" s="70" t="s">
        <v>1218</v>
      </c>
      <c r="B639" s="45" t="s">
        <v>848</v>
      </c>
      <c r="C639" s="167">
        <v>1966</v>
      </c>
      <c r="D639" s="167" t="s">
        <v>221</v>
      </c>
      <c r="E639" s="167" t="s">
        <v>20</v>
      </c>
      <c r="F639" s="167">
        <v>2</v>
      </c>
      <c r="G639" s="167">
        <v>2</v>
      </c>
      <c r="H639" s="48">
        <v>488.1</v>
      </c>
      <c r="I639" s="48">
        <v>12</v>
      </c>
      <c r="J639" s="48">
        <v>386.7</v>
      </c>
      <c r="K639" s="37">
        <f>SUM(L639:O639)</f>
        <v>6010776.5</v>
      </c>
      <c r="L639" s="44">
        <v>0</v>
      </c>
      <c r="M639" s="44">
        <v>0</v>
      </c>
      <c r="N639" s="44">
        <v>0</v>
      </c>
      <c r="O639" s="48">
        <f>'[1]Прод. прилож'!$C$217</f>
        <v>6010776.5</v>
      </c>
      <c r="P639" s="44">
        <f>K639/H639</f>
        <v>12314.641466912517</v>
      </c>
      <c r="Q639" s="50">
        <v>9673</v>
      </c>
      <c r="R639" s="70" t="s">
        <v>94</v>
      </c>
      <c r="S639" s="57"/>
      <c r="T639" s="16"/>
      <c r="U639" s="16"/>
    </row>
    <row r="640" spans="1:21" s="15" customFormat="1" ht="34.9" customHeight="1" x14ac:dyDescent="0.25">
      <c r="A640" s="198" t="s">
        <v>2236</v>
      </c>
      <c r="B640" s="198"/>
      <c r="C640" s="198"/>
      <c r="D640" s="198"/>
      <c r="E640" s="198"/>
      <c r="F640" s="198"/>
      <c r="G640" s="198"/>
      <c r="H640" s="198"/>
      <c r="I640" s="198"/>
      <c r="J640" s="198"/>
      <c r="K640" s="198"/>
      <c r="L640" s="198"/>
      <c r="M640" s="198"/>
      <c r="N640" s="198"/>
      <c r="O640" s="198"/>
      <c r="P640" s="198"/>
      <c r="Q640" s="198"/>
      <c r="R640" s="198"/>
      <c r="S640" s="57"/>
      <c r="T640" s="16"/>
      <c r="U640" s="16"/>
    </row>
    <row r="641" spans="1:21" s="15" customFormat="1" ht="34.9" customHeight="1" x14ac:dyDescent="0.25">
      <c r="A641" s="199" t="s">
        <v>49</v>
      </c>
      <c r="B641" s="199"/>
      <c r="C641" s="158" t="s">
        <v>21</v>
      </c>
      <c r="D641" s="158" t="s">
        <v>21</v>
      </c>
      <c r="E641" s="158" t="s">
        <v>21</v>
      </c>
      <c r="F641" s="96" t="s">
        <v>21</v>
      </c>
      <c r="G641" s="96" t="s">
        <v>21</v>
      </c>
      <c r="H641" s="97">
        <f t="shared" ref="H641:N641" si="143">SUM(H642:H649)</f>
        <v>6368.35</v>
      </c>
      <c r="I641" s="97">
        <f t="shared" si="143"/>
        <v>1007.49</v>
      </c>
      <c r="J641" s="97">
        <f t="shared" si="143"/>
        <v>4555.4799999999996</v>
      </c>
      <c r="K641" s="97">
        <f t="shared" si="143"/>
        <v>403731392.23000002</v>
      </c>
      <c r="L641" s="97">
        <f t="shared" si="143"/>
        <v>0</v>
      </c>
      <c r="M641" s="97">
        <f t="shared" si="143"/>
        <v>0</v>
      </c>
      <c r="N641" s="97">
        <f t="shared" si="143"/>
        <v>0</v>
      </c>
      <c r="O641" s="97">
        <f>SUM(O642:O649)</f>
        <v>403731392.23000002</v>
      </c>
      <c r="P641" s="34">
        <f>K641/H641</f>
        <v>63396.545766171774</v>
      </c>
      <c r="Q641" s="98" t="s">
        <v>21</v>
      </c>
      <c r="R641" s="99" t="s">
        <v>21</v>
      </c>
      <c r="S641" s="57"/>
      <c r="T641" s="16"/>
      <c r="U641" s="16"/>
    </row>
    <row r="642" spans="1:21" s="15" customFormat="1" ht="34.9" customHeight="1" x14ac:dyDescent="0.25">
      <c r="A642" s="191" t="s">
        <v>1219</v>
      </c>
      <c r="B642" s="45" t="s">
        <v>1716</v>
      </c>
      <c r="C642" s="72">
        <v>1985</v>
      </c>
      <c r="D642" s="167" t="s">
        <v>221</v>
      </c>
      <c r="E642" s="167" t="s">
        <v>20</v>
      </c>
      <c r="F642" s="71">
        <v>2</v>
      </c>
      <c r="G642" s="71">
        <v>3</v>
      </c>
      <c r="H642" s="46">
        <v>1354.1</v>
      </c>
      <c r="I642" s="46">
        <v>0</v>
      </c>
      <c r="J642" s="46">
        <v>1354.1</v>
      </c>
      <c r="K642" s="46">
        <f>SUM(L642:O642)</f>
        <v>5851722.7999999998</v>
      </c>
      <c r="L642" s="46">
        <v>0</v>
      </c>
      <c r="M642" s="46">
        <v>0</v>
      </c>
      <c r="N642" s="46">
        <v>0</v>
      </c>
      <c r="O642" s="46">
        <f>'[1]Прод. прилож'!$C$715</f>
        <v>5851722.7999999998</v>
      </c>
      <c r="P642" s="44">
        <f>K642/H642</f>
        <v>4321.4849715678311</v>
      </c>
      <c r="Q642" s="50">
        <v>9673</v>
      </c>
      <c r="R642" s="70" t="s">
        <v>95</v>
      </c>
      <c r="S642" s="84"/>
    </row>
    <row r="643" spans="1:21" s="15" customFormat="1" ht="25.15" customHeight="1" x14ac:dyDescent="0.25">
      <c r="A643" s="191" t="s">
        <v>1220</v>
      </c>
      <c r="B643" s="45" t="s">
        <v>849</v>
      </c>
      <c r="C643" s="167">
        <v>1966</v>
      </c>
      <c r="D643" s="167" t="s">
        <v>221</v>
      </c>
      <c r="E643" s="167" t="s">
        <v>20</v>
      </c>
      <c r="F643" s="167">
        <v>2</v>
      </c>
      <c r="G643" s="167">
        <v>2</v>
      </c>
      <c r="H643" s="48">
        <v>776.69</v>
      </c>
      <c r="I643" s="48">
        <v>244.46</v>
      </c>
      <c r="J643" s="48">
        <v>470.23</v>
      </c>
      <c r="K643" s="46">
        <f t="shared" ref="K643:K649" si="144">SUM(L643:O643)</f>
        <v>9582638.2599999998</v>
      </c>
      <c r="L643" s="44">
        <v>0</v>
      </c>
      <c r="M643" s="44">
        <v>0</v>
      </c>
      <c r="N643" s="44">
        <v>0</v>
      </c>
      <c r="O643" s="48">
        <f>'[1]Прод. прилож'!$C$1213</f>
        <v>9582638.2599999998</v>
      </c>
      <c r="P643" s="44">
        <f t="shared" ref="P643:P648" si="145">K643/H643</f>
        <v>12337.790186560918</v>
      </c>
      <c r="Q643" s="50">
        <v>9673</v>
      </c>
      <c r="R643" s="70" t="s">
        <v>96</v>
      </c>
      <c r="S643" s="57"/>
      <c r="T643" s="16"/>
      <c r="U643" s="16"/>
    </row>
    <row r="644" spans="1:21" s="15" customFormat="1" ht="25.15" customHeight="1" x14ac:dyDescent="0.25">
      <c r="A644" s="191" t="s">
        <v>1221</v>
      </c>
      <c r="B644" s="45" t="s">
        <v>850</v>
      </c>
      <c r="C644" s="167">
        <v>1965</v>
      </c>
      <c r="D644" s="167" t="s">
        <v>221</v>
      </c>
      <c r="E644" s="167" t="s">
        <v>20</v>
      </c>
      <c r="F644" s="167">
        <v>2</v>
      </c>
      <c r="G644" s="167">
        <v>2</v>
      </c>
      <c r="H644" s="48">
        <v>777.41</v>
      </c>
      <c r="I644" s="48">
        <v>234.94</v>
      </c>
      <c r="J644" s="48">
        <v>480.5</v>
      </c>
      <c r="K644" s="46">
        <f t="shared" si="144"/>
        <v>9585053.1400000006</v>
      </c>
      <c r="L644" s="44">
        <v>0</v>
      </c>
      <c r="M644" s="44">
        <v>0</v>
      </c>
      <c r="N644" s="44">
        <v>0</v>
      </c>
      <c r="O644" s="48">
        <f>'[1]Прод. прилож'!$C$1214</f>
        <v>9585053.1400000006</v>
      </c>
      <c r="P644" s="44">
        <f t="shared" si="145"/>
        <v>12329.469829305001</v>
      </c>
      <c r="Q644" s="50">
        <v>9673</v>
      </c>
      <c r="R644" s="70" t="s">
        <v>96</v>
      </c>
      <c r="S644" s="57"/>
      <c r="T644" s="16"/>
      <c r="U644" s="16"/>
    </row>
    <row r="645" spans="1:21" s="15" customFormat="1" ht="25.15" customHeight="1" x14ac:dyDescent="0.25">
      <c r="A645" s="191" t="s">
        <v>1222</v>
      </c>
      <c r="B645" s="45" t="s">
        <v>851</v>
      </c>
      <c r="C645" s="167">
        <v>1966</v>
      </c>
      <c r="D645" s="167" t="s">
        <v>221</v>
      </c>
      <c r="E645" s="167" t="s">
        <v>20</v>
      </c>
      <c r="F645" s="167">
        <v>2</v>
      </c>
      <c r="G645" s="167">
        <v>2</v>
      </c>
      <c r="H645" s="48">
        <v>804.29</v>
      </c>
      <c r="I645" s="48">
        <v>268.39999999999998</v>
      </c>
      <c r="J645" s="48">
        <v>474.08</v>
      </c>
      <c r="K645" s="46">
        <f t="shared" si="144"/>
        <v>9675208.6600000001</v>
      </c>
      <c r="L645" s="44">
        <v>0</v>
      </c>
      <c r="M645" s="44">
        <v>0</v>
      </c>
      <c r="N645" s="44">
        <v>0</v>
      </c>
      <c r="O645" s="48">
        <f>'[1]Прод. прилож'!$C$1215</f>
        <v>9675208.6600000001</v>
      </c>
      <c r="P645" s="44">
        <f t="shared" si="145"/>
        <v>12029.502617215185</v>
      </c>
      <c r="Q645" s="50">
        <v>9673</v>
      </c>
      <c r="R645" s="70" t="s">
        <v>96</v>
      </c>
      <c r="S645" s="57"/>
      <c r="T645" s="16"/>
      <c r="U645" s="16"/>
    </row>
    <row r="646" spans="1:21" s="15" customFormat="1" ht="25.15" customHeight="1" x14ac:dyDescent="0.25">
      <c r="A646" s="191" t="s">
        <v>1223</v>
      </c>
      <c r="B646" s="45" t="s">
        <v>852</v>
      </c>
      <c r="C646" s="167">
        <v>1966</v>
      </c>
      <c r="D646" s="167" t="s">
        <v>221</v>
      </c>
      <c r="E646" s="167" t="s">
        <v>20</v>
      </c>
      <c r="F646" s="167">
        <v>2</v>
      </c>
      <c r="G646" s="167">
        <v>2</v>
      </c>
      <c r="H646" s="48">
        <v>790.46</v>
      </c>
      <c r="I646" s="48">
        <v>259.69</v>
      </c>
      <c r="J646" s="48">
        <v>468.77</v>
      </c>
      <c r="K646" s="46">
        <f t="shared" si="144"/>
        <v>9628822.8399999999</v>
      </c>
      <c r="L646" s="44">
        <v>0</v>
      </c>
      <c r="M646" s="44">
        <v>0</v>
      </c>
      <c r="N646" s="44">
        <v>0</v>
      </c>
      <c r="O646" s="48">
        <f>'[1]Прод. прилож'!$C$1216</f>
        <v>9628822.8399999999</v>
      </c>
      <c r="P646" s="44">
        <f t="shared" si="145"/>
        <v>12181.29043847886</v>
      </c>
      <c r="Q646" s="50">
        <v>9673</v>
      </c>
      <c r="R646" s="70" t="s">
        <v>96</v>
      </c>
      <c r="S646" s="57"/>
      <c r="T646" s="16"/>
      <c r="U646" s="16"/>
    </row>
    <row r="647" spans="1:21" s="15" customFormat="1" ht="25.15" customHeight="1" x14ac:dyDescent="0.25">
      <c r="A647" s="191" t="s">
        <v>1224</v>
      </c>
      <c r="B647" s="45" t="s">
        <v>853</v>
      </c>
      <c r="C647" s="167">
        <v>1964</v>
      </c>
      <c r="D647" s="167" t="s">
        <v>221</v>
      </c>
      <c r="E647" s="167" t="s">
        <v>20</v>
      </c>
      <c r="F647" s="167">
        <v>2</v>
      </c>
      <c r="G647" s="167">
        <v>2</v>
      </c>
      <c r="H647" s="48">
        <v>372.7</v>
      </c>
      <c r="I647" s="48">
        <v>0</v>
      </c>
      <c r="J647" s="48">
        <v>246.9</v>
      </c>
      <c r="K647" s="46">
        <f t="shared" si="144"/>
        <v>5872182.2000000002</v>
      </c>
      <c r="L647" s="44">
        <v>0</v>
      </c>
      <c r="M647" s="44">
        <v>0</v>
      </c>
      <c r="N647" s="44">
        <v>0</v>
      </c>
      <c r="O647" s="48">
        <f>'[1]Прод. прилож'!$C$716</f>
        <v>5872182.2000000002</v>
      </c>
      <c r="P647" s="44">
        <f t="shared" si="145"/>
        <v>15755.788033270728</v>
      </c>
      <c r="Q647" s="50">
        <v>9673</v>
      </c>
      <c r="R647" s="70" t="s">
        <v>95</v>
      </c>
      <c r="S647" s="57"/>
      <c r="T647" s="16"/>
      <c r="U647" s="16"/>
    </row>
    <row r="648" spans="1:21" s="15" customFormat="1" ht="25.15" customHeight="1" x14ac:dyDescent="0.25">
      <c r="A648" s="191" t="s">
        <v>1225</v>
      </c>
      <c r="B648" s="45" t="s">
        <v>854</v>
      </c>
      <c r="C648" s="167">
        <v>1964</v>
      </c>
      <c r="D648" s="167" t="s">
        <v>221</v>
      </c>
      <c r="E648" s="167" t="s">
        <v>20</v>
      </c>
      <c r="F648" s="167">
        <v>2</v>
      </c>
      <c r="G648" s="167">
        <v>2</v>
      </c>
      <c r="H648" s="48">
        <v>378.8</v>
      </c>
      <c r="I648" s="48">
        <v>0</v>
      </c>
      <c r="J648" s="48">
        <v>246.9</v>
      </c>
      <c r="K648" s="46">
        <f t="shared" si="144"/>
        <v>352640188.73000002</v>
      </c>
      <c r="L648" s="44">
        <v>0</v>
      </c>
      <c r="M648" s="44">
        <v>0</v>
      </c>
      <c r="N648" s="44">
        <v>0</v>
      </c>
      <c r="O648" s="48">
        <f>'[1]Прод. прилож'!$C$717</f>
        <v>352640188.73000002</v>
      </c>
      <c r="P648" s="44">
        <f t="shared" si="145"/>
        <v>930940.30815733899</v>
      </c>
      <c r="Q648" s="50">
        <v>9673</v>
      </c>
      <c r="R648" s="70" t="s">
        <v>95</v>
      </c>
      <c r="S648" s="57"/>
      <c r="T648" s="16"/>
      <c r="U648" s="16"/>
    </row>
    <row r="649" spans="1:21" s="113" customFormat="1" ht="22.9" customHeight="1" x14ac:dyDescent="0.25">
      <c r="A649" s="191" t="s">
        <v>1226</v>
      </c>
      <c r="B649" s="45" t="s">
        <v>1826</v>
      </c>
      <c r="C649" s="70" t="s">
        <v>1827</v>
      </c>
      <c r="D649" s="167" t="s">
        <v>221</v>
      </c>
      <c r="E649" s="72" t="s">
        <v>20</v>
      </c>
      <c r="F649" s="70" t="s">
        <v>1828</v>
      </c>
      <c r="G649" s="70" t="s">
        <v>1829</v>
      </c>
      <c r="H649" s="48">
        <v>1113.9000000000001</v>
      </c>
      <c r="I649" s="48">
        <v>0</v>
      </c>
      <c r="J649" s="48">
        <v>814</v>
      </c>
      <c r="K649" s="46">
        <f t="shared" si="144"/>
        <v>895575.60000000009</v>
      </c>
      <c r="L649" s="85">
        <v>0</v>
      </c>
      <c r="M649" s="85">
        <v>0</v>
      </c>
      <c r="N649" s="85">
        <v>0</v>
      </c>
      <c r="O649" s="48">
        <f>'[1]Прод. прилож'!$C$219</f>
        <v>895575.60000000009</v>
      </c>
      <c r="P649" s="50">
        <f>K649/H649</f>
        <v>804</v>
      </c>
      <c r="Q649" s="37">
        <v>9673</v>
      </c>
      <c r="R649" s="70" t="s">
        <v>94</v>
      </c>
      <c r="S649" s="112"/>
      <c r="T649" s="112"/>
      <c r="U649" s="112"/>
    </row>
    <row r="650" spans="1:21" s="15" customFormat="1" ht="34.9" customHeight="1" x14ac:dyDescent="0.25">
      <c r="A650" s="198" t="s">
        <v>2237</v>
      </c>
      <c r="B650" s="198"/>
      <c r="C650" s="198"/>
      <c r="D650" s="198"/>
      <c r="E650" s="198"/>
      <c r="F650" s="198"/>
      <c r="G650" s="198"/>
      <c r="H650" s="198"/>
      <c r="I650" s="198"/>
      <c r="J650" s="198"/>
      <c r="K650" s="198"/>
      <c r="L650" s="198"/>
      <c r="M650" s="198"/>
      <c r="N650" s="198"/>
      <c r="O650" s="198"/>
      <c r="P650" s="198"/>
      <c r="Q650" s="198"/>
      <c r="R650" s="198"/>
      <c r="S650" s="57"/>
      <c r="T650" s="16"/>
      <c r="U650" s="16"/>
    </row>
    <row r="651" spans="1:21" s="15" customFormat="1" ht="34.9" customHeight="1" x14ac:dyDescent="0.25">
      <c r="A651" s="199" t="s">
        <v>50</v>
      </c>
      <c r="B651" s="199"/>
      <c r="C651" s="158" t="s">
        <v>21</v>
      </c>
      <c r="D651" s="158" t="s">
        <v>21</v>
      </c>
      <c r="E651" s="158" t="s">
        <v>21</v>
      </c>
      <c r="F651" s="96" t="s">
        <v>21</v>
      </c>
      <c r="G651" s="96" t="s">
        <v>21</v>
      </c>
      <c r="H651" s="97">
        <f t="shared" ref="H651:N651" si="146">SUM(H652:H721)</f>
        <v>160782.13000000003</v>
      </c>
      <c r="I651" s="97">
        <f t="shared" si="146"/>
        <v>670.2</v>
      </c>
      <c r="J651" s="97">
        <f t="shared" si="146"/>
        <v>150057.52999999997</v>
      </c>
      <c r="K651" s="97">
        <f t="shared" si="146"/>
        <v>854346819.94000006</v>
      </c>
      <c r="L651" s="97">
        <f t="shared" si="146"/>
        <v>0</v>
      </c>
      <c r="M651" s="97">
        <f t="shared" si="146"/>
        <v>0</v>
      </c>
      <c r="N651" s="97">
        <f t="shared" si="146"/>
        <v>0</v>
      </c>
      <c r="O651" s="97">
        <f>SUM(O652:O721)</f>
        <v>854346819.94000006</v>
      </c>
      <c r="P651" s="34">
        <f t="shared" ref="P651:P695" si="147">K651/H651</f>
        <v>5313.6926344986214</v>
      </c>
      <c r="Q651" s="98" t="s">
        <v>21</v>
      </c>
      <c r="R651" s="99" t="s">
        <v>21</v>
      </c>
      <c r="S651" s="57"/>
      <c r="T651" s="16"/>
      <c r="U651" s="16"/>
    </row>
    <row r="652" spans="1:21" s="15" customFormat="1" ht="30.6" customHeight="1" x14ac:dyDescent="0.25">
      <c r="A652" s="191" t="s">
        <v>1227</v>
      </c>
      <c r="B652" s="45" t="s">
        <v>1860</v>
      </c>
      <c r="C652" s="72">
        <v>1976</v>
      </c>
      <c r="D652" s="72" t="s">
        <v>221</v>
      </c>
      <c r="E652" s="72" t="s">
        <v>20</v>
      </c>
      <c r="F652" s="71">
        <v>2</v>
      </c>
      <c r="G652" s="71">
        <v>3</v>
      </c>
      <c r="H652" s="46">
        <v>988.5</v>
      </c>
      <c r="I652" s="46">
        <v>0</v>
      </c>
      <c r="J652" s="46">
        <v>586.5</v>
      </c>
      <c r="K652" s="37">
        <f>SUM(L652:O652)</f>
        <v>3447792</v>
      </c>
      <c r="L652" s="44">
        <v>0</v>
      </c>
      <c r="M652" s="44">
        <v>0</v>
      </c>
      <c r="N652" s="44">
        <v>0</v>
      </c>
      <c r="O652" s="53">
        <f>'[1]Прод. прилож'!$C$221</f>
        <v>3447792</v>
      </c>
      <c r="P652" s="44">
        <f>K652/H652</f>
        <v>3487.9028831562973</v>
      </c>
      <c r="Q652" s="50">
        <v>9673</v>
      </c>
      <c r="R652" s="70" t="s">
        <v>94</v>
      </c>
      <c r="S652" s="84"/>
    </row>
    <row r="653" spans="1:21" s="15" customFormat="1" ht="28.15" customHeight="1" x14ac:dyDescent="0.25">
      <c r="A653" s="191" t="s">
        <v>1228</v>
      </c>
      <c r="B653" s="106" t="s">
        <v>1721</v>
      </c>
      <c r="C653" s="72">
        <v>1982</v>
      </c>
      <c r="D653" s="72" t="s">
        <v>221</v>
      </c>
      <c r="E653" s="72" t="s">
        <v>363</v>
      </c>
      <c r="F653" s="71">
        <v>9</v>
      </c>
      <c r="G653" s="71">
        <v>1</v>
      </c>
      <c r="H653" s="46">
        <v>2225.1999999999998</v>
      </c>
      <c r="I653" s="46">
        <v>0</v>
      </c>
      <c r="J653" s="46">
        <v>1944.2</v>
      </c>
      <c r="K653" s="37">
        <f>SUM(L653:O653)</f>
        <v>2800000</v>
      </c>
      <c r="L653" s="44">
        <v>0</v>
      </c>
      <c r="M653" s="44">
        <v>0</v>
      </c>
      <c r="N653" s="44">
        <v>0</v>
      </c>
      <c r="O653" s="53">
        <f>'[1]Прод. прилож'!$C$1220</f>
        <v>2800000</v>
      </c>
      <c r="P653" s="44">
        <f>K653/H653</f>
        <v>1258.3138594283662</v>
      </c>
      <c r="Q653" s="50">
        <v>9673</v>
      </c>
      <c r="R653" s="69" t="s">
        <v>96</v>
      </c>
      <c r="S653" s="84"/>
    </row>
    <row r="654" spans="1:21" s="15" customFormat="1" ht="28.15" customHeight="1" x14ac:dyDescent="0.25">
      <c r="A654" s="191" t="s">
        <v>1229</v>
      </c>
      <c r="B654" s="106" t="s">
        <v>1722</v>
      </c>
      <c r="C654" s="72">
        <v>1982</v>
      </c>
      <c r="D654" s="72" t="s">
        <v>221</v>
      </c>
      <c r="E654" s="72" t="s">
        <v>363</v>
      </c>
      <c r="F654" s="71">
        <v>9</v>
      </c>
      <c r="G654" s="71">
        <v>1</v>
      </c>
      <c r="H654" s="46">
        <v>2176.6999999999998</v>
      </c>
      <c r="I654" s="46">
        <v>0</v>
      </c>
      <c r="J654" s="46">
        <v>1911.6</v>
      </c>
      <c r="K654" s="37">
        <f>SUM(L654:O654)</f>
        <v>2800000</v>
      </c>
      <c r="L654" s="44">
        <v>0</v>
      </c>
      <c r="M654" s="44">
        <v>0</v>
      </c>
      <c r="N654" s="44">
        <v>0</v>
      </c>
      <c r="O654" s="53">
        <f>'[1]Прод. прилож'!$C$1221</f>
        <v>2800000</v>
      </c>
      <c r="P654" s="44">
        <f>K654/H654</f>
        <v>1286.3508981485736</v>
      </c>
      <c r="Q654" s="50">
        <v>9673</v>
      </c>
      <c r="R654" s="69" t="s">
        <v>96</v>
      </c>
      <c r="S654" s="84"/>
    </row>
    <row r="655" spans="1:21" s="15" customFormat="1" ht="28.15" customHeight="1" x14ac:dyDescent="0.25">
      <c r="A655" s="191" t="s">
        <v>1230</v>
      </c>
      <c r="B655" s="106" t="s">
        <v>1723</v>
      </c>
      <c r="C655" s="72">
        <v>1982</v>
      </c>
      <c r="D655" s="72" t="s">
        <v>221</v>
      </c>
      <c r="E655" s="72" t="s">
        <v>363</v>
      </c>
      <c r="F655" s="71">
        <v>9</v>
      </c>
      <c r="G655" s="71">
        <v>1</v>
      </c>
      <c r="H655" s="46">
        <v>2170</v>
      </c>
      <c r="I655" s="46">
        <v>0</v>
      </c>
      <c r="J655" s="46">
        <v>1912.1</v>
      </c>
      <c r="K655" s="37">
        <f>SUM(L655:O655)</f>
        <v>11450000</v>
      </c>
      <c r="L655" s="44">
        <v>0</v>
      </c>
      <c r="M655" s="44">
        <v>0</v>
      </c>
      <c r="N655" s="44">
        <v>0</v>
      </c>
      <c r="O655" s="53">
        <f>'[1]Прод. прилож'!$C$1219</f>
        <v>11450000</v>
      </c>
      <c r="P655" s="44">
        <f>K655/H655</f>
        <v>5276.4976958525349</v>
      </c>
      <c r="Q655" s="50">
        <v>9673</v>
      </c>
      <c r="R655" s="69" t="s">
        <v>96</v>
      </c>
      <c r="S655" s="84"/>
    </row>
    <row r="656" spans="1:21" s="15" customFormat="1" ht="28.15" customHeight="1" x14ac:dyDescent="0.25">
      <c r="A656" s="191" t="s">
        <v>1231</v>
      </c>
      <c r="B656" s="106" t="s">
        <v>1724</v>
      </c>
      <c r="C656" s="72">
        <v>1981</v>
      </c>
      <c r="D656" s="72">
        <v>2010</v>
      </c>
      <c r="E656" s="72" t="s">
        <v>363</v>
      </c>
      <c r="F656" s="71">
        <v>12</v>
      </c>
      <c r="G656" s="71">
        <v>4</v>
      </c>
      <c r="H656" s="46">
        <v>12735.7</v>
      </c>
      <c r="I656" s="46">
        <v>38.9</v>
      </c>
      <c r="J656" s="46">
        <v>10910.4</v>
      </c>
      <c r="K656" s="37">
        <f>SUM(L656:O656)</f>
        <v>11450000</v>
      </c>
      <c r="L656" s="44">
        <v>0</v>
      </c>
      <c r="M656" s="44">
        <v>0</v>
      </c>
      <c r="N656" s="44">
        <v>0</v>
      </c>
      <c r="O656" s="53">
        <f>'[1]Прод. прилож'!$C$1219</f>
        <v>11450000</v>
      </c>
      <c r="P656" s="44">
        <f>K656/H656</f>
        <v>899.0475592232857</v>
      </c>
      <c r="Q656" s="50">
        <v>9673</v>
      </c>
      <c r="R656" s="69" t="s">
        <v>96</v>
      </c>
      <c r="S656" s="84"/>
    </row>
    <row r="657" spans="1:207" s="15" customFormat="1" ht="25.15" customHeight="1" x14ac:dyDescent="0.25">
      <c r="A657" s="191" t="s">
        <v>1232</v>
      </c>
      <c r="B657" s="106" t="s">
        <v>362</v>
      </c>
      <c r="C657" s="167">
        <v>1989</v>
      </c>
      <c r="D657" s="167">
        <v>2019</v>
      </c>
      <c r="E657" s="72" t="s">
        <v>363</v>
      </c>
      <c r="F657" s="71">
        <v>9</v>
      </c>
      <c r="G657" s="71">
        <v>2</v>
      </c>
      <c r="H657" s="53">
        <v>4422.5</v>
      </c>
      <c r="I657" s="53">
        <v>0</v>
      </c>
      <c r="J657" s="53">
        <v>3852.1</v>
      </c>
      <c r="K657" s="37">
        <f t="shared" ref="K657:K696" si="148">SUM(L657:O657)</f>
        <v>5500000</v>
      </c>
      <c r="L657" s="44">
        <v>0</v>
      </c>
      <c r="M657" s="44">
        <v>0</v>
      </c>
      <c r="N657" s="44">
        <v>0</v>
      </c>
      <c r="O657" s="53">
        <f>'[1]Прод. прилож'!$C$1222</f>
        <v>5500000</v>
      </c>
      <c r="P657" s="44">
        <f t="shared" si="147"/>
        <v>1243.640474844545</v>
      </c>
      <c r="Q657" s="50">
        <v>9673</v>
      </c>
      <c r="R657" s="69" t="s">
        <v>96</v>
      </c>
      <c r="S657" s="57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DC657" s="16"/>
      <c r="DD657" s="16"/>
      <c r="DE657" s="16"/>
      <c r="DF657" s="16"/>
      <c r="DG657" s="16"/>
      <c r="DH657" s="16"/>
      <c r="DI657" s="16"/>
      <c r="DJ657" s="16"/>
      <c r="DK657" s="16"/>
      <c r="DL657" s="16"/>
      <c r="DM657" s="16"/>
      <c r="DN657" s="16"/>
      <c r="DO657" s="16"/>
      <c r="DP657" s="16"/>
      <c r="DQ657" s="16"/>
      <c r="DR657" s="16"/>
      <c r="DS657" s="16"/>
      <c r="DT657" s="16"/>
      <c r="DU657" s="16"/>
      <c r="DV657" s="16"/>
      <c r="DW657" s="16"/>
      <c r="DX657" s="16"/>
      <c r="DY657" s="16"/>
      <c r="DZ657" s="16"/>
      <c r="EA657" s="16"/>
      <c r="EB657" s="16"/>
      <c r="EC657" s="16"/>
      <c r="ED657" s="16"/>
      <c r="EE657" s="16"/>
      <c r="EF657" s="16"/>
      <c r="EG657" s="16"/>
      <c r="EH657" s="16"/>
      <c r="EI657" s="16"/>
      <c r="EJ657" s="16"/>
      <c r="EK657" s="16"/>
      <c r="EL657" s="16"/>
      <c r="EM657" s="16"/>
      <c r="EN657" s="16"/>
      <c r="EO657" s="16"/>
      <c r="EP657" s="16"/>
      <c r="EQ657" s="16"/>
      <c r="ER657" s="16"/>
      <c r="ES657" s="16"/>
      <c r="ET657" s="16"/>
      <c r="EU657" s="16"/>
      <c r="EV657" s="16"/>
      <c r="EW657" s="16"/>
      <c r="EX657" s="16"/>
      <c r="EY657" s="16"/>
      <c r="EZ657" s="16"/>
      <c r="FA657" s="16"/>
      <c r="FB657" s="16"/>
      <c r="FC657" s="16"/>
      <c r="FD657" s="16"/>
      <c r="FE657" s="16"/>
      <c r="FF657" s="16"/>
      <c r="FG657" s="16"/>
      <c r="FH657" s="16"/>
      <c r="FI657" s="16"/>
      <c r="FJ657" s="16"/>
      <c r="FK657" s="16"/>
      <c r="FL657" s="16"/>
      <c r="FM657" s="16"/>
      <c r="FN657" s="16"/>
      <c r="FO657" s="16"/>
      <c r="FP657" s="16"/>
      <c r="FQ657" s="16"/>
      <c r="FR657" s="16"/>
      <c r="FS657" s="16"/>
      <c r="FT657" s="16"/>
      <c r="FU657" s="16"/>
      <c r="FV657" s="16"/>
      <c r="FW657" s="16"/>
      <c r="FX657" s="16"/>
      <c r="FY657" s="16"/>
      <c r="FZ657" s="16"/>
      <c r="GA657" s="16"/>
      <c r="GB657" s="16"/>
      <c r="GC657" s="16"/>
      <c r="GD657" s="16"/>
      <c r="GE657" s="16"/>
      <c r="GF657" s="16"/>
      <c r="GG657" s="16"/>
      <c r="GH657" s="16"/>
      <c r="GI657" s="16"/>
      <c r="GJ657" s="16"/>
      <c r="GK657" s="16"/>
      <c r="GL657" s="16"/>
      <c r="GM657" s="16"/>
      <c r="GN657" s="16"/>
      <c r="GO657" s="16"/>
      <c r="GP657" s="16"/>
      <c r="GQ657" s="16"/>
      <c r="GR657" s="16"/>
      <c r="GS657" s="16"/>
      <c r="GT657" s="16"/>
      <c r="GU657" s="16"/>
      <c r="GV657" s="16"/>
      <c r="GW657" s="16"/>
      <c r="GX657" s="16"/>
      <c r="GY657" s="16"/>
    </row>
    <row r="658" spans="1:207" s="16" customFormat="1" ht="25.15" customHeight="1" x14ac:dyDescent="0.25">
      <c r="A658" s="191" t="s">
        <v>1233</v>
      </c>
      <c r="B658" s="106" t="s">
        <v>364</v>
      </c>
      <c r="C658" s="167">
        <v>1988</v>
      </c>
      <c r="D658" s="167" t="s">
        <v>221</v>
      </c>
      <c r="E658" s="72" t="s">
        <v>363</v>
      </c>
      <c r="F658" s="71">
        <v>9</v>
      </c>
      <c r="G658" s="71">
        <v>2</v>
      </c>
      <c r="H658" s="53">
        <v>4382.5</v>
      </c>
      <c r="I658" s="53">
        <v>0</v>
      </c>
      <c r="J658" s="53">
        <v>3858.5</v>
      </c>
      <c r="K658" s="37">
        <f t="shared" si="148"/>
        <v>5500000</v>
      </c>
      <c r="L658" s="44">
        <v>0</v>
      </c>
      <c r="M658" s="44">
        <v>0</v>
      </c>
      <c r="N658" s="44">
        <v>0</v>
      </c>
      <c r="O658" s="53">
        <f>'[1]Прод. прилож'!$C$1223</f>
        <v>5500000</v>
      </c>
      <c r="P658" s="44">
        <f t="shared" si="147"/>
        <v>1254.9914432401597</v>
      </c>
      <c r="Q658" s="50">
        <v>9673</v>
      </c>
      <c r="R658" s="69" t="s">
        <v>96</v>
      </c>
      <c r="S658" s="57"/>
    </row>
    <row r="659" spans="1:207" s="16" customFormat="1" ht="25.15" customHeight="1" x14ac:dyDescent="0.25">
      <c r="A659" s="191" t="s">
        <v>1234</v>
      </c>
      <c r="B659" s="106" t="s">
        <v>409</v>
      </c>
      <c r="C659" s="167">
        <v>1987</v>
      </c>
      <c r="D659" s="167" t="s">
        <v>221</v>
      </c>
      <c r="E659" s="72" t="s">
        <v>363</v>
      </c>
      <c r="F659" s="71">
        <v>9</v>
      </c>
      <c r="G659" s="71">
        <v>2</v>
      </c>
      <c r="H659" s="53">
        <v>4442.6000000000004</v>
      </c>
      <c r="I659" s="53">
        <v>0</v>
      </c>
      <c r="J659" s="53">
        <v>3909.1</v>
      </c>
      <c r="K659" s="37">
        <f t="shared" si="148"/>
        <v>5500000</v>
      </c>
      <c r="L659" s="44">
        <v>0</v>
      </c>
      <c r="M659" s="44">
        <v>0</v>
      </c>
      <c r="N659" s="44">
        <v>0</v>
      </c>
      <c r="O659" s="53">
        <f>'[1]Прод. прилож'!$C$1224</f>
        <v>5500000</v>
      </c>
      <c r="P659" s="44">
        <f t="shared" si="147"/>
        <v>1238.0137757169225</v>
      </c>
      <c r="Q659" s="50">
        <v>9673</v>
      </c>
      <c r="R659" s="69" t="s">
        <v>96</v>
      </c>
      <c r="S659" s="57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  <c r="BB659" s="15"/>
      <c r="BC659" s="15"/>
      <c r="BD659" s="15"/>
      <c r="BE659" s="15"/>
      <c r="BF659" s="15"/>
      <c r="BG659" s="15"/>
      <c r="BH659" s="15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5"/>
      <c r="CG659" s="15"/>
      <c r="CH659" s="15"/>
      <c r="CI659" s="15"/>
      <c r="CJ659" s="15"/>
      <c r="CK659" s="15"/>
      <c r="CL659" s="15"/>
      <c r="CM659" s="15"/>
      <c r="CN659" s="15"/>
      <c r="CO659" s="15"/>
      <c r="CP659" s="15"/>
      <c r="CQ659" s="15"/>
      <c r="CR659" s="15"/>
      <c r="CS659" s="15"/>
      <c r="CT659" s="15"/>
      <c r="CU659" s="15"/>
      <c r="CV659" s="15"/>
      <c r="CW659" s="15"/>
      <c r="CX659" s="15"/>
      <c r="CY659" s="15"/>
      <c r="CZ659" s="15"/>
      <c r="DA659" s="15"/>
      <c r="DB659" s="15"/>
      <c r="DC659" s="15"/>
      <c r="DD659" s="15"/>
      <c r="DE659" s="15"/>
      <c r="DF659" s="15"/>
      <c r="DG659" s="15"/>
      <c r="DH659" s="15"/>
      <c r="DI659" s="15"/>
      <c r="DJ659" s="15"/>
      <c r="DK659" s="15"/>
      <c r="DL659" s="15"/>
      <c r="DM659" s="15"/>
      <c r="DN659" s="15"/>
      <c r="DO659" s="15"/>
      <c r="DP659" s="15"/>
      <c r="DQ659" s="15"/>
      <c r="DR659" s="15"/>
      <c r="DS659" s="15"/>
      <c r="DT659" s="15"/>
      <c r="DU659" s="15"/>
      <c r="DV659" s="15"/>
      <c r="DW659" s="15"/>
      <c r="DX659" s="15"/>
      <c r="DY659" s="15"/>
      <c r="DZ659" s="15"/>
      <c r="EA659" s="15"/>
      <c r="EB659" s="15"/>
      <c r="EC659" s="15"/>
      <c r="ED659" s="15"/>
      <c r="EE659" s="15"/>
      <c r="EF659" s="15"/>
      <c r="EG659" s="15"/>
      <c r="EH659" s="15"/>
      <c r="EI659" s="15"/>
      <c r="EJ659" s="15"/>
      <c r="EK659" s="15"/>
      <c r="EL659" s="15"/>
      <c r="EM659" s="15"/>
      <c r="EN659" s="15"/>
      <c r="EO659" s="15"/>
      <c r="EP659" s="15"/>
      <c r="EQ659" s="15"/>
      <c r="ER659" s="15"/>
      <c r="ES659" s="15"/>
      <c r="ET659" s="15"/>
      <c r="EU659" s="15"/>
      <c r="EV659" s="15"/>
      <c r="EW659" s="15"/>
      <c r="EX659" s="15"/>
      <c r="EY659" s="15"/>
      <c r="EZ659" s="15"/>
      <c r="FA659" s="15"/>
      <c r="FB659" s="15"/>
      <c r="FC659" s="15"/>
      <c r="FD659" s="15"/>
      <c r="FE659" s="15"/>
      <c r="FF659" s="15"/>
      <c r="FG659" s="15"/>
      <c r="FH659" s="15"/>
      <c r="FI659" s="15"/>
      <c r="FJ659" s="15"/>
      <c r="FK659" s="15"/>
      <c r="FL659" s="15"/>
      <c r="FM659" s="15"/>
      <c r="FN659" s="15"/>
      <c r="FO659" s="15"/>
      <c r="FP659" s="15"/>
      <c r="FQ659" s="15"/>
      <c r="FR659" s="15"/>
      <c r="FS659" s="15"/>
      <c r="FT659" s="15"/>
      <c r="FU659" s="15"/>
      <c r="FV659" s="15"/>
      <c r="FW659" s="15"/>
      <c r="FX659" s="15"/>
      <c r="FY659" s="15"/>
      <c r="FZ659" s="15"/>
      <c r="GA659" s="15"/>
      <c r="GB659" s="15"/>
      <c r="GC659" s="15"/>
      <c r="GD659" s="15"/>
      <c r="GE659" s="15"/>
      <c r="GF659" s="15"/>
      <c r="GG659" s="15"/>
      <c r="GH659" s="15"/>
      <c r="GI659" s="15"/>
      <c r="GJ659" s="15"/>
      <c r="GK659" s="15"/>
      <c r="GL659" s="15"/>
      <c r="GM659" s="15"/>
      <c r="GN659" s="15"/>
      <c r="GO659" s="15"/>
      <c r="GP659" s="15"/>
      <c r="GQ659" s="15"/>
      <c r="GR659" s="15"/>
      <c r="GS659" s="15"/>
      <c r="GT659" s="15"/>
      <c r="GU659" s="15"/>
      <c r="GV659" s="15"/>
      <c r="GW659" s="15"/>
      <c r="GX659" s="15"/>
      <c r="GY659" s="15"/>
    </row>
    <row r="660" spans="1:207" s="16" customFormat="1" ht="25.15" customHeight="1" x14ac:dyDescent="0.25">
      <c r="A660" s="191" t="s">
        <v>1235</v>
      </c>
      <c r="B660" s="106" t="s">
        <v>410</v>
      </c>
      <c r="C660" s="167">
        <v>1987</v>
      </c>
      <c r="D660" s="167">
        <v>2019</v>
      </c>
      <c r="E660" s="72" t="s">
        <v>363</v>
      </c>
      <c r="F660" s="71">
        <v>9</v>
      </c>
      <c r="G660" s="71">
        <v>4</v>
      </c>
      <c r="H660" s="53">
        <v>8737.9</v>
      </c>
      <c r="I660" s="53">
        <v>0</v>
      </c>
      <c r="J660" s="53">
        <v>7725.3</v>
      </c>
      <c r="K660" s="37">
        <f t="shared" si="148"/>
        <v>5500000</v>
      </c>
      <c r="L660" s="44">
        <v>0</v>
      </c>
      <c r="M660" s="44">
        <v>0</v>
      </c>
      <c r="N660" s="44">
        <v>0</v>
      </c>
      <c r="O660" s="53">
        <f>'[1]Прод. прилож'!$C$1225</f>
        <v>5500000</v>
      </c>
      <c r="P660" s="44">
        <f t="shared" si="147"/>
        <v>629.44185673903348</v>
      </c>
      <c r="Q660" s="50">
        <v>9673</v>
      </c>
      <c r="R660" s="69" t="s">
        <v>96</v>
      </c>
      <c r="S660" s="65"/>
      <c r="T660" s="17"/>
    </row>
    <row r="661" spans="1:207" s="15" customFormat="1" ht="27" customHeight="1" x14ac:dyDescent="0.25">
      <c r="A661" s="191" t="s">
        <v>1236</v>
      </c>
      <c r="B661" s="179" t="s">
        <v>2002</v>
      </c>
      <c r="C661" s="147">
        <v>1958</v>
      </c>
      <c r="D661" s="147" t="s">
        <v>221</v>
      </c>
      <c r="E661" s="149" t="s">
        <v>20</v>
      </c>
      <c r="F661" s="163">
        <v>3</v>
      </c>
      <c r="G661" s="163">
        <v>3</v>
      </c>
      <c r="H661" s="171">
        <v>2070</v>
      </c>
      <c r="I661" s="171">
        <v>159</v>
      </c>
      <c r="J661" s="171">
        <v>813.4</v>
      </c>
      <c r="K661" s="37">
        <f t="shared" ref="K661" si="149">SUM(L661:O661)</f>
        <v>1664280</v>
      </c>
      <c r="L661" s="53">
        <v>0</v>
      </c>
      <c r="M661" s="53">
        <v>0</v>
      </c>
      <c r="N661" s="53">
        <v>0</v>
      </c>
      <c r="O661" s="63">
        <f>'[1]Прод. прилож'!$C$222</f>
        <v>1664280</v>
      </c>
      <c r="P661" s="50">
        <f>K661/H660</f>
        <v>190.46681696975247</v>
      </c>
      <c r="Q661" s="37">
        <v>9673</v>
      </c>
      <c r="R661" s="69" t="s">
        <v>94</v>
      </c>
      <c r="S661" s="16"/>
      <c r="T661" s="16"/>
      <c r="U661" s="16"/>
    </row>
    <row r="662" spans="1:207" s="16" customFormat="1" ht="25.15" customHeight="1" x14ac:dyDescent="0.25">
      <c r="A662" s="191" t="s">
        <v>1237</v>
      </c>
      <c r="B662" s="106" t="s">
        <v>406</v>
      </c>
      <c r="C662" s="167">
        <v>1965</v>
      </c>
      <c r="D662" s="167" t="s">
        <v>221</v>
      </c>
      <c r="E662" s="72" t="s">
        <v>20</v>
      </c>
      <c r="F662" s="71">
        <v>5</v>
      </c>
      <c r="G662" s="71">
        <v>3</v>
      </c>
      <c r="H662" s="53">
        <v>2711.7</v>
      </c>
      <c r="I662" s="53">
        <v>0</v>
      </c>
      <c r="J662" s="53">
        <v>2711.7</v>
      </c>
      <c r="K662" s="37">
        <f t="shared" si="148"/>
        <v>5015696.7</v>
      </c>
      <c r="L662" s="44">
        <v>0</v>
      </c>
      <c r="M662" s="44">
        <v>0</v>
      </c>
      <c r="N662" s="44">
        <v>0</v>
      </c>
      <c r="O662" s="53">
        <f>'[1]Прод. прилож'!$C$719</f>
        <v>5015696.7</v>
      </c>
      <c r="P662" s="44">
        <f t="shared" si="147"/>
        <v>1849.6502931740238</v>
      </c>
      <c r="Q662" s="50">
        <v>9673</v>
      </c>
      <c r="R662" s="69" t="s">
        <v>95</v>
      </c>
      <c r="S662" s="57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  <c r="BB662" s="15"/>
      <c r="BC662" s="15"/>
      <c r="BD662" s="15"/>
      <c r="BE662" s="15"/>
      <c r="BF662" s="15"/>
      <c r="BG662" s="15"/>
      <c r="BH662" s="15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5"/>
      <c r="CG662" s="15"/>
      <c r="CH662" s="15"/>
      <c r="CI662" s="15"/>
      <c r="CJ662" s="15"/>
      <c r="CK662" s="15"/>
      <c r="CL662" s="15"/>
      <c r="CM662" s="15"/>
      <c r="CN662" s="15"/>
      <c r="CO662" s="15"/>
      <c r="CP662" s="15"/>
      <c r="CQ662" s="15"/>
      <c r="CR662" s="15"/>
      <c r="CS662" s="15"/>
      <c r="CT662" s="15"/>
      <c r="CU662" s="15"/>
      <c r="CV662" s="15"/>
      <c r="CW662" s="15"/>
      <c r="CX662" s="15"/>
      <c r="CY662" s="15"/>
      <c r="CZ662" s="15"/>
      <c r="DA662" s="15"/>
      <c r="DB662" s="15"/>
      <c r="DC662" s="15"/>
      <c r="DD662" s="15"/>
      <c r="DE662" s="15"/>
      <c r="DF662" s="15"/>
      <c r="DG662" s="15"/>
      <c r="DH662" s="15"/>
      <c r="DI662" s="15"/>
      <c r="DJ662" s="15"/>
      <c r="DK662" s="15"/>
      <c r="DL662" s="15"/>
      <c r="DM662" s="15"/>
      <c r="DN662" s="15"/>
      <c r="DO662" s="15"/>
      <c r="DP662" s="15"/>
      <c r="DQ662" s="15"/>
      <c r="DR662" s="15"/>
      <c r="DS662" s="15"/>
      <c r="DT662" s="15"/>
      <c r="DU662" s="15"/>
      <c r="DV662" s="15"/>
      <c r="DW662" s="15"/>
      <c r="DX662" s="15"/>
      <c r="DY662" s="15"/>
      <c r="DZ662" s="15"/>
      <c r="EA662" s="15"/>
      <c r="EB662" s="15"/>
      <c r="EC662" s="15"/>
      <c r="ED662" s="15"/>
      <c r="EE662" s="15"/>
      <c r="EF662" s="15"/>
      <c r="EG662" s="15"/>
      <c r="EH662" s="15"/>
      <c r="EI662" s="15"/>
      <c r="EJ662" s="15"/>
      <c r="EK662" s="15"/>
      <c r="EL662" s="15"/>
      <c r="EM662" s="15"/>
      <c r="EN662" s="15"/>
      <c r="EO662" s="15"/>
      <c r="EP662" s="15"/>
      <c r="EQ662" s="15"/>
      <c r="ER662" s="15"/>
      <c r="ES662" s="15"/>
      <c r="ET662" s="15"/>
      <c r="EU662" s="15"/>
      <c r="EV662" s="15"/>
      <c r="EW662" s="15"/>
      <c r="EX662" s="15"/>
      <c r="EY662" s="15"/>
      <c r="EZ662" s="15"/>
      <c r="FA662" s="15"/>
      <c r="FB662" s="15"/>
      <c r="FC662" s="15"/>
      <c r="FD662" s="15"/>
      <c r="FE662" s="15"/>
      <c r="FF662" s="15"/>
      <c r="FG662" s="15"/>
      <c r="FH662" s="15"/>
      <c r="FI662" s="15"/>
      <c r="FJ662" s="15"/>
      <c r="FK662" s="15"/>
      <c r="FL662" s="15"/>
      <c r="FM662" s="15"/>
      <c r="FN662" s="15"/>
      <c r="FO662" s="15"/>
      <c r="FP662" s="15"/>
      <c r="FQ662" s="15"/>
      <c r="FR662" s="15"/>
      <c r="FS662" s="15"/>
      <c r="FT662" s="15"/>
      <c r="FU662" s="15"/>
      <c r="FV662" s="15"/>
      <c r="FW662" s="15"/>
      <c r="FX662" s="15"/>
      <c r="FY662" s="15"/>
      <c r="FZ662" s="15"/>
      <c r="GA662" s="15"/>
      <c r="GB662" s="15"/>
      <c r="GC662" s="15"/>
      <c r="GD662" s="15"/>
      <c r="GE662" s="15"/>
      <c r="GF662" s="15"/>
      <c r="GG662" s="15"/>
      <c r="GH662" s="15"/>
      <c r="GI662" s="15"/>
      <c r="GJ662" s="15"/>
      <c r="GK662" s="15"/>
      <c r="GL662" s="15"/>
      <c r="GM662" s="15"/>
      <c r="GN662" s="15"/>
      <c r="GO662" s="15"/>
      <c r="GP662" s="15"/>
      <c r="GQ662" s="15"/>
      <c r="GR662" s="15"/>
      <c r="GS662" s="15"/>
      <c r="GT662" s="15"/>
      <c r="GU662" s="15"/>
      <c r="GV662" s="15"/>
      <c r="GW662" s="15"/>
      <c r="GX662" s="15"/>
      <c r="GY662" s="15"/>
    </row>
    <row r="663" spans="1:207" s="16" customFormat="1" ht="25.15" customHeight="1" x14ac:dyDescent="0.25">
      <c r="A663" s="214" t="s">
        <v>1238</v>
      </c>
      <c r="B663" s="236" t="s">
        <v>365</v>
      </c>
      <c r="C663" s="214">
        <v>1963</v>
      </c>
      <c r="D663" s="214" t="s">
        <v>221</v>
      </c>
      <c r="E663" s="204" t="s">
        <v>20</v>
      </c>
      <c r="F663" s="206">
        <v>2</v>
      </c>
      <c r="G663" s="206">
        <v>2</v>
      </c>
      <c r="H663" s="208">
        <v>374</v>
      </c>
      <c r="I663" s="208">
        <v>0</v>
      </c>
      <c r="J663" s="208">
        <v>374</v>
      </c>
      <c r="K663" s="37">
        <f t="shared" si="148"/>
        <v>300000</v>
      </c>
      <c r="L663" s="44">
        <v>0</v>
      </c>
      <c r="M663" s="44">
        <v>0</v>
      </c>
      <c r="N663" s="44">
        <v>0</v>
      </c>
      <c r="O663" s="53">
        <f>'[1]Прод. прилож'!$C$223</f>
        <v>300000</v>
      </c>
      <c r="P663" s="44">
        <f t="shared" si="147"/>
        <v>802.13903743315507</v>
      </c>
      <c r="Q663" s="50">
        <v>9673</v>
      </c>
      <c r="R663" s="70" t="s">
        <v>94</v>
      </c>
      <c r="S663" s="57"/>
    </row>
    <row r="664" spans="1:207" s="16" customFormat="1" ht="25.15" customHeight="1" x14ac:dyDescent="0.25">
      <c r="A664" s="215"/>
      <c r="B664" s="237"/>
      <c r="C664" s="215"/>
      <c r="D664" s="215"/>
      <c r="E664" s="205"/>
      <c r="F664" s="207"/>
      <c r="G664" s="207"/>
      <c r="H664" s="209"/>
      <c r="I664" s="209"/>
      <c r="J664" s="209"/>
      <c r="K664" s="37">
        <f t="shared" ref="K664" si="150">SUM(L664:O664)</f>
        <v>8473978.4100000001</v>
      </c>
      <c r="L664" s="44">
        <v>0</v>
      </c>
      <c r="M664" s="44">
        <v>0</v>
      </c>
      <c r="N664" s="44">
        <v>0</v>
      </c>
      <c r="O664" s="53">
        <f>'[1]Прод. прилож'!$C$720</f>
        <v>8473978.4100000001</v>
      </c>
      <c r="P664" s="44">
        <f>K664/H663</f>
        <v>22657.696283422461</v>
      </c>
      <c r="Q664" s="50">
        <v>9673</v>
      </c>
      <c r="R664" s="70" t="s">
        <v>95</v>
      </c>
      <c r="S664" s="57"/>
    </row>
    <row r="665" spans="1:207" s="16" customFormat="1" ht="25.15" customHeight="1" x14ac:dyDescent="0.25">
      <c r="A665" s="191" t="s">
        <v>1239</v>
      </c>
      <c r="B665" s="179" t="s">
        <v>2581</v>
      </c>
      <c r="C665" s="149">
        <v>1959</v>
      </c>
      <c r="D665" s="147" t="s">
        <v>221</v>
      </c>
      <c r="E665" s="149" t="s">
        <v>20</v>
      </c>
      <c r="F665" s="163">
        <v>2</v>
      </c>
      <c r="G665" s="163">
        <v>2</v>
      </c>
      <c r="H665" s="132">
        <v>803.4</v>
      </c>
      <c r="I665" s="132">
        <v>0</v>
      </c>
      <c r="J665" s="132">
        <v>646.9</v>
      </c>
      <c r="K665" s="37">
        <f>SUM(L665:O665)</f>
        <v>1890229</v>
      </c>
      <c r="L665" s="76">
        <v>0</v>
      </c>
      <c r="M665" s="76">
        <v>0</v>
      </c>
      <c r="N665" s="76">
        <v>0</v>
      </c>
      <c r="O665" s="76">
        <f>'[1]Прод. прилож'!$C$721</f>
        <v>1890229</v>
      </c>
      <c r="P665" s="50">
        <f>K665/H665</f>
        <v>2352.7869056509835</v>
      </c>
      <c r="Q665" s="37">
        <v>9673</v>
      </c>
      <c r="R665" s="56" t="s">
        <v>95</v>
      </c>
      <c r="S665" s="57"/>
    </row>
    <row r="666" spans="1:207" s="113" customFormat="1" ht="27" customHeight="1" x14ac:dyDescent="0.25">
      <c r="A666" s="191" t="s">
        <v>1240</v>
      </c>
      <c r="B666" s="179" t="s">
        <v>1692</v>
      </c>
      <c r="C666" s="149">
        <v>1959</v>
      </c>
      <c r="D666" s="147" t="s">
        <v>221</v>
      </c>
      <c r="E666" s="149" t="s">
        <v>20</v>
      </c>
      <c r="F666" s="163">
        <v>2</v>
      </c>
      <c r="G666" s="163">
        <v>2</v>
      </c>
      <c r="H666" s="132">
        <v>757</v>
      </c>
      <c r="I666" s="132">
        <v>158.69999999999999</v>
      </c>
      <c r="J666" s="132">
        <v>453.5</v>
      </c>
      <c r="K666" s="37">
        <f>SUM(L666:O666)</f>
        <v>28457284.699999999</v>
      </c>
      <c r="L666" s="76">
        <v>0</v>
      </c>
      <c r="M666" s="76">
        <v>0</v>
      </c>
      <c r="N666" s="76">
        <v>0</v>
      </c>
      <c r="O666" s="76">
        <f>'[1]Прод. прилож'!$C$722</f>
        <v>28457284.699999999</v>
      </c>
      <c r="P666" s="50">
        <f>K666/H666</f>
        <v>37592.185865257597</v>
      </c>
      <c r="Q666" s="37">
        <v>9673</v>
      </c>
      <c r="R666" s="56" t="s">
        <v>95</v>
      </c>
      <c r="S666" s="112"/>
      <c r="T666" s="112"/>
      <c r="U666" s="112"/>
    </row>
    <row r="667" spans="1:207" s="16" customFormat="1" ht="25.15" customHeight="1" x14ac:dyDescent="0.25">
      <c r="A667" s="191" t="s">
        <v>1241</v>
      </c>
      <c r="B667" s="106" t="s">
        <v>437</v>
      </c>
      <c r="C667" s="167">
        <v>1965</v>
      </c>
      <c r="D667" s="167" t="s">
        <v>221</v>
      </c>
      <c r="E667" s="72" t="s">
        <v>20</v>
      </c>
      <c r="F667" s="71">
        <v>5</v>
      </c>
      <c r="G667" s="71">
        <v>4</v>
      </c>
      <c r="H667" s="53">
        <v>3455.5</v>
      </c>
      <c r="I667" s="53">
        <v>0</v>
      </c>
      <c r="J667" s="53">
        <v>3455.5</v>
      </c>
      <c r="K667" s="37">
        <f t="shared" si="148"/>
        <v>25831949.5</v>
      </c>
      <c r="L667" s="44">
        <v>0</v>
      </c>
      <c r="M667" s="44">
        <v>0</v>
      </c>
      <c r="N667" s="44">
        <v>0</v>
      </c>
      <c r="O667" s="53">
        <f>'[1]Прод. прилож'!$C$1226</f>
        <v>25831949.5</v>
      </c>
      <c r="P667" s="44">
        <f t="shared" si="147"/>
        <v>7475.6039646939662</v>
      </c>
      <c r="Q667" s="50">
        <v>9673</v>
      </c>
      <c r="R667" s="69" t="s">
        <v>96</v>
      </c>
      <c r="S667" s="57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  <c r="BE667" s="15"/>
      <c r="BF667" s="15"/>
      <c r="BG667" s="15"/>
      <c r="BH667" s="15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5"/>
      <c r="CI667" s="15"/>
      <c r="CJ667" s="15"/>
      <c r="CK667" s="15"/>
      <c r="CL667" s="15"/>
      <c r="CM667" s="15"/>
      <c r="CN667" s="15"/>
      <c r="CO667" s="15"/>
      <c r="CP667" s="15"/>
      <c r="CQ667" s="15"/>
      <c r="CR667" s="15"/>
      <c r="CS667" s="15"/>
      <c r="CT667" s="15"/>
      <c r="CU667" s="15"/>
      <c r="CV667" s="15"/>
      <c r="CW667" s="15"/>
      <c r="CX667" s="15"/>
      <c r="CY667" s="15"/>
      <c r="CZ667" s="15"/>
      <c r="DA667" s="15"/>
      <c r="DB667" s="15"/>
      <c r="DC667" s="15"/>
      <c r="DD667" s="15"/>
      <c r="DE667" s="15"/>
      <c r="DF667" s="15"/>
      <c r="DG667" s="15"/>
      <c r="DH667" s="15"/>
      <c r="DI667" s="15"/>
      <c r="DJ667" s="15"/>
      <c r="DK667" s="15"/>
      <c r="DL667" s="15"/>
      <c r="DM667" s="15"/>
      <c r="DN667" s="15"/>
      <c r="DO667" s="15"/>
      <c r="DP667" s="15"/>
      <c r="DQ667" s="15"/>
      <c r="DR667" s="15"/>
      <c r="DS667" s="15"/>
      <c r="DT667" s="15"/>
      <c r="DU667" s="15"/>
      <c r="DV667" s="15"/>
      <c r="DW667" s="15"/>
      <c r="DX667" s="15"/>
      <c r="DY667" s="15"/>
      <c r="DZ667" s="15"/>
      <c r="EA667" s="15"/>
      <c r="EB667" s="15"/>
      <c r="EC667" s="15"/>
      <c r="ED667" s="15"/>
      <c r="EE667" s="15"/>
      <c r="EF667" s="15"/>
      <c r="EG667" s="15"/>
      <c r="EH667" s="15"/>
      <c r="EI667" s="15"/>
      <c r="EJ667" s="15"/>
      <c r="EK667" s="15"/>
      <c r="EL667" s="15"/>
      <c r="EM667" s="15"/>
      <c r="EN667" s="15"/>
      <c r="EO667" s="15"/>
      <c r="EP667" s="15"/>
      <c r="EQ667" s="15"/>
      <c r="ER667" s="15"/>
      <c r="ES667" s="15"/>
      <c r="ET667" s="15"/>
      <c r="EU667" s="15"/>
      <c r="EV667" s="15"/>
      <c r="EW667" s="15"/>
      <c r="EX667" s="15"/>
      <c r="EY667" s="15"/>
      <c r="EZ667" s="15"/>
      <c r="FA667" s="15"/>
      <c r="FB667" s="15"/>
      <c r="FC667" s="15"/>
      <c r="FD667" s="15"/>
      <c r="FE667" s="15"/>
      <c r="FF667" s="15"/>
      <c r="FG667" s="15"/>
      <c r="FH667" s="15"/>
      <c r="FI667" s="15"/>
      <c r="FJ667" s="15"/>
      <c r="FK667" s="15"/>
      <c r="FL667" s="15"/>
      <c r="FM667" s="15"/>
      <c r="FN667" s="15"/>
      <c r="FO667" s="15"/>
      <c r="FP667" s="15"/>
      <c r="FQ667" s="15"/>
      <c r="FR667" s="15"/>
      <c r="FS667" s="15"/>
      <c r="FT667" s="15"/>
      <c r="FU667" s="15"/>
      <c r="FV667" s="15"/>
      <c r="FW667" s="15"/>
      <c r="FX667" s="15"/>
      <c r="FY667" s="15"/>
      <c r="FZ667" s="15"/>
      <c r="GA667" s="15"/>
      <c r="GB667" s="15"/>
      <c r="GC667" s="15"/>
      <c r="GD667" s="15"/>
      <c r="GE667" s="15"/>
      <c r="GF667" s="15"/>
      <c r="GG667" s="15"/>
      <c r="GH667" s="15"/>
      <c r="GI667" s="15"/>
      <c r="GJ667" s="15"/>
      <c r="GK667" s="15"/>
      <c r="GL667" s="15"/>
      <c r="GM667" s="15"/>
      <c r="GN667" s="15"/>
      <c r="GO667" s="15"/>
      <c r="GP667" s="15"/>
      <c r="GQ667" s="15"/>
      <c r="GR667" s="15"/>
      <c r="GS667" s="15"/>
      <c r="GT667" s="15"/>
      <c r="GU667" s="15"/>
      <c r="GV667" s="15"/>
      <c r="GW667" s="15"/>
      <c r="GX667" s="15"/>
      <c r="GY667" s="15"/>
    </row>
    <row r="668" spans="1:207" s="16" customFormat="1" ht="25.15" customHeight="1" x14ac:dyDescent="0.25">
      <c r="A668" s="191" t="s">
        <v>1242</v>
      </c>
      <c r="B668" s="106" t="s">
        <v>438</v>
      </c>
      <c r="C668" s="167">
        <v>1965</v>
      </c>
      <c r="D668" s="167" t="s">
        <v>221</v>
      </c>
      <c r="E668" s="72" t="s">
        <v>20</v>
      </c>
      <c r="F668" s="71">
        <v>5</v>
      </c>
      <c r="G668" s="71">
        <v>4</v>
      </c>
      <c r="H668" s="53">
        <v>3406.5</v>
      </c>
      <c r="I668" s="53">
        <v>0</v>
      </c>
      <c r="J668" s="53">
        <v>3406.5</v>
      </c>
      <c r="K668" s="37">
        <f t="shared" si="148"/>
        <v>25639624.5</v>
      </c>
      <c r="L668" s="44">
        <v>0</v>
      </c>
      <c r="M668" s="44">
        <v>0</v>
      </c>
      <c r="N668" s="44">
        <v>0</v>
      </c>
      <c r="O668" s="53">
        <f>'[1]Прод. прилож'!$C$1227</f>
        <v>25639624.5</v>
      </c>
      <c r="P668" s="44">
        <f t="shared" si="147"/>
        <v>7526.676794363716</v>
      </c>
      <c r="Q668" s="50">
        <v>9673</v>
      </c>
      <c r="R668" s="69" t="s">
        <v>96</v>
      </c>
      <c r="S668" s="57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5"/>
      <c r="CK668" s="15"/>
      <c r="CL668" s="15"/>
      <c r="CM668" s="15"/>
      <c r="CN668" s="15"/>
      <c r="CO668" s="15"/>
      <c r="CP668" s="15"/>
      <c r="CQ668" s="15"/>
      <c r="CR668" s="15"/>
      <c r="CS668" s="15"/>
      <c r="CT668" s="15"/>
      <c r="CU668" s="15"/>
      <c r="CV668" s="15"/>
      <c r="CW668" s="15"/>
      <c r="CX668" s="15"/>
      <c r="CY668" s="15"/>
      <c r="CZ668" s="15"/>
      <c r="DA668" s="15"/>
      <c r="DB668" s="15"/>
      <c r="DC668" s="15"/>
      <c r="DD668" s="15"/>
      <c r="DE668" s="15"/>
      <c r="DF668" s="15"/>
      <c r="DG668" s="15"/>
      <c r="DH668" s="15"/>
      <c r="DI668" s="15"/>
      <c r="DJ668" s="15"/>
      <c r="DK668" s="15"/>
      <c r="DL668" s="15"/>
      <c r="DM668" s="15"/>
      <c r="DN668" s="15"/>
      <c r="DO668" s="15"/>
      <c r="DP668" s="15"/>
      <c r="DQ668" s="15"/>
      <c r="DR668" s="15"/>
      <c r="DS668" s="15"/>
      <c r="DT668" s="15"/>
      <c r="DU668" s="15"/>
      <c r="DV668" s="15"/>
      <c r="DW668" s="15"/>
      <c r="DX668" s="15"/>
      <c r="DY668" s="15"/>
      <c r="DZ668" s="15"/>
      <c r="EA668" s="15"/>
      <c r="EB668" s="15"/>
      <c r="EC668" s="15"/>
      <c r="ED668" s="15"/>
      <c r="EE668" s="15"/>
      <c r="EF668" s="15"/>
      <c r="EG668" s="15"/>
      <c r="EH668" s="15"/>
      <c r="EI668" s="15"/>
      <c r="EJ668" s="15"/>
      <c r="EK668" s="15"/>
      <c r="EL668" s="15"/>
      <c r="EM668" s="15"/>
      <c r="EN668" s="15"/>
      <c r="EO668" s="15"/>
      <c r="EP668" s="15"/>
      <c r="EQ668" s="15"/>
      <c r="ER668" s="15"/>
      <c r="ES668" s="15"/>
      <c r="ET668" s="15"/>
      <c r="EU668" s="15"/>
      <c r="EV668" s="15"/>
      <c r="EW668" s="15"/>
      <c r="EX668" s="15"/>
      <c r="EY668" s="15"/>
      <c r="EZ668" s="15"/>
      <c r="FA668" s="15"/>
      <c r="FB668" s="15"/>
      <c r="FC668" s="15"/>
      <c r="FD668" s="15"/>
      <c r="FE668" s="15"/>
      <c r="FF668" s="15"/>
      <c r="FG668" s="15"/>
      <c r="FH668" s="15"/>
      <c r="FI668" s="15"/>
      <c r="FJ668" s="15"/>
      <c r="FK668" s="15"/>
      <c r="FL668" s="15"/>
      <c r="FM668" s="15"/>
      <c r="FN668" s="15"/>
      <c r="FO668" s="15"/>
      <c r="FP668" s="15"/>
      <c r="FQ668" s="15"/>
      <c r="FR668" s="15"/>
      <c r="FS668" s="15"/>
      <c r="FT668" s="15"/>
      <c r="FU668" s="15"/>
      <c r="FV668" s="15"/>
      <c r="FW668" s="15"/>
      <c r="FX668" s="15"/>
      <c r="FY668" s="15"/>
      <c r="FZ668" s="15"/>
      <c r="GA668" s="15"/>
      <c r="GB668" s="15"/>
      <c r="GC668" s="15"/>
      <c r="GD668" s="15"/>
      <c r="GE668" s="15"/>
      <c r="GF668" s="15"/>
      <c r="GG668" s="15"/>
      <c r="GH668" s="15"/>
      <c r="GI668" s="15"/>
      <c r="GJ668" s="15"/>
      <c r="GK668" s="15"/>
      <c r="GL668" s="15"/>
      <c r="GM668" s="15"/>
      <c r="GN668" s="15"/>
      <c r="GO668" s="15"/>
      <c r="GP668" s="15"/>
      <c r="GQ668" s="15"/>
      <c r="GR668" s="15"/>
      <c r="GS668" s="15"/>
      <c r="GT668" s="15"/>
      <c r="GU668" s="15"/>
      <c r="GV668" s="15"/>
      <c r="GW668" s="15"/>
      <c r="GX668" s="15"/>
      <c r="GY668" s="15"/>
    </row>
    <row r="669" spans="1:207" s="16" customFormat="1" ht="25.15" customHeight="1" x14ac:dyDescent="0.25">
      <c r="A669" s="191" t="s">
        <v>1243</v>
      </c>
      <c r="B669" s="106" t="s">
        <v>411</v>
      </c>
      <c r="C669" s="167">
        <v>1965</v>
      </c>
      <c r="D669" s="167" t="s">
        <v>221</v>
      </c>
      <c r="E669" s="72" t="s">
        <v>20</v>
      </c>
      <c r="F669" s="71">
        <v>5</v>
      </c>
      <c r="G669" s="71">
        <v>4</v>
      </c>
      <c r="H669" s="53">
        <v>3410.1</v>
      </c>
      <c r="I669" s="53">
        <v>0</v>
      </c>
      <c r="J669" s="53">
        <v>3410.1</v>
      </c>
      <c r="K669" s="37">
        <f t="shared" si="148"/>
        <v>1021915.0000000001</v>
      </c>
      <c r="L669" s="44">
        <v>0</v>
      </c>
      <c r="M669" s="44">
        <v>0</v>
      </c>
      <c r="N669" s="44">
        <v>0</v>
      </c>
      <c r="O669" s="53">
        <f>'[1]Прод. прилож'!$C$723</f>
        <v>1021915.0000000001</v>
      </c>
      <c r="P669" s="44">
        <f t="shared" si="147"/>
        <v>299.67303011641894</v>
      </c>
      <c r="Q669" s="50">
        <v>9673</v>
      </c>
      <c r="R669" s="69" t="s">
        <v>95</v>
      </c>
      <c r="S669" s="65"/>
      <c r="T669" s="17"/>
    </row>
    <row r="670" spans="1:207" s="16" customFormat="1" ht="25.15" customHeight="1" x14ac:dyDescent="0.25">
      <c r="A670" s="191" t="s">
        <v>2546</v>
      </c>
      <c r="B670" s="106" t="s">
        <v>439</v>
      </c>
      <c r="C670" s="167">
        <v>1961</v>
      </c>
      <c r="D670" s="167" t="s">
        <v>221</v>
      </c>
      <c r="E670" s="72" t="s">
        <v>20</v>
      </c>
      <c r="F670" s="71">
        <v>3</v>
      </c>
      <c r="G670" s="71">
        <v>3</v>
      </c>
      <c r="H670" s="53">
        <v>1586.2</v>
      </c>
      <c r="I670" s="53">
        <v>0</v>
      </c>
      <c r="J670" s="53">
        <f t="shared" ref="J670:J686" si="151">H670</f>
        <v>1586.2</v>
      </c>
      <c r="K670" s="37">
        <f t="shared" si="148"/>
        <v>12288043.800000001</v>
      </c>
      <c r="L670" s="44">
        <v>0</v>
      </c>
      <c r="M670" s="44">
        <v>0</v>
      </c>
      <c r="N670" s="44">
        <v>0</v>
      </c>
      <c r="O670" s="53">
        <f>'[1]Прод. прилож'!$C$1228</f>
        <v>12288043.800000001</v>
      </c>
      <c r="P670" s="44">
        <f t="shared" si="147"/>
        <v>7746.843903669147</v>
      </c>
      <c r="Q670" s="50">
        <v>9673</v>
      </c>
      <c r="R670" s="69" t="s">
        <v>96</v>
      </c>
      <c r="S670" s="65"/>
      <c r="T670" s="17"/>
    </row>
    <row r="671" spans="1:207" s="16" customFormat="1" ht="25.15" customHeight="1" x14ac:dyDescent="0.25">
      <c r="A671" s="191" t="s">
        <v>1244</v>
      </c>
      <c r="B671" s="106" t="s">
        <v>375</v>
      </c>
      <c r="C671" s="167">
        <v>1962</v>
      </c>
      <c r="D671" s="167" t="s">
        <v>221</v>
      </c>
      <c r="E671" s="72" t="s">
        <v>20</v>
      </c>
      <c r="F671" s="71">
        <v>3</v>
      </c>
      <c r="G671" s="71">
        <v>3</v>
      </c>
      <c r="H671" s="53">
        <v>1883.7</v>
      </c>
      <c r="I671" s="53">
        <v>0</v>
      </c>
      <c r="J671" s="53">
        <f t="shared" si="151"/>
        <v>1883.7</v>
      </c>
      <c r="K671" s="37">
        <f t="shared" si="148"/>
        <v>19051632.84</v>
      </c>
      <c r="L671" s="44">
        <v>0</v>
      </c>
      <c r="M671" s="44">
        <v>0</v>
      </c>
      <c r="N671" s="44">
        <v>0</v>
      </c>
      <c r="O671" s="53">
        <f>'[1]Прод. прилож'!$C$224</f>
        <v>19051632.84</v>
      </c>
      <c r="P671" s="44">
        <f t="shared" si="147"/>
        <v>10113.942156394331</v>
      </c>
      <c r="Q671" s="50">
        <v>9673</v>
      </c>
      <c r="R671" s="70" t="s">
        <v>94</v>
      </c>
      <c r="S671" s="57"/>
    </row>
    <row r="672" spans="1:207" s="16" customFormat="1" ht="25.15" customHeight="1" x14ac:dyDescent="0.25">
      <c r="A672" s="191" t="s">
        <v>1245</v>
      </c>
      <c r="B672" s="106" t="s">
        <v>376</v>
      </c>
      <c r="C672" s="167">
        <v>1962</v>
      </c>
      <c r="D672" s="167" t="s">
        <v>221</v>
      </c>
      <c r="E672" s="72" t="s">
        <v>20</v>
      </c>
      <c r="F672" s="71">
        <v>3</v>
      </c>
      <c r="G672" s="71">
        <v>2</v>
      </c>
      <c r="H672" s="53">
        <v>1172.0999999999999</v>
      </c>
      <c r="I672" s="53">
        <v>0</v>
      </c>
      <c r="J672" s="53">
        <f t="shared" si="151"/>
        <v>1172.0999999999999</v>
      </c>
      <c r="K672" s="37">
        <f t="shared" si="148"/>
        <v>12270099.019999998</v>
      </c>
      <c r="L672" s="44">
        <v>0</v>
      </c>
      <c r="M672" s="44">
        <v>0</v>
      </c>
      <c r="N672" s="44">
        <v>0</v>
      </c>
      <c r="O672" s="53">
        <f>'[1]Прод. прилож'!$C$225</f>
        <v>12270099.019999998</v>
      </c>
      <c r="P672" s="44">
        <f t="shared" si="147"/>
        <v>10468.474549953075</v>
      </c>
      <c r="Q672" s="50">
        <v>9673</v>
      </c>
      <c r="R672" s="70" t="s">
        <v>94</v>
      </c>
      <c r="S672" s="57"/>
    </row>
    <row r="673" spans="1:207" s="16" customFormat="1" ht="25.15" customHeight="1" x14ac:dyDescent="0.25">
      <c r="A673" s="191" t="s">
        <v>1246</v>
      </c>
      <c r="B673" s="106" t="s">
        <v>366</v>
      </c>
      <c r="C673" s="167">
        <v>1969</v>
      </c>
      <c r="D673" s="167" t="s">
        <v>221</v>
      </c>
      <c r="E673" s="72" t="s">
        <v>20</v>
      </c>
      <c r="F673" s="71">
        <v>2</v>
      </c>
      <c r="G673" s="71">
        <v>2</v>
      </c>
      <c r="H673" s="53">
        <v>671.2</v>
      </c>
      <c r="I673" s="53">
        <v>0</v>
      </c>
      <c r="J673" s="53">
        <f t="shared" si="151"/>
        <v>671.2</v>
      </c>
      <c r="K673" s="37">
        <f t="shared" si="148"/>
        <v>11595716.079999998</v>
      </c>
      <c r="L673" s="44">
        <v>0</v>
      </c>
      <c r="M673" s="44">
        <v>0</v>
      </c>
      <c r="N673" s="44">
        <v>0</v>
      </c>
      <c r="O673" s="53">
        <f>'[1]Прод. прилож'!$C$724</f>
        <v>11595716.079999998</v>
      </c>
      <c r="P673" s="44">
        <f t="shared" si="147"/>
        <v>17276.096662693679</v>
      </c>
      <c r="Q673" s="50">
        <v>9673</v>
      </c>
      <c r="R673" s="69" t="s">
        <v>95</v>
      </c>
      <c r="S673" s="57"/>
    </row>
    <row r="674" spans="1:207" s="16" customFormat="1" ht="25.15" customHeight="1" x14ac:dyDescent="0.25">
      <c r="A674" s="191" t="s">
        <v>1247</v>
      </c>
      <c r="B674" s="106" t="s">
        <v>426</v>
      </c>
      <c r="C674" s="167">
        <v>1963</v>
      </c>
      <c r="D674" s="167" t="s">
        <v>221</v>
      </c>
      <c r="E674" s="72" t="s">
        <v>20</v>
      </c>
      <c r="F674" s="71">
        <v>2</v>
      </c>
      <c r="G674" s="71">
        <v>2</v>
      </c>
      <c r="H674" s="53">
        <v>605.6</v>
      </c>
      <c r="I674" s="53">
        <v>0</v>
      </c>
      <c r="J674" s="53">
        <f t="shared" si="151"/>
        <v>605.6</v>
      </c>
      <c r="K674" s="37">
        <f t="shared" si="148"/>
        <v>5526654.4200000009</v>
      </c>
      <c r="L674" s="44">
        <v>0</v>
      </c>
      <c r="M674" s="44">
        <v>0</v>
      </c>
      <c r="N674" s="44">
        <v>0</v>
      </c>
      <c r="O674" s="53">
        <f>'[1]Прод. прилож'!$C$1229</f>
        <v>5526654.4200000009</v>
      </c>
      <c r="P674" s="44">
        <f t="shared" si="147"/>
        <v>9125.9154887714667</v>
      </c>
      <c r="Q674" s="50">
        <v>9673</v>
      </c>
      <c r="R674" s="69" t="s">
        <v>96</v>
      </c>
      <c r="S674" s="65"/>
      <c r="T674" s="17"/>
    </row>
    <row r="675" spans="1:207" s="16" customFormat="1" ht="25.15" customHeight="1" x14ac:dyDescent="0.25">
      <c r="A675" s="191" t="s">
        <v>1248</v>
      </c>
      <c r="B675" s="106" t="s">
        <v>855</v>
      </c>
      <c r="C675" s="147">
        <v>1960</v>
      </c>
      <c r="D675" s="147" t="s">
        <v>221</v>
      </c>
      <c r="E675" s="149" t="s">
        <v>20</v>
      </c>
      <c r="F675" s="159">
        <v>3</v>
      </c>
      <c r="G675" s="159">
        <v>3</v>
      </c>
      <c r="H675" s="140">
        <v>1908.2</v>
      </c>
      <c r="I675" s="140">
        <v>50</v>
      </c>
      <c r="J675" s="140">
        <v>1451.5</v>
      </c>
      <c r="K675" s="37">
        <f t="shared" si="148"/>
        <v>6400102.8000000007</v>
      </c>
      <c r="L675" s="44">
        <v>0</v>
      </c>
      <c r="M675" s="44">
        <v>0</v>
      </c>
      <c r="N675" s="44">
        <v>0</v>
      </c>
      <c r="O675" s="53">
        <f>'[1]Прод. прилож'!$C$226</f>
        <v>6400102.8000000007</v>
      </c>
      <c r="P675" s="44">
        <f t="shared" si="147"/>
        <v>3354.0000000000005</v>
      </c>
      <c r="Q675" s="50">
        <v>9673</v>
      </c>
      <c r="R675" s="69" t="s">
        <v>94</v>
      </c>
      <c r="S675" s="65"/>
      <c r="T675" s="17"/>
    </row>
    <row r="676" spans="1:207" s="16" customFormat="1" ht="25.15" customHeight="1" x14ac:dyDescent="0.25">
      <c r="A676" s="191" t="s">
        <v>1249</v>
      </c>
      <c r="B676" s="106" t="s">
        <v>407</v>
      </c>
      <c r="C676" s="167">
        <v>1964</v>
      </c>
      <c r="D676" s="167" t="s">
        <v>221</v>
      </c>
      <c r="E676" s="72" t="s">
        <v>20</v>
      </c>
      <c r="F676" s="71">
        <v>4</v>
      </c>
      <c r="G676" s="71">
        <v>3</v>
      </c>
      <c r="H676" s="53">
        <v>2211.6</v>
      </c>
      <c r="I676" s="53">
        <v>0</v>
      </c>
      <c r="J676" s="53">
        <f t="shared" si="151"/>
        <v>2211.6</v>
      </c>
      <c r="K676" s="37">
        <f t="shared" si="148"/>
        <v>22540789.759999998</v>
      </c>
      <c r="L676" s="44">
        <v>0</v>
      </c>
      <c r="M676" s="44">
        <v>0</v>
      </c>
      <c r="N676" s="44">
        <v>0</v>
      </c>
      <c r="O676" s="53">
        <f>'[1]Прод. прилож'!$C$725</f>
        <v>22540789.759999998</v>
      </c>
      <c r="P676" s="44">
        <f t="shared" si="147"/>
        <v>10192.073503345993</v>
      </c>
      <c r="Q676" s="50">
        <v>9673</v>
      </c>
      <c r="R676" s="69" t="s">
        <v>95</v>
      </c>
      <c r="S676" s="65"/>
      <c r="T676" s="17"/>
    </row>
    <row r="677" spans="1:207" s="16" customFormat="1" ht="25.15" customHeight="1" x14ac:dyDescent="0.25">
      <c r="A677" s="191" t="s">
        <v>1250</v>
      </c>
      <c r="B677" s="106" t="s">
        <v>408</v>
      </c>
      <c r="C677" s="167">
        <v>1963</v>
      </c>
      <c r="D677" s="167" t="s">
        <v>221</v>
      </c>
      <c r="E677" s="72" t="s">
        <v>20</v>
      </c>
      <c r="F677" s="71">
        <v>4</v>
      </c>
      <c r="G677" s="71">
        <v>4</v>
      </c>
      <c r="H677" s="53">
        <v>2697.3</v>
      </c>
      <c r="I677" s="53">
        <v>0</v>
      </c>
      <c r="J677" s="53">
        <f t="shared" si="151"/>
        <v>2697.3</v>
      </c>
      <c r="K677" s="37">
        <f t="shared" si="148"/>
        <v>17350739.300000001</v>
      </c>
      <c r="L677" s="44">
        <v>0</v>
      </c>
      <c r="M677" s="44">
        <v>0</v>
      </c>
      <c r="N677" s="44">
        <v>0</v>
      </c>
      <c r="O677" s="53">
        <f>'[1]Прод. прилож'!$C$726</f>
        <v>17350739.300000001</v>
      </c>
      <c r="P677" s="44">
        <f t="shared" si="147"/>
        <v>6432.6323731138546</v>
      </c>
      <c r="Q677" s="50">
        <v>9673</v>
      </c>
      <c r="R677" s="69" t="s">
        <v>95</v>
      </c>
      <c r="S677" s="57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  <c r="BD677" s="15"/>
      <c r="BE677" s="15"/>
      <c r="BF677" s="15"/>
      <c r="BG677" s="15"/>
      <c r="BH677" s="15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5"/>
      <c r="CI677" s="15"/>
      <c r="CJ677" s="15"/>
      <c r="CK677" s="15"/>
      <c r="CL677" s="15"/>
      <c r="CM677" s="15"/>
      <c r="CN677" s="15"/>
      <c r="CO677" s="15"/>
      <c r="CP677" s="15"/>
      <c r="CQ677" s="15"/>
      <c r="CR677" s="15"/>
      <c r="CS677" s="15"/>
      <c r="CT677" s="15"/>
      <c r="CU677" s="15"/>
      <c r="CV677" s="15"/>
      <c r="CW677" s="15"/>
      <c r="CX677" s="15"/>
      <c r="CY677" s="15"/>
      <c r="CZ677" s="15"/>
      <c r="DA677" s="15"/>
      <c r="DB677" s="15"/>
      <c r="DC677" s="15"/>
      <c r="DD677" s="15"/>
      <c r="DE677" s="15"/>
      <c r="DF677" s="15"/>
      <c r="DG677" s="15"/>
      <c r="DH677" s="15"/>
      <c r="DI677" s="15"/>
      <c r="DJ677" s="15"/>
      <c r="DK677" s="15"/>
      <c r="DL677" s="15"/>
      <c r="DM677" s="15"/>
      <c r="DN677" s="15"/>
      <c r="DO677" s="15"/>
      <c r="DP677" s="15"/>
      <c r="DQ677" s="15"/>
      <c r="DR677" s="15"/>
      <c r="DS677" s="15"/>
      <c r="DT677" s="15"/>
      <c r="DU677" s="15"/>
      <c r="DV677" s="15"/>
      <c r="DW677" s="15"/>
      <c r="DX677" s="15"/>
      <c r="DY677" s="15"/>
      <c r="DZ677" s="15"/>
      <c r="EA677" s="15"/>
      <c r="EB677" s="15"/>
      <c r="EC677" s="15"/>
      <c r="ED677" s="15"/>
      <c r="EE677" s="15"/>
      <c r="EF677" s="15"/>
      <c r="EG677" s="15"/>
      <c r="EH677" s="15"/>
      <c r="EI677" s="15"/>
      <c r="EJ677" s="15"/>
      <c r="EK677" s="15"/>
      <c r="EL677" s="15"/>
      <c r="EM677" s="15"/>
      <c r="EN677" s="15"/>
      <c r="EO677" s="15"/>
      <c r="EP677" s="15"/>
      <c r="EQ677" s="15"/>
      <c r="ER677" s="15"/>
      <c r="ES677" s="15"/>
      <c r="ET677" s="15"/>
      <c r="EU677" s="15"/>
      <c r="EV677" s="15"/>
      <c r="EW677" s="15"/>
      <c r="EX677" s="15"/>
      <c r="EY677" s="15"/>
      <c r="EZ677" s="15"/>
      <c r="FA677" s="15"/>
      <c r="FB677" s="15"/>
      <c r="FC677" s="15"/>
      <c r="FD677" s="15"/>
      <c r="FE677" s="15"/>
      <c r="FF677" s="15"/>
      <c r="FG677" s="15"/>
      <c r="FH677" s="15"/>
      <c r="FI677" s="15"/>
      <c r="FJ677" s="15"/>
      <c r="FK677" s="15"/>
      <c r="FL677" s="15"/>
      <c r="FM677" s="15"/>
      <c r="FN677" s="15"/>
      <c r="FO677" s="15"/>
      <c r="FP677" s="15"/>
      <c r="FQ677" s="15"/>
      <c r="FR677" s="15"/>
      <c r="FS677" s="15"/>
      <c r="FT677" s="15"/>
      <c r="FU677" s="15"/>
      <c r="FV677" s="15"/>
      <c r="FW677" s="15"/>
      <c r="FX677" s="15"/>
      <c r="FY677" s="15"/>
      <c r="FZ677" s="15"/>
      <c r="GA677" s="15"/>
      <c r="GB677" s="15"/>
      <c r="GC677" s="15"/>
      <c r="GD677" s="15"/>
      <c r="GE677" s="15"/>
      <c r="GF677" s="15"/>
      <c r="GG677" s="15"/>
      <c r="GH677" s="15"/>
      <c r="GI677" s="15"/>
      <c r="GJ677" s="15"/>
      <c r="GK677" s="15"/>
      <c r="GL677" s="15"/>
      <c r="GM677" s="15"/>
      <c r="GN677" s="15"/>
      <c r="GO677" s="15"/>
      <c r="GP677" s="15"/>
      <c r="GQ677" s="15"/>
      <c r="GR677" s="15"/>
      <c r="GS677" s="15"/>
      <c r="GT677" s="15"/>
      <c r="GU677" s="15"/>
      <c r="GV677" s="15"/>
      <c r="GW677" s="15"/>
      <c r="GX677" s="15"/>
      <c r="GY677" s="15"/>
    </row>
    <row r="678" spans="1:207" s="16" customFormat="1" ht="25.15" customHeight="1" x14ac:dyDescent="0.25">
      <c r="A678" s="191" t="s">
        <v>1251</v>
      </c>
      <c r="B678" s="106" t="s">
        <v>377</v>
      </c>
      <c r="C678" s="167">
        <v>1964</v>
      </c>
      <c r="D678" s="167" t="s">
        <v>221</v>
      </c>
      <c r="E678" s="72" t="s">
        <v>20</v>
      </c>
      <c r="F678" s="71">
        <v>4</v>
      </c>
      <c r="G678" s="71">
        <v>3</v>
      </c>
      <c r="H678" s="53">
        <v>2439.36</v>
      </c>
      <c r="I678" s="53">
        <v>0</v>
      </c>
      <c r="J678" s="53">
        <f t="shared" si="151"/>
        <v>2439.36</v>
      </c>
      <c r="K678" s="37">
        <f t="shared" si="148"/>
        <v>22861561.109999999</v>
      </c>
      <c r="L678" s="44">
        <v>0</v>
      </c>
      <c r="M678" s="44">
        <v>0</v>
      </c>
      <c r="N678" s="44">
        <v>0</v>
      </c>
      <c r="O678" s="53">
        <f>'[1]Прод. прилож'!$C$227</f>
        <v>22861561.109999999</v>
      </c>
      <c r="P678" s="44">
        <f t="shared" si="147"/>
        <v>9371.9504747146784</v>
      </c>
      <c r="Q678" s="50">
        <v>9673</v>
      </c>
      <c r="R678" s="70" t="s">
        <v>94</v>
      </c>
      <c r="S678" s="57"/>
    </row>
    <row r="679" spans="1:207" s="16" customFormat="1" ht="25.15" customHeight="1" x14ac:dyDescent="0.25">
      <c r="A679" s="191" t="s">
        <v>1252</v>
      </c>
      <c r="B679" s="106" t="s">
        <v>367</v>
      </c>
      <c r="C679" s="167">
        <v>1954</v>
      </c>
      <c r="D679" s="167" t="s">
        <v>221</v>
      </c>
      <c r="E679" s="72" t="s">
        <v>20</v>
      </c>
      <c r="F679" s="71">
        <v>2</v>
      </c>
      <c r="G679" s="71">
        <v>2</v>
      </c>
      <c r="H679" s="53">
        <v>944</v>
      </c>
      <c r="I679" s="53">
        <v>0</v>
      </c>
      <c r="J679" s="53">
        <f t="shared" si="151"/>
        <v>944</v>
      </c>
      <c r="K679" s="37">
        <f t="shared" si="148"/>
        <v>5996152</v>
      </c>
      <c r="L679" s="44">
        <v>0</v>
      </c>
      <c r="M679" s="44">
        <v>0</v>
      </c>
      <c r="N679" s="44">
        <v>0</v>
      </c>
      <c r="O679" s="53">
        <f>'[1]Прод. прилож'!$C$228</f>
        <v>5996152</v>
      </c>
      <c r="P679" s="44">
        <f t="shared" si="147"/>
        <v>6351.8559322033898</v>
      </c>
      <c r="Q679" s="50">
        <v>9673</v>
      </c>
      <c r="R679" s="70" t="s">
        <v>94</v>
      </c>
      <c r="S679" s="57"/>
    </row>
    <row r="680" spans="1:207" s="16" customFormat="1" ht="25.15" customHeight="1" x14ac:dyDescent="0.25">
      <c r="A680" s="191" t="s">
        <v>1253</v>
      </c>
      <c r="B680" s="106" t="s">
        <v>368</v>
      </c>
      <c r="C680" s="167">
        <v>1966</v>
      </c>
      <c r="D680" s="167" t="s">
        <v>221</v>
      </c>
      <c r="E680" s="72" t="s">
        <v>20</v>
      </c>
      <c r="F680" s="71">
        <v>5</v>
      </c>
      <c r="G680" s="71">
        <v>3</v>
      </c>
      <c r="H680" s="53">
        <v>4271</v>
      </c>
      <c r="I680" s="53">
        <v>0</v>
      </c>
      <c r="J680" s="53">
        <f t="shared" si="151"/>
        <v>4271</v>
      </c>
      <c r="K680" s="37">
        <f t="shared" si="148"/>
        <v>36915443.980000004</v>
      </c>
      <c r="L680" s="44">
        <v>0</v>
      </c>
      <c r="M680" s="44">
        <v>0</v>
      </c>
      <c r="N680" s="44">
        <v>0</v>
      </c>
      <c r="O680" s="53">
        <f>'[1]Прод. прилож'!$C$229</f>
        <v>36915443.980000004</v>
      </c>
      <c r="P680" s="44">
        <f t="shared" si="147"/>
        <v>8643.2788527276989</v>
      </c>
      <c r="Q680" s="50">
        <v>9673</v>
      </c>
      <c r="R680" s="70" t="s">
        <v>94</v>
      </c>
      <c r="S680" s="57"/>
    </row>
    <row r="681" spans="1:207" s="16" customFormat="1" ht="25.15" customHeight="1" x14ac:dyDescent="0.25">
      <c r="A681" s="191" t="s">
        <v>1254</v>
      </c>
      <c r="B681" s="106" t="s">
        <v>378</v>
      </c>
      <c r="C681" s="167">
        <v>1962</v>
      </c>
      <c r="D681" s="167" t="s">
        <v>221</v>
      </c>
      <c r="E681" s="72" t="s">
        <v>20</v>
      </c>
      <c r="F681" s="71">
        <v>3</v>
      </c>
      <c r="G681" s="71">
        <v>3</v>
      </c>
      <c r="H681" s="53">
        <v>1840.5</v>
      </c>
      <c r="I681" s="53">
        <v>0</v>
      </c>
      <c r="J681" s="53">
        <f t="shared" si="151"/>
        <v>1840.5</v>
      </c>
      <c r="K681" s="37">
        <f t="shared" si="148"/>
        <v>19443830.920000002</v>
      </c>
      <c r="L681" s="44">
        <v>0</v>
      </c>
      <c r="M681" s="44">
        <v>0</v>
      </c>
      <c r="N681" s="44">
        <v>0</v>
      </c>
      <c r="O681" s="53">
        <f>'[1]Прод. прилож'!$C$230</f>
        <v>19443830.920000002</v>
      </c>
      <c r="P681" s="44">
        <f t="shared" si="147"/>
        <v>10564.428644390113</v>
      </c>
      <c r="Q681" s="50">
        <v>9673</v>
      </c>
      <c r="R681" s="70" t="s">
        <v>94</v>
      </c>
      <c r="S681" s="57"/>
    </row>
    <row r="682" spans="1:207" s="16" customFormat="1" ht="25.15" customHeight="1" x14ac:dyDescent="0.25">
      <c r="A682" s="191" t="s">
        <v>1255</v>
      </c>
      <c r="B682" s="106" t="s">
        <v>427</v>
      </c>
      <c r="C682" s="167">
        <v>1962</v>
      </c>
      <c r="D682" s="167" t="s">
        <v>221</v>
      </c>
      <c r="E682" s="72" t="s">
        <v>20</v>
      </c>
      <c r="F682" s="71">
        <v>4</v>
      </c>
      <c r="G682" s="71">
        <v>4</v>
      </c>
      <c r="H682" s="53">
        <v>2731.1</v>
      </c>
      <c r="I682" s="53">
        <v>0</v>
      </c>
      <c r="J682" s="53">
        <f t="shared" si="151"/>
        <v>2731.1</v>
      </c>
      <c r="K682" s="37">
        <f t="shared" si="148"/>
        <v>23564951.559999999</v>
      </c>
      <c r="L682" s="44">
        <v>0</v>
      </c>
      <c r="M682" s="44">
        <v>0</v>
      </c>
      <c r="N682" s="44">
        <v>0</v>
      </c>
      <c r="O682" s="53">
        <f>'[1]Прод. прилож'!$C$1230</f>
        <v>23564951.559999999</v>
      </c>
      <c r="P682" s="44">
        <f t="shared" si="147"/>
        <v>8628.373754164988</v>
      </c>
      <c r="Q682" s="50">
        <v>9673</v>
      </c>
      <c r="R682" s="69" t="s">
        <v>96</v>
      </c>
      <c r="S682" s="65"/>
      <c r="T682" s="17"/>
    </row>
    <row r="683" spans="1:207" s="16" customFormat="1" ht="25.15" customHeight="1" x14ac:dyDescent="0.25">
      <c r="A683" s="191" t="s">
        <v>1256</v>
      </c>
      <c r="B683" s="106" t="s">
        <v>379</v>
      </c>
      <c r="C683" s="167">
        <v>1961</v>
      </c>
      <c r="D683" s="167" t="s">
        <v>221</v>
      </c>
      <c r="E683" s="72" t="s">
        <v>20</v>
      </c>
      <c r="F683" s="71">
        <v>4</v>
      </c>
      <c r="G683" s="71">
        <v>4</v>
      </c>
      <c r="H683" s="53">
        <v>3069.8</v>
      </c>
      <c r="I683" s="53">
        <v>0</v>
      </c>
      <c r="J683" s="53">
        <f t="shared" si="151"/>
        <v>3069.8</v>
      </c>
      <c r="K683" s="37">
        <f t="shared" si="148"/>
        <v>28286231.600000001</v>
      </c>
      <c r="L683" s="44">
        <v>0</v>
      </c>
      <c r="M683" s="44">
        <v>0</v>
      </c>
      <c r="N683" s="44">
        <v>0</v>
      </c>
      <c r="O683" s="53">
        <f>'[1]Прод. прилож'!$C$231</f>
        <v>28286231.600000001</v>
      </c>
      <c r="P683" s="44">
        <f t="shared" si="147"/>
        <v>9214.3565053097918</v>
      </c>
      <c r="Q683" s="50">
        <v>9673</v>
      </c>
      <c r="R683" s="70" t="s">
        <v>94</v>
      </c>
      <c r="S683" s="57"/>
    </row>
    <row r="684" spans="1:207" s="16" customFormat="1" ht="25.15" customHeight="1" x14ac:dyDescent="0.25">
      <c r="A684" s="191" t="s">
        <v>1257</v>
      </c>
      <c r="B684" s="106" t="s">
        <v>380</v>
      </c>
      <c r="C684" s="167">
        <v>1961</v>
      </c>
      <c r="D684" s="167" t="s">
        <v>221</v>
      </c>
      <c r="E684" s="72" t="s">
        <v>20</v>
      </c>
      <c r="F684" s="71">
        <v>4</v>
      </c>
      <c r="G684" s="71">
        <v>4</v>
      </c>
      <c r="H684" s="53">
        <v>3069.8</v>
      </c>
      <c r="I684" s="53">
        <v>0</v>
      </c>
      <c r="J684" s="53">
        <f t="shared" si="151"/>
        <v>3069.8</v>
      </c>
      <c r="K684" s="37">
        <f t="shared" si="148"/>
        <v>28286351.600000001</v>
      </c>
      <c r="L684" s="44">
        <v>0</v>
      </c>
      <c r="M684" s="44">
        <v>0</v>
      </c>
      <c r="N684" s="44">
        <v>0</v>
      </c>
      <c r="O684" s="53">
        <f>'[1]Прод. прилож'!$C$232</f>
        <v>28286351.600000001</v>
      </c>
      <c r="P684" s="44">
        <f t="shared" si="147"/>
        <v>9214.3955958042861</v>
      </c>
      <c r="Q684" s="50">
        <v>9673</v>
      </c>
      <c r="R684" s="70" t="s">
        <v>94</v>
      </c>
      <c r="S684" s="57"/>
    </row>
    <row r="685" spans="1:207" s="16" customFormat="1" ht="25.15" customHeight="1" x14ac:dyDescent="0.25">
      <c r="A685" s="191" t="s">
        <v>1258</v>
      </c>
      <c r="B685" s="106" t="s">
        <v>412</v>
      </c>
      <c r="C685" s="167">
        <v>1966</v>
      </c>
      <c r="D685" s="167" t="s">
        <v>221</v>
      </c>
      <c r="E685" s="72" t="s">
        <v>20</v>
      </c>
      <c r="F685" s="71">
        <v>4</v>
      </c>
      <c r="G685" s="71">
        <v>3</v>
      </c>
      <c r="H685" s="53">
        <v>2033.7</v>
      </c>
      <c r="I685" s="53">
        <v>0</v>
      </c>
      <c r="J685" s="53">
        <f t="shared" si="151"/>
        <v>2033.7</v>
      </c>
      <c r="K685" s="37">
        <f t="shared" si="148"/>
        <v>17813155.600000001</v>
      </c>
      <c r="L685" s="44">
        <v>0</v>
      </c>
      <c r="M685" s="44">
        <v>0</v>
      </c>
      <c r="N685" s="44">
        <v>0</v>
      </c>
      <c r="O685" s="53">
        <f>'[1]Прод. прилож'!$C$727</f>
        <v>17813155.600000001</v>
      </c>
      <c r="P685" s="44">
        <f t="shared" si="147"/>
        <v>8758.9888380783796</v>
      </c>
      <c r="Q685" s="50">
        <v>9673</v>
      </c>
      <c r="R685" s="69" t="s">
        <v>95</v>
      </c>
      <c r="S685" s="65"/>
      <c r="T685" s="17"/>
    </row>
    <row r="686" spans="1:207" s="16" customFormat="1" ht="25.15" customHeight="1" x14ac:dyDescent="0.25">
      <c r="A686" s="191" t="s">
        <v>1259</v>
      </c>
      <c r="B686" s="106" t="s">
        <v>413</v>
      </c>
      <c r="C686" s="167">
        <v>1965</v>
      </c>
      <c r="D686" s="167" t="s">
        <v>221</v>
      </c>
      <c r="E686" s="72" t="s">
        <v>20</v>
      </c>
      <c r="F686" s="71">
        <v>4</v>
      </c>
      <c r="G686" s="71">
        <v>3</v>
      </c>
      <c r="H686" s="53">
        <v>2169.6999999999998</v>
      </c>
      <c r="I686" s="53">
        <v>0</v>
      </c>
      <c r="J686" s="53">
        <f t="shared" si="151"/>
        <v>2169.6999999999998</v>
      </c>
      <c r="K686" s="37">
        <f t="shared" si="148"/>
        <v>7123213.2599999998</v>
      </c>
      <c r="L686" s="44">
        <v>0</v>
      </c>
      <c r="M686" s="44">
        <v>0</v>
      </c>
      <c r="N686" s="44">
        <v>0</v>
      </c>
      <c r="O686" s="53">
        <f>'[1]Прод. прилож'!$C$728</f>
        <v>7123213.2599999998</v>
      </c>
      <c r="P686" s="44">
        <f t="shared" si="147"/>
        <v>3283.0406323454858</v>
      </c>
      <c r="Q686" s="50">
        <v>9673</v>
      </c>
      <c r="R686" s="69" t="s">
        <v>95</v>
      </c>
      <c r="S686" s="65"/>
      <c r="T686" s="17"/>
    </row>
    <row r="687" spans="1:207" s="16" customFormat="1" ht="25.15" customHeight="1" x14ac:dyDescent="0.25">
      <c r="A687" s="214" t="s">
        <v>1260</v>
      </c>
      <c r="B687" s="236" t="s">
        <v>1859</v>
      </c>
      <c r="C687" s="214">
        <v>1969</v>
      </c>
      <c r="D687" s="214" t="s">
        <v>221</v>
      </c>
      <c r="E687" s="204" t="s">
        <v>20</v>
      </c>
      <c r="F687" s="206">
        <v>2</v>
      </c>
      <c r="G687" s="206">
        <v>3</v>
      </c>
      <c r="H687" s="208">
        <v>874.5</v>
      </c>
      <c r="I687" s="208">
        <v>0</v>
      </c>
      <c r="J687" s="208">
        <v>748.4</v>
      </c>
      <c r="K687" s="37">
        <f>SUM(L687:O687)</f>
        <v>300000</v>
      </c>
      <c r="L687" s="44">
        <v>0</v>
      </c>
      <c r="M687" s="44">
        <v>0</v>
      </c>
      <c r="N687" s="44">
        <v>0</v>
      </c>
      <c r="O687" s="53">
        <f>'[1]Прод. прилож'!$C$233</f>
        <v>300000</v>
      </c>
      <c r="P687" s="44">
        <f>K687/H687</f>
        <v>343.05317324185251</v>
      </c>
      <c r="Q687" s="50">
        <v>9673</v>
      </c>
      <c r="R687" s="70" t="s">
        <v>94</v>
      </c>
      <c r="S687" s="65"/>
      <c r="T687" s="17"/>
    </row>
    <row r="688" spans="1:207" s="16" customFormat="1" ht="25.15" customHeight="1" x14ac:dyDescent="0.25">
      <c r="A688" s="215"/>
      <c r="B688" s="237"/>
      <c r="C688" s="215"/>
      <c r="D688" s="215"/>
      <c r="E688" s="205"/>
      <c r="F688" s="207"/>
      <c r="G688" s="207"/>
      <c r="H688" s="209"/>
      <c r="I688" s="209"/>
      <c r="J688" s="209"/>
      <c r="K688" s="37">
        <f>SUM(L688:O688)</f>
        <v>17466384.300000001</v>
      </c>
      <c r="L688" s="44">
        <v>0</v>
      </c>
      <c r="M688" s="44">
        <v>0</v>
      </c>
      <c r="N688" s="44">
        <v>0</v>
      </c>
      <c r="O688" s="53">
        <f>'[1]Прод. прилож'!$C$729</f>
        <v>17466384.300000001</v>
      </c>
      <c r="P688" s="44">
        <f>K688/H687</f>
        <v>19972.995197255575</v>
      </c>
      <c r="Q688" s="50">
        <v>9673</v>
      </c>
      <c r="R688" s="70" t="s">
        <v>95</v>
      </c>
      <c r="S688" s="65"/>
      <c r="T688" s="17"/>
    </row>
    <row r="689" spans="1:207" s="16" customFormat="1" ht="25.15" customHeight="1" x14ac:dyDescent="0.25">
      <c r="A689" s="191" t="s">
        <v>1261</v>
      </c>
      <c r="B689" s="106" t="s">
        <v>856</v>
      </c>
      <c r="C689" s="167">
        <v>1971</v>
      </c>
      <c r="D689" s="167" t="s">
        <v>221</v>
      </c>
      <c r="E689" s="72" t="s">
        <v>20</v>
      </c>
      <c r="F689" s="71">
        <v>5</v>
      </c>
      <c r="G689" s="71">
        <v>8</v>
      </c>
      <c r="H689" s="53">
        <v>7770.3</v>
      </c>
      <c r="I689" s="53">
        <v>219.5</v>
      </c>
      <c r="J689" s="53">
        <v>5732.2</v>
      </c>
      <c r="K689" s="37">
        <f t="shared" si="148"/>
        <v>9062526.2400000002</v>
      </c>
      <c r="L689" s="44">
        <v>0</v>
      </c>
      <c r="M689" s="44">
        <v>0</v>
      </c>
      <c r="N689" s="44">
        <v>0</v>
      </c>
      <c r="O689" s="53">
        <f>'[1]Прод. прилож'!$C$234</f>
        <v>9062526.2400000002</v>
      </c>
      <c r="P689" s="44">
        <f t="shared" si="147"/>
        <v>1166.3032624223003</v>
      </c>
      <c r="Q689" s="50">
        <v>9673</v>
      </c>
      <c r="R689" s="70" t="s">
        <v>94</v>
      </c>
      <c r="S689" s="57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  <c r="CL689" s="15"/>
      <c r="CM689" s="15"/>
      <c r="CN689" s="15"/>
      <c r="CO689" s="15"/>
      <c r="CP689" s="15"/>
      <c r="CQ689" s="15"/>
      <c r="CR689" s="15"/>
      <c r="CS689" s="15"/>
      <c r="CT689" s="15"/>
      <c r="CU689" s="15"/>
      <c r="CV689" s="15"/>
      <c r="CW689" s="15"/>
      <c r="CX689" s="15"/>
      <c r="CY689" s="15"/>
      <c r="CZ689" s="15"/>
      <c r="DA689" s="15"/>
      <c r="DB689" s="15"/>
      <c r="DC689" s="15"/>
      <c r="DD689" s="15"/>
      <c r="DE689" s="15"/>
      <c r="DF689" s="15"/>
      <c r="DG689" s="15"/>
      <c r="DH689" s="15"/>
      <c r="DI689" s="15"/>
      <c r="DJ689" s="15"/>
      <c r="DK689" s="15"/>
      <c r="DL689" s="15"/>
      <c r="DM689" s="15"/>
      <c r="DN689" s="15"/>
      <c r="DO689" s="15"/>
      <c r="DP689" s="15"/>
      <c r="DQ689" s="15"/>
      <c r="DR689" s="15"/>
      <c r="DS689" s="15"/>
      <c r="DT689" s="15"/>
      <c r="DU689" s="15"/>
      <c r="DV689" s="15"/>
      <c r="DW689" s="15"/>
      <c r="DX689" s="15"/>
      <c r="DY689" s="15"/>
      <c r="DZ689" s="15"/>
      <c r="EA689" s="15"/>
      <c r="EB689" s="15"/>
      <c r="EC689" s="15"/>
      <c r="ED689" s="15"/>
      <c r="EE689" s="15"/>
      <c r="EF689" s="15"/>
      <c r="EG689" s="15"/>
      <c r="EH689" s="15"/>
      <c r="EI689" s="15"/>
      <c r="EJ689" s="15"/>
      <c r="EK689" s="15"/>
      <c r="EL689" s="15"/>
      <c r="EM689" s="15"/>
      <c r="EN689" s="15"/>
      <c r="EO689" s="15"/>
      <c r="EP689" s="15"/>
      <c r="EQ689" s="15"/>
      <c r="ER689" s="15"/>
      <c r="ES689" s="15"/>
      <c r="ET689" s="15"/>
      <c r="EU689" s="15"/>
      <c r="EV689" s="15"/>
      <c r="EW689" s="15"/>
      <c r="EX689" s="15"/>
      <c r="EY689" s="15"/>
      <c r="EZ689" s="15"/>
      <c r="FA689" s="15"/>
      <c r="FB689" s="15"/>
      <c r="FC689" s="15"/>
      <c r="FD689" s="15"/>
      <c r="FE689" s="15"/>
      <c r="FF689" s="15"/>
      <c r="FG689" s="15"/>
      <c r="FH689" s="15"/>
      <c r="FI689" s="15"/>
      <c r="FJ689" s="15"/>
      <c r="FK689" s="15"/>
      <c r="FL689" s="15"/>
      <c r="FM689" s="15"/>
      <c r="FN689" s="15"/>
      <c r="FO689" s="15"/>
      <c r="FP689" s="15"/>
      <c r="FQ689" s="15"/>
      <c r="FR689" s="15"/>
      <c r="FS689" s="15"/>
      <c r="FT689" s="15"/>
      <c r="FU689" s="15"/>
      <c r="FV689" s="15"/>
      <c r="FW689" s="15"/>
      <c r="FX689" s="15"/>
      <c r="FY689" s="15"/>
      <c r="FZ689" s="15"/>
      <c r="GA689" s="15"/>
      <c r="GB689" s="15"/>
      <c r="GC689" s="15"/>
      <c r="GD689" s="15"/>
      <c r="GE689" s="15"/>
      <c r="GF689" s="15"/>
      <c r="GG689" s="15"/>
      <c r="GH689" s="15"/>
      <c r="GI689" s="15"/>
      <c r="GJ689" s="15"/>
      <c r="GK689" s="15"/>
      <c r="GL689" s="15"/>
      <c r="GM689" s="15"/>
      <c r="GN689" s="15"/>
      <c r="GO689" s="15"/>
      <c r="GP689" s="15"/>
      <c r="GQ689" s="15"/>
      <c r="GR689" s="15"/>
      <c r="GS689" s="15"/>
      <c r="GT689" s="15"/>
      <c r="GU689" s="15"/>
      <c r="GV689" s="15"/>
      <c r="GW689" s="15"/>
      <c r="GX689" s="15"/>
      <c r="GY689" s="15"/>
    </row>
    <row r="690" spans="1:207" s="16" customFormat="1" ht="25.15" customHeight="1" x14ac:dyDescent="0.25">
      <c r="A690" s="191" t="s">
        <v>1262</v>
      </c>
      <c r="B690" s="106" t="s">
        <v>369</v>
      </c>
      <c r="C690" s="167">
        <v>1986</v>
      </c>
      <c r="D690" s="167" t="s">
        <v>221</v>
      </c>
      <c r="E690" s="72" t="s">
        <v>20</v>
      </c>
      <c r="F690" s="71">
        <v>3</v>
      </c>
      <c r="G690" s="71">
        <v>3</v>
      </c>
      <c r="H690" s="53">
        <v>2005.3</v>
      </c>
      <c r="I690" s="53">
        <v>0</v>
      </c>
      <c r="J690" s="53">
        <f t="shared" ref="J690:J721" si="152">H690</f>
        <v>2005.3</v>
      </c>
      <c r="K690" s="37">
        <f t="shared" si="148"/>
        <v>4306361.7600000007</v>
      </c>
      <c r="L690" s="44">
        <v>0</v>
      </c>
      <c r="M690" s="44">
        <v>0</v>
      </c>
      <c r="N690" s="44">
        <v>0</v>
      </c>
      <c r="O690" s="53">
        <f>'[1]Прод. прилож'!$C$1231</f>
        <v>4306361.7600000007</v>
      </c>
      <c r="P690" s="44">
        <f t="shared" si="147"/>
        <v>2147.4900314167462</v>
      </c>
      <c r="Q690" s="50">
        <v>9673</v>
      </c>
      <c r="R690" s="69" t="s">
        <v>96</v>
      </c>
      <c r="S690" s="57"/>
    </row>
    <row r="691" spans="1:207" s="16" customFormat="1" ht="25.15" customHeight="1" x14ac:dyDescent="0.25">
      <c r="A691" s="191" t="s">
        <v>1263</v>
      </c>
      <c r="B691" s="106" t="s">
        <v>381</v>
      </c>
      <c r="C691" s="167">
        <v>1964</v>
      </c>
      <c r="D691" s="167" t="s">
        <v>221</v>
      </c>
      <c r="E691" s="72" t="s">
        <v>20</v>
      </c>
      <c r="F691" s="71">
        <v>4</v>
      </c>
      <c r="G691" s="71">
        <v>3</v>
      </c>
      <c r="H691" s="53">
        <v>2465.6</v>
      </c>
      <c r="I691" s="53">
        <v>0</v>
      </c>
      <c r="J691" s="53">
        <f t="shared" si="152"/>
        <v>2465.6</v>
      </c>
      <c r="K691" s="37">
        <f t="shared" si="148"/>
        <v>22664826.91</v>
      </c>
      <c r="L691" s="44">
        <v>0</v>
      </c>
      <c r="M691" s="44">
        <v>0</v>
      </c>
      <c r="N691" s="44">
        <v>0</v>
      </c>
      <c r="O691" s="53">
        <f>'[1]Прод. прилож'!$C$235</f>
        <v>22664826.91</v>
      </c>
      <c r="P691" s="44">
        <f t="shared" si="147"/>
        <v>9192.4184417585984</v>
      </c>
      <c r="Q691" s="50">
        <v>9673</v>
      </c>
      <c r="R691" s="70" t="s">
        <v>94</v>
      </c>
      <c r="S691" s="57"/>
    </row>
    <row r="692" spans="1:207" s="15" customFormat="1" ht="27" customHeight="1" x14ac:dyDescent="0.25">
      <c r="A692" s="191" t="s">
        <v>1264</v>
      </c>
      <c r="B692" s="179" t="s">
        <v>2003</v>
      </c>
      <c r="C692" s="176">
        <v>1960</v>
      </c>
      <c r="D692" s="147" t="s">
        <v>221</v>
      </c>
      <c r="E692" s="149" t="s">
        <v>20</v>
      </c>
      <c r="F692" s="186">
        <v>3</v>
      </c>
      <c r="G692" s="186">
        <v>3</v>
      </c>
      <c r="H692" s="132">
        <v>1813</v>
      </c>
      <c r="I692" s="132">
        <v>44.1</v>
      </c>
      <c r="J692" s="132">
        <v>1444.7</v>
      </c>
      <c r="K692" s="37">
        <f t="shared" ref="K692" si="153">SUM(L692:O692)</f>
        <v>22744198.550000001</v>
      </c>
      <c r="L692" s="85">
        <v>0</v>
      </c>
      <c r="M692" s="19">
        <v>0</v>
      </c>
      <c r="N692" s="19">
        <v>0</v>
      </c>
      <c r="O692" s="53">
        <f>'[1]Прод. прилож'!$C$730</f>
        <v>22744198.550000001</v>
      </c>
      <c r="P692" s="50">
        <f>K692/H692</f>
        <v>12545.062630998345</v>
      </c>
      <c r="Q692" s="37">
        <v>9673</v>
      </c>
      <c r="R692" s="70" t="s">
        <v>95</v>
      </c>
      <c r="S692" s="17"/>
      <c r="T692" s="16"/>
      <c r="U692" s="16"/>
    </row>
    <row r="693" spans="1:207" s="16" customFormat="1" ht="25.15" customHeight="1" x14ac:dyDescent="0.25">
      <c r="A693" s="191" t="s">
        <v>1265</v>
      </c>
      <c r="B693" s="106" t="s">
        <v>382</v>
      </c>
      <c r="C693" s="167">
        <v>1966</v>
      </c>
      <c r="D693" s="167" t="s">
        <v>221</v>
      </c>
      <c r="E693" s="72" t="s">
        <v>20</v>
      </c>
      <c r="F693" s="71">
        <v>4</v>
      </c>
      <c r="G693" s="71">
        <v>3</v>
      </c>
      <c r="H693" s="53">
        <v>2375.5</v>
      </c>
      <c r="I693" s="53">
        <v>0</v>
      </c>
      <c r="J693" s="53">
        <f t="shared" si="152"/>
        <v>2375.5</v>
      </c>
      <c r="K693" s="37">
        <f t="shared" si="148"/>
        <v>8350447.1000000015</v>
      </c>
      <c r="L693" s="44">
        <v>0</v>
      </c>
      <c r="M693" s="44">
        <v>0</v>
      </c>
      <c r="N693" s="44">
        <v>0</v>
      </c>
      <c r="O693" s="53">
        <f>'[1]Прод. прилож'!$C$731</f>
        <v>8350447.1000000015</v>
      </c>
      <c r="P693" s="44">
        <f t="shared" si="147"/>
        <v>3515.2376762786789</v>
      </c>
      <c r="Q693" s="50">
        <v>9673</v>
      </c>
      <c r="R693" s="69" t="s">
        <v>95</v>
      </c>
      <c r="S693" s="57"/>
    </row>
    <row r="694" spans="1:207" s="16" customFormat="1" ht="25.15" customHeight="1" x14ac:dyDescent="0.25">
      <c r="A694" s="191" t="s">
        <v>1266</v>
      </c>
      <c r="B694" s="106" t="s">
        <v>370</v>
      </c>
      <c r="C694" s="167">
        <v>1961</v>
      </c>
      <c r="D694" s="167" t="s">
        <v>221</v>
      </c>
      <c r="E694" s="72" t="s">
        <v>20</v>
      </c>
      <c r="F694" s="71">
        <v>3</v>
      </c>
      <c r="G694" s="71">
        <v>3</v>
      </c>
      <c r="H694" s="53">
        <v>1920</v>
      </c>
      <c r="I694" s="53">
        <v>0</v>
      </c>
      <c r="J694" s="53">
        <f t="shared" si="152"/>
        <v>1920</v>
      </c>
      <c r="K694" s="37">
        <f t="shared" si="148"/>
        <v>13030606.48</v>
      </c>
      <c r="L694" s="44">
        <v>0</v>
      </c>
      <c r="M694" s="44">
        <v>0</v>
      </c>
      <c r="N694" s="44">
        <v>0</v>
      </c>
      <c r="O694" s="53">
        <f>'[1]Прод. прилож'!$C$236</f>
        <v>13030606.48</v>
      </c>
      <c r="P694" s="44">
        <f t="shared" si="147"/>
        <v>6786.7742083333333</v>
      </c>
      <c r="Q694" s="50">
        <v>9673</v>
      </c>
      <c r="R694" s="70" t="s">
        <v>94</v>
      </c>
      <c r="S694" s="57"/>
    </row>
    <row r="695" spans="1:207" s="15" customFormat="1" ht="25.15" customHeight="1" x14ac:dyDescent="0.25">
      <c r="A695" s="191" t="s">
        <v>1267</v>
      </c>
      <c r="B695" s="106" t="s">
        <v>1901</v>
      </c>
      <c r="C695" s="167">
        <v>1960</v>
      </c>
      <c r="D695" s="167" t="s">
        <v>221</v>
      </c>
      <c r="E695" s="72" t="s">
        <v>20</v>
      </c>
      <c r="F695" s="71">
        <v>3</v>
      </c>
      <c r="G695" s="71">
        <v>3</v>
      </c>
      <c r="H695" s="63">
        <v>1831.5</v>
      </c>
      <c r="I695" s="63">
        <v>0</v>
      </c>
      <c r="J695" s="63">
        <v>1484.5</v>
      </c>
      <c r="K695" s="37">
        <f t="shared" ref="K695" si="154">SUM(L695:O695)</f>
        <v>1037469.6</v>
      </c>
      <c r="L695" s="85">
        <v>0</v>
      </c>
      <c r="M695" s="19">
        <v>0</v>
      </c>
      <c r="N695" s="19">
        <v>0</v>
      </c>
      <c r="O695" s="53">
        <f>'[1]Прод. прилож'!$C$1232</f>
        <v>1037469.6</v>
      </c>
      <c r="P695" s="50">
        <f t="shared" si="147"/>
        <v>566.45896805896803</v>
      </c>
      <c r="Q695" s="37">
        <v>9673</v>
      </c>
      <c r="R695" s="56" t="s">
        <v>96</v>
      </c>
      <c r="S695" s="16"/>
      <c r="T695" s="17"/>
      <c r="U695" s="16"/>
    </row>
    <row r="696" spans="1:207" s="16" customFormat="1" ht="25.15" customHeight="1" x14ac:dyDescent="0.25">
      <c r="A696" s="191" t="s">
        <v>1268</v>
      </c>
      <c r="B696" s="106" t="s">
        <v>371</v>
      </c>
      <c r="C696" s="167">
        <v>1961</v>
      </c>
      <c r="D696" s="167" t="s">
        <v>221</v>
      </c>
      <c r="E696" s="72" t="s">
        <v>20</v>
      </c>
      <c r="F696" s="71">
        <v>3</v>
      </c>
      <c r="G696" s="71">
        <v>3</v>
      </c>
      <c r="H696" s="53">
        <v>2009.34</v>
      </c>
      <c r="I696" s="53">
        <v>0</v>
      </c>
      <c r="J696" s="53">
        <f t="shared" si="152"/>
        <v>2009.34</v>
      </c>
      <c r="K696" s="37">
        <f t="shared" si="148"/>
        <v>13445709.889999999</v>
      </c>
      <c r="L696" s="44">
        <v>0</v>
      </c>
      <c r="M696" s="44">
        <v>0</v>
      </c>
      <c r="N696" s="44">
        <v>0</v>
      </c>
      <c r="O696" s="53">
        <f>'[1]Прод. прилож'!$C$237</f>
        <v>13445709.889999999</v>
      </c>
      <c r="P696" s="44">
        <f t="shared" ref="P696:P721" si="155">K696/H696</f>
        <v>6691.6051489543825</v>
      </c>
      <c r="Q696" s="50">
        <v>9673</v>
      </c>
      <c r="R696" s="70" t="s">
        <v>94</v>
      </c>
      <c r="S696" s="57"/>
    </row>
    <row r="697" spans="1:207" s="16" customFormat="1" ht="25.15" customHeight="1" x14ac:dyDescent="0.25">
      <c r="A697" s="191" t="s">
        <v>1269</v>
      </c>
      <c r="B697" s="106" t="s">
        <v>372</v>
      </c>
      <c r="C697" s="167">
        <v>1960</v>
      </c>
      <c r="D697" s="167" t="s">
        <v>221</v>
      </c>
      <c r="E697" s="72" t="s">
        <v>20</v>
      </c>
      <c r="F697" s="71">
        <v>2</v>
      </c>
      <c r="G697" s="71">
        <v>2</v>
      </c>
      <c r="H697" s="53">
        <v>754.43</v>
      </c>
      <c r="I697" s="53">
        <v>0</v>
      </c>
      <c r="J697" s="53">
        <f t="shared" si="152"/>
        <v>754.43</v>
      </c>
      <c r="K697" s="37">
        <f t="shared" ref="K697:K721" si="156">SUM(L697:O697)</f>
        <v>2654651.5700000003</v>
      </c>
      <c r="L697" s="44">
        <v>0</v>
      </c>
      <c r="M697" s="44">
        <v>0</v>
      </c>
      <c r="N697" s="44">
        <v>0</v>
      </c>
      <c r="O697" s="53">
        <f>'[1]Прод. прилож'!$C$238</f>
        <v>2654651.5700000003</v>
      </c>
      <c r="P697" s="44">
        <f t="shared" si="155"/>
        <v>3518.7513354453035</v>
      </c>
      <c r="Q697" s="50">
        <v>9673</v>
      </c>
      <c r="R697" s="70" t="s">
        <v>94</v>
      </c>
      <c r="S697" s="57"/>
    </row>
    <row r="698" spans="1:207" s="15" customFormat="1" ht="25.15" customHeight="1" x14ac:dyDescent="0.25">
      <c r="A698" s="191" t="s">
        <v>1270</v>
      </c>
      <c r="B698" s="106" t="s">
        <v>414</v>
      </c>
      <c r="C698" s="167">
        <v>1960</v>
      </c>
      <c r="D698" s="167" t="s">
        <v>221</v>
      </c>
      <c r="E698" s="72" t="s">
        <v>20</v>
      </c>
      <c r="F698" s="71">
        <v>3</v>
      </c>
      <c r="G698" s="71">
        <v>3</v>
      </c>
      <c r="H698" s="53">
        <v>1621.9</v>
      </c>
      <c r="I698" s="53">
        <v>0</v>
      </c>
      <c r="J698" s="53">
        <f t="shared" si="152"/>
        <v>1621.9</v>
      </c>
      <c r="K698" s="37">
        <f t="shared" si="156"/>
        <v>21076058.600000001</v>
      </c>
      <c r="L698" s="44">
        <v>0</v>
      </c>
      <c r="M698" s="44">
        <v>0</v>
      </c>
      <c r="N698" s="44">
        <v>0</v>
      </c>
      <c r="O698" s="53">
        <f>'[1]Прод. прилож'!$C$732</f>
        <v>21076058.600000001</v>
      </c>
      <c r="P698" s="44">
        <f t="shared" si="155"/>
        <v>12994.672051297861</v>
      </c>
      <c r="Q698" s="50">
        <v>9673</v>
      </c>
      <c r="R698" s="69" t="s">
        <v>95</v>
      </c>
      <c r="S698" s="65"/>
      <c r="T698" s="17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DC698" s="16"/>
      <c r="DD698" s="16"/>
      <c r="DE698" s="16"/>
      <c r="DF698" s="16"/>
      <c r="DG698" s="16"/>
      <c r="DH698" s="16"/>
      <c r="DI698" s="16"/>
      <c r="DJ698" s="16"/>
      <c r="DK698" s="16"/>
      <c r="DL698" s="16"/>
      <c r="DM698" s="16"/>
      <c r="DN698" s="16"/>
      <c r="DO698" s="16"/>
      <c r="DP698" s="16"/>
      <c r="DQ698" s="16"/>
      <c r="DR698" s="16"/>
      <c r="DS698" s="16"/>
      <c r="DT698" s="16"/>
      <c r="DU698" s="16"/>
      <c r="DV698" s="16"/>
      <c r="DW698" s="16"/>
      <c r="DX698" s="16"/>
      <c r="DY698" s="16"/>
      <c r="DZ698" s="16"/>
      <c r="EA698" s="16"/>
      <c r="EB698" s="16"/>
      <c r="EC698" s="16"/>
      <c r="ED698" s="16"/>
      <c r="EE698" s="16"/>
      <c r="EF698" s="16"/>
      <c r="EG698" s="16"/>
      <c r="EH698" s="16"/>
      <c r="EI698" s="16"/>
      <c r="EJ698" s="16"/>
      <c r="EK698" s="16"/>
      <c r="EL698" s="16"/>
      <c r="EM698" s="16"/>
      <c r="EN698" s="16"/>
      <c r="EO698" s="16"/>
      <c r="EP698" s="16"/>
      <c r="EQ698" s="16"/>
      <c r="ER698" s="16"/>
      <c r="ES698" s="16"/>
      <c r="ET698" s="16"/>
      <c r="EU698" s="16"/>
      <c r="EV698" s="16"/>
      <c r="EW698" s="16"/>
      <c r="EX698" s="16"/>
      <c r="EY698" s="16"/>
      <c r="EZ698" s="16"/>
      <c r="FA698" s="16"/>
      <c r="FB698" s="16"/>
      <c r="FC698" s="16"/>
      <c r="FD698" s="16"/>
      <c r="FE698" s="16"/>
      <c r="FF698" s="16"/>
      <c r="FG698" s="16"/>
      <c r="FH698" s="16"/>
      <c r="FI698" s="16"/>
      <c r="FJ698" s="16"/>
      <c r="FK698" s="16"/>
      <c r="FL698" s="16"/>
      <c r="FM698" s="16"/>
      <c r="FN698" s="16"/>
      <c r="FO698" s="16"/>
      <c r="FP698" s="16"/>
      <c r="FQ698" s="16"/>
      <c r="FR698" s="16"/>
      <c r="FS698" s="16"/>
      <c r="FT698" s="16"/>
      <c r="FU698" s="16"/>
      <c r="FV698" s="16"/>
      <c r="FW698" s="16"/>
      <c r="FX698" s="16"/>
      <c r="FY698" s="16"/>
      <c r="FZ698" s="16"/>
      <c r="GA698" s="16"/>
      <c r="GB698" s="16"/>
      <c r="GC698" s="16"/>
      <c r="GD698" s="16"/>
      <c r="GE698" s="16"/>
      <c r="GF698" s="16"/>
      <c r="GG698" s="16"/>
      <c r="GH698" s="16"/>
      <c r="GI698" s="16"/>
      <c r="GJ698" s="16"/>
      <c r="GK698" s="16"/>
      <c r="GL698" s="16"/>
      <c r="GM698" s="16"/>
      <c r="GN698" s="16"/>
      <c r="GO698" s="16"/>
      <c r="GP698" s="16"/>
      <c r="GQ698" s="16"/>
      <c r="GR698" s="16"/>
      <c r="GS698" s="16"/>
      <c r="GT698" s="16"/>
      <c r="GU698" s="16"/>
      <c r="GV698" s="16"/>
      <c r="GW698" s="16"/>
      <c r="GX698" s="16"/>
      <c r="GY698" s="16"/>
    </row>
    <row r="699" spans="1:207" s="15" customFormat="1" ht="25.9" customHeight="1" x14ac:dyDescent="0.25">
      <c r="A699" s="191" t="s">
        <v>1271</v>
      </c>
      <c r="B699" s="106" t="s">
        <v>383</v>
      </c>
      <c r="C699" s="167">
        <v>1965</v>
      </c>
      <c r="D699" s="167" t="s">
        <v>221</v>
      </c>
      <c r="E699" s="72" t="s">
        <v>20</v>
      </c>
      <c r="F699" s="71">
        <v>4</v>
      </c>
      <c r="G699" s="71">
        <v>3</v>
      </c>
      <c r="H699" s="53">
        <v>2174</v>
      </c>
      <c r="I699" s="53">
        <v>0</v>
      </c>
      <c r="J699" s="53">
        <f t="shared" si="152"/>
        <v>2174</v>
      </c>
      <c r="K699" s="37">
        <f t="shared" si="156"/>
        <v>17687649.66</v>
      </c>
      <c r="L699" s="44">
        <v>0</v>
      </c>
      <c r="M699" s="44">
        <v>0</v>
      </c>
      <c r="N699" s="44">
        <v>0</v>
      </c>
      <c r="O699" s="53">
        <f>'[1]Прод. прилож'!$C$733</f>
        <v>17687649.66</v>
      </c>
      <c r="P699" s="44">
        <f t="shared" si="155"/>
        <v>8135.9934038638457</v>
      </c>
      <c r="Q699" s="50">
        <v>9673</v>
      </c>
      <c r="R699" s="69" t="s">
        <v>95</v>
      </c>
      <c r="S699" s="57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DC699" s="16"/>
      <c r="DD699" s="16"/>
      <c r="DE699" s="16"/>
      <c r="DF699" s="16"/>
      <c r="DG699" s="16"/>
      <c r="DH699" s="16"/>
      <c r="DI699" s="16"/>
      <c r="DJ699" s="16"/>
      <c r="DK699" s="16"/>
      <c r="DL699" s="16"/>
      <c r="DM699" s="16"/>
      <c r="DN699" s="16"/>
      <c r="DO699" s="16"/>
      <c r="DP699" s="16"/>
      <c r="DQ699" s="16"/>
      <c r="DR699" s="16"/>
      <c r="DS699" s="16"/>
      <c r="DT699" s="16"/>
      <c r="DU699" s="16"/>
      <c r="DV699" s="16"/>
      <c r="DW699" s="16"/>
      <c r="DX699" s="16"/>
      <c r="DY699" s="16"/>
      <c r="DZ699" s="16"/>
      <c r="EA699" s="16"/>
      <c r="EB699" s="16"/>
      <c r="EC699" s="16"/>
      <c r="ED699" s="16"/>
      <c r="EE699" s="16"/>
      <c r="EF699" s="16"/>
      <c r="EG699" s="16"/>
      <c r="EH699" s="16"/>
      <c r="EI699" s="16"/>
      <c r="EJ699" s="16"/>
      <c r="EK699" s="16"/>
      <c r="EL699" s="16"/>
      <c r="EM699" s="16"/>
      <c r="EN699" s="16"/>
      <c r="EO699" s="16"/>
      <c r="EP699" s="16"/>
      <c r="EQ699" s="16"/>
      <c r="ER699" s="16"/>
      <c r="ES699" s="16"/>
      <c r="ET699" s="16"/>
      <c r="EU699" s="16"/>
      <c r="EV699" s="16"/>
      <c r="EW699" s="16"/>
      <c r="EX699" s="16"/>
      <c r="EY699" s="16"/>
      <c r="EZ699" s="16"/>
      <c r="FA699" s="16"/>
      <c r="FB699" s="16"/>
      <c r="FC699" s="16"/>
      <c r="FD699" s="16"/>
      <c r="FE699" s="16"/>
      <c r="FF699" s="16"/>
      <c r="FG699" s="16"/>
      <c r="FH699" s="16"/>
      <c r="FI699" s="16"/>
      <c r="FJ699" s="16"/>
      <c r="FK699" s="16"/>
      <c r="FL699" s="16"/>
      <c r="FM699" s="16"/>
      <c r="FN699" s="16"/>
      <c r="FO699" s="16"/>
      <c r="FP699" s="16"/>
      <c r="FQ699" s="16"/>
      <c r="FR699" s="16"/>
      <c r="FS699" s="16"/>
      <c r="FT699" s="16"/>
      <c r="FU699" s="16"/>
      <c r="FV699" s="16"/>
      <c r="FW699" s="16"/>
      <c r="FX699" s="16"/>
      <c r="FY699" s="16"/>
      <c r="FZ699" s="16"/>
      <c r="GA699" s="16"/>
      <c r="GB699" s="16"/>
      <c r="GC699" s="16"/>
      <c r="GD699" s="16"/>
      <c r="GE699" s="16"/>
      <c r="GF699" s="16"/>
      <c r="GG699" s="16"/>
      <c r="GH699" s="16"/>
      <c r="GI699" s="16"/>
      <c r="GJ699" s="16"/>
      <c r="GK699" s="16"/>
      <c r="GL699" s="16"/>
      <c r="GM699" s="16"/>
      <c r="GN699" s="16"/>
      <c r="GO699" s="16"/>
      <c r="GP699" s="16"/>
      <c r="GQ699" s="16"/>
      <c r="GR699" s="16"/>
      <c r="GS699" s="16"/>
      <c r="GT699" s="16"/>
      <c r="GU699" s="16"/>
      <c r="GV699" s="16"/>
      <c r="GW699" s="16"/>
      <c r="GX699" s="16"/>
      <c r="GY699" s="16"/>
    </row>
    <row r="700" spans="1:207" s="15" customFormat="1" ht="25.9" customHeight="1" x14ac:dyDescent="0.25">
      <c r="A700" s="191" t="s">
        <v>2049</v>
      </c>
      <c r="B700" s="106" t="s">
        <v>415</v>
      </c>
      <c r="C700" s="167">
        <v>1963</v>
      </c>
      <c r="D700" s="167" t="s">
        <v>221</v>
      </c>
      <c r="E700" s="72" t="s">
        <v>20</v>
      </c>
      <c r="F700" s="71">
        <v>4</v>
      </c>
      <c r="G700" s="71">
        <v>3</v>
      </c>
      <c r="H700" s="53">
        <v>2108.8000000000002</v>
      </c>
      <c r="I700" s="53">
        <v>0</v>
      </c>
      <c r="J700" s="53">
        <f t="shared" si="152"/>
        <v>2108.8000000000002</v>
      </c>
      <c r="K700" s="37">
        <f t="shared" si="156"/>
        <v>21080192.030000001</v>
      </c>
      <c r="L700" s="44">
        <v>0</v>
      </c>
      <c r="M700" s="44">
        <v>0</v>
      </c>
      <c r="N700" s="44">
        <v>0</v>
      </c>
      <c r="O700" s="53">
        <f>'[1]Прод. прилож'!$C$734</f>
        <v>21080192.030000001</v>
      </c>
      <c r="P700" s="44">
        <f t="shared" si="155"/>
        <v>9996.2974345599396</v>
      </c>
      <c r="Q700" s="50">
        <v>9673</v>
      </c>
      <c r="R700" s="69" t="s">
        <v>95</v>
      </c>
      <c r="S700" s="65"/>
      <c r="T700" s="17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DC700" s="16"/>
      <c r="DD700" s="16"/>
      <c r="DE700" s="16"/>
      <c r="DF700" s="16"/>
      <c r="DG700" s="16"/>
      <c r="DH700" s="16"/>
      <c r="DI700" s="16"/>
      <c r="DJ700" s="16"/>
      <c r="DK700" s="16"/>
      <c r="DL700" s="16"/>
      <c r="DM700" s="16"/>
      <c r="DN700" s="16"/>
      <c r="DO700" s="16"/>
      <c r="DP700" s="16"/>
      <c r="DQ700" s="16"/>
      <c r="DR700" s="16"/>
      <c r="DS700" s="16"/>
      <c r="DT700" s="16"/>
      <c r="DU700" s="16"/>
      <c r="DV700" s="16"/>
      <c r="DW700" s="16"/>
      <c r="DX700" s="16"/>
      <c r="DY700" s="16"/>
      <c r="DZ700" s="16"/>
      <c r="EA700" s="16"/>
      <c r="EB700" s="16"/>
      <c r="EC700" s="16"/>
      <c r="ED700" s="16"/>
      <c r="EE700" s="16"/>
      <c r="EF700" s="16"/>
      <c r="EG700" s="16"/>
      <c r="EH700" s="16"/>
      <c r="EI700" s="16"/>
      <c r="EJ700" s="16"/>
      <c r="EK700" s="16"/>
      <c r="EL700" s="16"/>
      <c r="EM700" s="16"/>
      <c r="EN700" s="16"/>
      <c r="EO700" s="16"/>
      <c r="EP700" s="16"/>
      <c r="EQ700" s="16"/>
      <c r="ER700" s="16"/>
      <c r="ES700" s="16"/>
      <c r="ET700" s="16"/>
      <c r="EU700" s="16"/>
      <c r="EV700" s="16"/>
      <c r="EW700" s="16"/>
      <c r="EX700" s="16"/>
      <c r="EY700" s="16"/>
      <c r="EZ700" s="16"/>
      <c r="FA700" s="16"/>
      <c r="FB700" s="16"/>
      <c r="FC700" s="16"/>
      <c r="FD700" s="16"/>
      <c r="FE700" s="16"/>
      <c r="FF700" s="16"/>
      <c r="FG700" s="16"/>
      <c r="FH700" s="16"/>
      <c r="FI700" s="16"/>
      <c r="FJ700" s="16"/>
      <c r="FK700" s="16"/>
      <c r="FL700" s="16"/>
      <c r="FM700" s="16"/>
      <c r="FN700" s="16"/>
      <c r="FO700" s="16"/>
      <c r="FP700" s="16"/>
      <c r="FQ700" s="16"/>
      <c r="FR700" s="16"/>
      <c r="FS700" s="16"/>
      <c r="FT700" s="16"/>
      <c r="FU700" s="16"/>
      <c r="FV700" s="16"/>
      <c r="FW700" s="16"/>
      <c r="FX700" s="16"/>
      <c r="FY700" s="16"/>
      <c r="FZ700" s="16"/>
      <c r="GA700" s="16"/>
      <c r="GB700" s="16"/>
      <c r="GC700" s="16"/>
      <c r="GD700" s="16"/>
      <c r="GE700" s="16"/>
      <c r="GF700" s="16"/>
      <c r="GG700" s="16"/>
      <c r="GH700" s="16"/>
      <c r="GI700" s="16"/>
      <c r="GJ700" s="16"/>
      <c r="GK700" s="16"/>
      <c r="GL700" s="16"/>
      <c r="GM700" s="16"/>
      <c r="GN700" s="16"/>
      <c r="GO700" s="16"/>
      <c r="GP700" s="16"/>
      <c r="GQ700" s="16"/>
      <c r="GR700" s="16"/>
      <c r="GS700" s="16"/>
      <c r="GT700" s="16"/>
      <c r="GU700" s="16"/>
      <c r="GV700" s="16"/>
      <c r="GW700" s="16"/>
      <c r="GX700" s="16"/>
      <c r="GY700" s="16"/>
    </row>
    <row r="701" spans="1:207" s="15" customFormat="1" ht="25.9" customHeight="1" x14ac:dyDescent="0.25">
      <c r="A701" s="191" t="s">
        <v>1272</v>
      </c>
      <c r="B701" s="106" t="s">
        <v>428</v>
      </c>
      <c r="C701" s="167">
        <v>1961</v>
      </c>
      <c r="D701" s="167" t="s">
        <v>221</v>
      </c>
      <c r="E701" s="72" t="s">
        <v>20</v>
      </c>
      <c r="F701" s="71">
        <v>2</v>
      </c>
      <c r="G701" s="71">
        <v>2</v>
      </c>
      <c r="H701" s="53">
        <v>665.2</v>
      </c>
      <c r="I701" s="53">
        <v>0</v>
      </c>
      <c r="J701" s="53">
        <f t="shared" si="152"/>
        <v>665.2</v>
      </c>
      <c r="K701" s="37">
        <f t="shared" si="156"/>
        <v>2710910</v>
      </c>
      <c r="L701" s="44">
        <v>0</v>
      </c>
      <c r="M701" s="44">
        <v>0</v>
      </c>
      <c r="N701" s="44">
        <v>0</v>
      </c>
      <c r="O701" s="53">
        <f>'[1]Прод. прилож'!$C$1233</f>
        <v>2710910</v>
      </c>
      <c r="P701" s="44">
        <f t="shared" si="155"/>
        <v>4075.3307276007213</v>
      </c>
      <c r="Q701" s="50">
        <v>9673</v>
      </c>
      <c r="R701" s="69" t="s">
        <v>96</v>
      </c>
      <c r="S701" s="65"/>
      <c r="T701" s="17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DC701" s="16"/>
      <c r="DD701" s="16"/>
      <c r="DE701" s="16"/>
      <c r="DF701" s="16"/>
      <c r="DG701" s="16"/>
      <c r="DH701" s="16"/>
      <c r="DI701" s="16"/>
      <c r="DJ701" s="16"/>
      <c r="DK701" s="16"/>
      <c r="DL701" s="16"/>
      <c r="DM701" s="16"/>
      <c r="DN701" s="16"/>
      <c r="DO701" s="16"/>
      <c r="DP701" s="16"/>
      <c r="DQ701" s="16"/>
      <c r="DR701" s="16"/>
      <c r="DS701" s="16"/>
      <c r="DT701" s="16"/>
      <c r="DU701" s="16"/>
      <c r="DV701" s="16"/>
      <c r="DW701" s="16"/>
      <c r="DX701" s="16"/>
      <c r="DY701" s="16"/>
      <c r="DZ701" s="16"/>
      <c r="EA701" s="16"/>
      <c r="EB701" s="16"/>
      <c r="EC701" s="16"/>
      <c r="ED701" s="16"/>
      <c r="EE701" s="16"/>
      <c r="EF701" s="16"/>
      <c r="EG701" s="16"/>
      <c r="EH701" s="16"/>
      <c r="EI701" s="16"/>
      <c r="EJ701" s="16"/>
      <c r="EK701" s="16"/>
      <c r="EL701" s="16"/>
      <c r="EM701" s="16"/>
      <c r="EN701" s="16"/>
      <c r="EO701" s="16"/>
      <c r="EP701" s="16"/>
      <c r="EQ701" s="16"/>
      <c r="ER701" s="16"/>
      <c r="ES701" s="16"/>
      <c r="ET701" s="16"/>
      <c r="EU701" s="16"/>
      <c r="EV701" s="16"/>
      <c r="EW701" s="16"/>
      <c r="EX701" s="16"/>
      <c r="EY701" s="16"/>
      <c r="EZ701" s="16"/>
      <c r="FA701" s="16"/>
      <c r="FB701" s="16"/>
      <c r="FC701" s="16"/>
      <c r="FD701" s="16"/>
      <c r="FE701" s="16"/>
      <c r="FF701" s="16"/>
      <c r="FG701" s="16"/>
      <c r="FH701" s="16"/>
      <c r="FI701" s="16"/>
      <c r="FJ701" s="16"/>
      <c r="FK701" s="16"/>
      <c r="FL701" s="16"/>
      <c r="FM701" s="16"/>
      <c r="FN701" s="16"/>
      <c r="FO701" s="16"/>
      <c r="FP701" s="16"/>
      <c r="FQ701" s="16"/>
      <c r="FR701" s="16"/>
      <c r="FS701" s="16"/>
      <c r="FT701" s="16"/>
      <c r="FU701" s="16"/>
      <c r="FV701" s="16"/>
      <c r="FW701" s="16"/>
      <c r="FX701" s="16"/>
      <c r="FY701" s="16"/>
      <c r="FZ701" s="16"/>
      <c r="GA701" s="16"/>
      <c r="GB701" s="16"/>
      <c r="GC701" s="16"/>
      <c r="GD701" s="16"/>
      <c r="GE701" s="16"/>
      <c r="GF701" s="16"/>
      <c r="GG701" s="16"/>
      <c r="GH701" s="16"/>
      <c r="GI701" s="16"/>
      <c r="GJ701" s="16"/>
      <c r="GK701" s="16"/>
      <c r="GL701" s="16"/>
      <c r="GM701" s="16"/>
      <c r="GN701" s="16"/>
      <c r="GO701" s="16"/>
      <c r="GP701" s="16"/>
      <c r="GQ701" s="16"/>
      <c r="GR701" s="16"/>
      <c r="GS701" s="16"/>
      <c r="GT701" s="16"/>
      <c r="GU701" s="16"/>
      <c r="GV701" s="16"/>
      <c r="GW701" s="16"/>
      <c r="GX701" s="16"/>
      <c r="GY701" s="16"/>
    </row>
    <row r="702" spans="1:207" s="15" customFormat="1" ht="25.9" customHeight="1" x14ac:dyDescent="0.25">
      <c r="A702" s="191" t="s">
        <v>1273</v>
      </c>
      <c r="B702" s="106" t="s">
        <v>430</v>
      </c>
      <c r="C702" s="167">
        <v>1960</v>
      </c>
      <c r="D702" s="167" t="s">
        <v>221</v>
      </c>
      <c r="E702" s="72" t="s">
        <v>20</v>
      </c>
      <c r="F702" s="71">
        <v>2</v>
      </c>
      <c r="G702" s="71">
        <v>2</v>
      </c>
      <c r="H702" s="53">
        <v>666.2</v>
      </c>
      <c r="I702" s="53">
        <v>0</v>
      </c>
      <c r="J702" s="53">
        <f t="shared" si="152"/>
        <v>666.2</v>
      </c>
      <c r="K702" s="37">
        <f t="shared" si="156"/>
        <v>3489041.4</v>
      </c>
      <c r="L702" s="44">
        <v>0</v>
      </c>
      <c r="M702" s="44">
        <v>0</v>
      </c>
      <c r="N702" s="44">
        <v>0</v>
      </c>
      <c r="O702" s="53">
        <f>'[1]Прод. прилож'!$C$1234</f>
        <v>3489041.4</v>
      </c>
      <c r="P702" s="44">
        <f t="shared" si="155"/>
        <v>5237.2281597117981</v>
      </c>
      <c r="Q702" s="50">
        <v>9673</v>
      </c>
      <c r="R702" s="69" t="s">
        <v>96</v>
      </c>
      <c r="S702" s="65"/>
      <c r="T702" s="17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DC702" s="16"/>
      <c r="DD702" s="16"/>
      <c r="DE702" s="16"/>
      <c r="DF702" s="16"/>
      <c r="DG702" s="16"/>
      <c r="DH702" s="16"/>
      <c r="DI702" s="16"/>
      <c r="DJ702" s="16"/>
      <c r="DK702" s="16"/>
      <c r="DL702" s="16"/>
      <c r="DM702" s="16"/>
      <c r="DN702" s="16"/>
      <c r="DO702" s="16"/>
      <c r="DP702" s="16"/>
      <c r="DQ702" s="16"/>
      <c r="DR702" s="16"/>
      <c r="DS702" s="16"/>
      <c r="DT702" s="16"/>
      <c r="DU702" s="16"/>
      <c r="DV702" s="16"/>
      <c r="DW702" s="16"/>
      <c r="DX702" s="16"/>
      <c r="DY702" s="16"/>
      <c r="DZ702" s="16"/>
      <c r="EA702" s="16"/>
      <c r="EB702" s="16"/>
      <c r="EC702" s="16"/>
      <c r="ED702" s="16"/>
      <c r="EE702" s="16"/>
      <c r="EF702" s="16"/>
      <c r="EG702" s="16"/>
      <c r="EH702" s="16"/>
      <c r="EI702" s="16"/>
      <c r="EJ702" s="16"/>
      <c r="EK702" s="16"/>
      <c r="EL702" s="16"/>
      <c r="EM702" s="16"/>
      <c r="EN702" s="16"/>
      <c r="EO702" s="16"/>
      <c r="EP702" s="16"/>
      <c r="EQ702" s="16"/>
      <c r="ER702" s="16"/>
      <c r="ES702" s="16"/>
      <c r="ET702" s="16"/>
      <c r="EU702" s="16"/>
      <c r="EV702" s="16"/>
      <c r="EW702" s="16"/>
      <c r="EX702" s="16"/>
      <c r="EY702" s="16"/>
      <c r="EZ702" s="16"/>
      <c r="FA702" s="16"/>
      <c r="FB702" s="16"/>
      <c r="FC702" s="16"/>
      <c r="FD702" s="16"/>
      <c r="FE702" s="16"/>
      <c r="FF702" s="16"/>
      <c r="FG702" s="16"/>
      <c r="FH702" s="16"/>
      <c r="FI702" s="16"/>
      <c r="FJ702" s="16"/>
      <c r="FK702" s="16"/>
      <c r="FL702" s="16"/>
      <c r="FM702" s="16"/>
      <c r="FN702" s="16"/>
      <c r="FO702" s="16"/>
      <c r="FP702" s="16"/>
      <c r="FQ702" s="16"/>
      <c r="FR702" s="16"/>
      <c r="FS702" s="16"/>
      <c r="FT702" s="16"/>
      <c r="FU702" s="16"/>
      <c r="FV702" s="16"/>
      <c r="FW702" s="16"/>
      <c r="FX702" s="16"/>
      <c r="FY702" s="16"/>
      <c r="FZ702" s="16"/>
      <c r="GA702" s="16"/>
      <c r="GB702" s="16"/>
      <c r="GC702" s="16"/>
      <c r="GD702" s="16"/>
      <c r="GE702" s="16"/>
      <c r="GF702" s="16"/>
      <c r="GG702" s="16"/>
      <c r="GH702" s="16"/>
      <c r="GI702" s="16"/>
      <c r="GJ702" s="16"/>
      <c r="GK702" s="16"/>
      <c r="GL702" s="16"/>
      <c r="GM702" s="16"/>
      <c r="GN702" s="16"/>
      <c r="GO702" s="16"/>
      <c r="GP702" s="16"/>
      <c r="GQ702" s="16"/>
      <c r="GR702" s="16"/>
      <c r="GS702" s="16"/>
      <c r="GT702" s="16"/>
      <c r="GU702" s="16"/>
      <c r="GV702" s="16"/>
      <c r="GW702" s="16"/>
      <c r="GX702" s="16"/>
      <c r="GY702" s="16"/>
    </row>
    <row r="703" spans="1:207" s="15" customFormat="1" ht="25.9" customHeight="1" x14ac:dyDescent="0.25">
      <c r="A703" s="191" t="s">
        <v>1274</v>
      </c>
      <c r="B703" s="106" t="s">
        <v>429</v>
      </c>
      <c r="C703" s="167">
        <v>1960</v>
      </c>
      <c r="D703" s="167" t="s">
        <v>221</v>
      </c>
      <c r="E703" s="72" t="s">
        <v>20</v>
      </c>
      <c r="F703" s="71">
        <v>2</v>
      </c>
      <c r="G703" s="71">
        <v>2</v>
      </c>
      <c r="H703" s="53">
        <v>673</v>
      </c>
      <c r="I703" s="53">
        <v>0</v>
      </c>
      <c r="J703" s="53">
        <f t="shared" si="152"/>
        <v>673</v>
      </c>
      <c r="K703" s="37">
        <f t="shared" si="156"/>
        <v>3515731.4</v>
      </c>
      <c r="L703" s="44">
        <v>0</v>
      </c>
      <c r="M703" s="44">
        <v>0</v>
      </c>
      <c r="N703" s="44">
        <v>0</v>
      </c>
      <c r="O703" s="53">
        <f>'[1]Прод. прилож'!$C$1235</f>
        <v>3515731.4</v>
      </c>
      <c r="P703" s="44">
        <f t="shared" si="155"/>
        <v>5223.969390787518</v>
      </c>
      <c r="Q703" s="50">
        <v>9673</v>
      </c>
      <c r="R703" s="69" t="s">
        <v>96</v>
      </c>
      <c r="S703" s="65"/>
      <c r="T703" s="17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DC703" s="16"/>
      <c r="DD703" s="16"/>
      <c r="DE703" s="16"/>
      <c r="DF703" s="16"/>
      <c r="DG703" s="16"/>
      <c r="DH703" s="16"/>
      <c r="DI703" s="16"/>
      <c r="DJ703" s="16"/>
      <c r="DK703" s="16"/>
      <c r="DL703" s="16"/>
      <c r="DM703" s="16"/>
      <c r="DN703" s="16"/>
      <c r="DO703" s="16"/>
      <c r="DP703" s="16"/>
      <c r="DQ703" s="16"/>
      <c r="DR703" s="16"/>
      <c r="DS703" s="16"/>
      <c r="DT703" s="16"/>
      <c r="DU703" s="16"/>
      <c r="DV703" s="16"/>
      <c r="DW703" s="16"/>
      <c r="DX703" s="16"/>
      <c r="DY703" s="16"/>
      <c r="DZ703" s="16"/>
      <c r="EA703" s="16"/>
      <c r="EB703" s="16"/>
      <c r="EC703" s="16"/>
      <c r="ED703" s="16"/>
      <c r="EE703" s="16"/>
      <c r="EF703" s="16"/>
      <c r="EG703" s="16"/>
      <c r="EH703" s="16"/>
      <c r="EI703" s="16"/>
      <c r="EJ703" s="16"/>
      <c r="EK703" s="16"/>
      <c r="EL703" s="16"/>
      <c r="EM703" s="16"/>
      <c r="EN703" s="16"/>
      <c r="EO703" s="16"/>
      <c r="EP703" s="16"/>
      <c r="EQ703" s="16"/>
      <c r="ER703" s="16"/>
      <c r="ES703" s="16"/>
      <c r="ET703" s="16"/>
      <c r="EU703" s="16"/>
      <c r="EV703" s="16"/>
      <c r="EW703" s="16"/>
      <c r="EX703" s="16"/>
      <c r="EY703" s="16"/>
      <c r="EZ703" s="16"/>
      <c r="FA703" s="16"/>
      <c r="FB703" s="16"/>
      <c r="FC703" s="16"/>
      <c r="FD703" s="16"/>
      <c r="FE703" s="16"/>
      <c r="FF703" s="16"/>
      <c r="FG703" s="16"/>
      <c r="FH703" s="16"/>
      <c r="FI703" s="16"/>
      <c r="FJ703" s="16"/>
      <c r="FK703" s="16"/>
      <c r="FL703" s="16"/>
      <c r="FM703" s="16"/>
      <c r="FN703" s="16"/>
      <c r="FO703" s="16"/>
      <c r="FP703" s="16"/>
      <c r="FQ703" s="16"/>
      <c r="FR703" s="16"/>
      <c r="FS703" s="16"/>
      <c r="FT703" s="16"/>
      <c r="FU703" s="16"/>
      <c r="FV703" s="16"/>
      <c r="FW703" s="16"/>
      <c r="FX703" s="16"/>
      <c r="FY703" s="16"/>
      <c r="FZ703" s="16"/>
      <c r="GA703" s="16"/>
      <c r="GB703" s="16"/>
      <c r="GC703" s="16"/>
      <c r="GD703" s="16"/>
      <c r="GE703" s="16"/>
      <c r="GF703" s="16"/>
      <c r="GG703" s="16"/>
      <c r="GH703" s="16"/>
      <c r="GI703" s="16"/>
      <c r="GJ703" s="16"/>
      <c r="GK703" s="16"/>
      <c r="GL703" s="16"/>
      <c r="GM703" s="16"/>
      <c r="GN703" s="16"/>
      <c r="GO703" s="16"/>
      <c r="GP703" s="16"/>
      <c r="GQ703" s="16"/>
      <c r="GR703" s="16"/>
      <c r="GS703" s="16"/>
      <c r="GT703" s="16"/>
      <c r="GU703" s="16"/>
      <c r="GV703" s="16"/>
      <c r="GW703" s="16"/>
      <c r="GX703" s="16"/>
      <c r="GY703" s="16"/>
    </row>
    <row r="704" spans="1:207" s="15" customFormat="1" ht="25.9" customHeight="1" x14ac:dyDescent="0.25">
      <c r="A704" s="191" t="s">
        <v>2588</v>
      </c>
      <c r="B704" s="106" t="s">
        <v>384</v>
      </c>
      <c r="C704" s="167">
        <v>1966</v>
      </c>
      <c r="D704" s="167" t="s">
        <v>221</v>
      </c>
      <c r="E704" s="72" t="s">
        <v>20</v>
      </c>
      <c r="F704" s="71">
        <v>5</v>
      </c>
      <c r="G704" s="71">
        <v>4</v>
      </c>
      <c r="H704" s="53">
        <v>3494.5</v>
      </c>
      <c r="I704" s="53">
        <v>0</v>
      </c>
      <c r="J704" s="53">
        <f t="shared" si="152"/>
        <v>3494.5</v>
      </c>
      <c r="K704" s="37">
        <f t="shared" si="156"/>
        <v>17745625.5</v>
      </c>
      <c r="L704" s="44">
        <v>0</v>
      </c>
      <c r="M704" s="44">
        <v>0</v>
      </c>
      <c r="N704" s="44">
        <v>0</v>
      </c>
      <c r="O704" s="53">
        <f>'[1]Прод. прилож'!$C$735</f>
        <v>17745625.5</v>
      </c>
      <c r="P704" s="44">
        <f t="shared" si="155"/>
        <v>5078.1586779224499</v>
      </c>
      <c r="Q704" s="50">
        <v>9673</v>
      </c>
      <c r="R704" s="69" t="s">
        <v>95</v>
      </c>
      <c r="S704" s="57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DC704" s="16"/>
      <c r="DD704" s="16"/>
      <c r="DE704" s="16"/>
      <c r="DF704" s="16"/>
      <c r="DG704" s="16"/>
      <c r="DH704" s="16"/>
      <c r="DI704" s="16"/>
      <c r="DJ704" s="16"/>
      <c r="DK704" s="16"/>
      <c r="DL704" s="16"/>
      <c r="DM704" s="16"/>
      <c r="DN704" s="16"/>
      <c r="DO704" s="16"/>
      <c r="DP704" s="16"/>
      <c r="DQ704" s="16"/>
      <c r="DR704" s="16"/>
      <c r="DS704" s="16"/>
      <c r="DT704" s="16"/>
      <c r="DU704" s="16"/>
      <c r="DV704" s="16"/>
      <c r="DW704" s="16"/>
      <c r="DX704" s="16"/>
      <c r="DY704" s="16"/>
      <c r="DZ704" s="16"/>
      <c r="EA704" s="16"/>
      <c r="EB704" s="16"/>
      <c r="EC704" s="16"/>
      <c r="ED704" s="16"/>
      <c r="EE704" s="16"/>
      <c r="EF704" s="16"/>
      <c r="EG704" s="16"/>
      <c r="EH704" s="16"/>
      <c r="EI704" s="16"/>
      <c r="EJ704" s="16"/>
      <c r="EK704" s="16"/>
      <c r="EL704" s="16"/>
      <c r="EM704" s="16"/>
      <c r="EN704" s="16"/>
      <c r="EO704" s="16"/>
      <c r="EP704" s="16"/>
      <c r="EQ704" s="16"/>
      <c r="ER704" s="16"/>
      <c r="ES704" s="16"/>
      <c r="ET704" s="16"/>
      <c r="EU704" s="16"/>
      <c r="EV704" s="16"/>
      <c r="EW704" s="16"/>
      <c r="EX704" s="16"/>
      <c r="EY704" s="16"/>
      <c r="EZ704" s="16"/>
      <c r="FA704" s="16"/>
      <c r="FB704" s="16"/>
      <c r="FC704" s="16"/>
      <c r="FD704" s="16"/>
      <c r="FE704" s="16"/>
      <c r="FF704" s="16"/>
      <c r="FG704" s="16"/>
      <c r="FH704" s="16"/>
      <c r="FI704" s="16"/>
      <c r="FJ704" s="16"/>
      <c r="FK704" s="16"/>
      <c r="FL704" s="16"/>
      <c r="FM704" s="16"/>
      <c r="FN704" s="16"/>
      <c r="FO704" s="16"/>
      <c r="FP704" s="16"/>
      <c r="FQ704" s="16"/>
      <c r="FR704" s="16"/>
      <c r="FS704" s="16"/>
      <c r="FT704" s="16"/>
      <c r="FU704" s="16"/>
      <c r="FV704" s="16"/>
      <c r="FW704" s="16"/>
      <c r="FX704" s="16"/>
      <c r="FY704" s="16"/>
      <c r="FZ704" s="16"/>
      <c r="GA704" s="16"/>
      <c r="GB704" s="16"/>
      <c r="GC704" s="16"/>
      <c r="GD704" s="16"/>
      <c r="GE704" s="16"/>
      <c r="GF704" s="16"/>
      <c r="GG704" s="16"/>
      <c r="GH704" s="16"/>
      <c r="GI704" s="16"/>
      <c r="GJ704" s="16"/>
      <c r="GK704" s="16"/>
      <c r="GL704" s="16"/>
      <c r="GM704" s="16"/>
      <c r="GN704" s="16"/>
      <c r="GO704" s="16"/>
      <c r="GP704" s="16"/>
      <c r="GQ704" s="16"/>
      <c r="GR704" s="16"/>
      <c r="GS704" s="16"/>
      <c r="GT704" s="16"/>
      <c r="GU704" s="16"/>
      <c r="GV704" s="16"/>
      <c r="GW704" s="16"/>
      <c r="GX704" s="16"/>
      <c r="GY704" s="16"/>
    </row>
    <row r="705" spans="1:207" s="15" customFormat="1" ht="25.9" customHeight="1" x14ac:dyDescent="0.25">
      <c r="A705" s="191" t="s">
        <v>1275</v>
      </c>
      <c r="B705" s="106" t="s">
        <v>416</v>
      </c>
      <c r="C705" s="167">
        <v>1963</v>
      </c>
      <c r="D705" s="167" t="s">
        <v>221</v>
      </c>
      <c r="E705" s="72" t="s">
        <v>20</v>
      </c>
      <c r="F705" s="71">
        <v>4</v>
      </c>
      <c r="G705" s="71">
        <v>3</v>
      </c>
      <c r="H705" s="53">
        <v>2116.6999999999998</v>
      </c>
      <c r="I705" s="53">
        <v>0</v>
      </c>
      <c r="J705" s="53">
        <f t="shared" si="152"/>
        <v>2116.6999999999998</v>
      </c>
      <c r="K705" s="37">
        <f t="shared" si="156"/>
        <v>17699560</v>
      </c>
      <c r="L705" s="44">
        <v>0</v>
      </c>
      <c r="M705" s="44">
        <v>0</v>
      </c>
      <c r="N705" s="44">
        <v>0</v>
      </c>
      <c r="O705" s="53">
        <f>'[1]Прод. прилож'!$C$736</f>
        <v>17699560</v>
      </c>
      <c r="P705" s="44">
        <f t="shared" si="155"/>
        <v>8361.8651674776775</v>
      </c>
      <c r="Q705" s="50">
        <v>9673</v>
      </c>
      <c r="R705" s="69" t="s">
        <v>95</v>
      </c>
      <c r="S705" s="65"/>
      <c r="T705" s="17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DC705" s="16"/>
      <c r="DD705" s="16"/>
      <c r="DE705" s="16"/>
      <c r="DF705" s="16"/>
      <c r="DG705" s="16"/>
      <c r="DH705" s="16"/>
      <c r="DI705" s="16"/>
      <c r="DJ705" s="16"/>
      <c r="DK705" s="16"/>
      <c r="DL705" s="16"/>
      <c r="DM705" s="16"/>
      <c r="DN705" s="16"/>
      <c r="DO705" s="16"/>
      <c r="DP705" s="16"/>
      <c r="DQ705" s="16"/>
      <c r="DR705" s="16"/>
      <c r="DS705" s="16"/>
      <c r="DT705" s="16"/>
      <c r="DU705" s="16"/>
      <c r="DV705" s="16"/>
      <c r="DW705" s="16"/>
      <c r="DX705" s="16"/>
      <c r="DY705" s="16"/>
      <c r="DZ705" s="16"/>
      <c r="EA705" s="16"/>
      <c r="EB705" s="16"/>
      <c r="EC705" s="16"/>
      <c r="ED705" s="16"/>
      <c r="EE705" s="16"/>
      <c r="EF705" s="16"/>
      <c r="EG705" s="16"/>
      <c r="EH705" s="16"/>
      <c r="EI705" s="16"/>
      <c r="EJ705" s="16"/>
      <c r="EK705" s="16"/>
      <c r="EL705" s="16"/>
      <c r="EM705" s="16"/>
      <c r="EN705" s="16"/>
      <c r="EO705" s="16"/>
      <c r="EP705" s="16"/>
      <c r="EQ705" s="16"/>
      <c r="ER705" s="16"/>
      <c r="ES705" s="16"/>
      <c r="ET705" s="16"/>
      <c r="EU705" s="16"/>
      <c r="EV705" s="16"/>
      <c r="EW705" s="16"/>
      <c r="EX705" s="16"/>
      <c r="EY705" s="16"/>
      <c r="EZ705" s="16"/>
      <c r="FA705" s="16"/>
      <c r="FB705" s="16"/>
      <c r="FC705" s="16"/>
      <c r="FD705" s="16"/>
      <c r="FE705" s="16"/>
      <c r="FF705" s="16"/>
      <c r="FG705" s="16"/>
      <c r="FH705" s="16"/>
      <c r="FI705" s="16"/>
      <c r="FJ705" s="16"/>
      <c r="FK705" s="16"/>
      <c r="FL705" s="16"/>
      <c r="FM705" s="16"/>
      <c r="FN705" s="16"/>
      <c r="FO705" s="16"/>
      <c r="FP705" s="16"/>
      <c r="FQ705" s="16"/>
      <c r="FR705" s="16"/>
      <c r="FS705" s="16"/>
      <c r="FT705" s="16"/>
      <c r="FU705" s="16"/>
      <c r="FV705" s="16"/>
      <c r="FW705" s="16"/>
      <c r="FX705" s="16"/>
      <c r="FY705" s="16"/>
      <c r="FZ705" s="16"/>
      <c r="GA705" s="16"/>
      <c r="GB705" s="16"/>
      <c r="GC705" s="16"/>
      <c r="GD705" s="16"/>
      <c r="GE705" s="16"/>
      <c r="GF705" s="16"/>
      <c r="GG705" s="16"/>
      <c r="GH705" s="16"/>
      <c r="GI705" s="16"/>
      <c r="GJ705" s="16"/>
      <c r="GK705" s="16"/>
      <c r="GL705" s="16"/>
      <c r="GM705" s="16"/>
      <c r="GN705" s="16"/>
      <c r="GO705" s="16"/>
      <c r="GP705" s="16"/>
      <c r="GQ705" s="16"/>
      <c r="GR705" s="16"/>
      <c r="GS705" s="16"/>
      <c r="GT705" s="16"/>
      <c r="GU705" s="16"/>
      <c r="GV705" s="16"/>
      <c r="GW705" s="16"/>
      <c r="GX705" s="16"/>
      <c r="GY705" s="16"/>
    </row>
    <row r="706" spans="1:207" s="15" customFormat="1" ht="25.9" customHeight="1" x14ac:dyDescent="0.25">
      <c r="A706" s="191" t="s">
        <v>1276</v>
      </c>
      <c r="B706" s="106" t="s">
        <v>417</v>
      </c>
      <c r="C706" s="167">
        <v>1962</v>
      </c>
      <c r="D706" s="167" t="s">
        <v>221</v>
      </c>
      <c r="E706" s="72" t="s">
        <v>20</v>
      </c>
      <c r="F706" s="71">
        <v>4</v>
      </c>
      <c r="G706" s="71">
        <v>3</v>
      </c>
      <c r="H706" s="53">
        <v>2125.1999999999998</v>
      </c>
      <c r="I706" s="53">
        <v>0</v>
      </c>
      <c r="J706" s="53">
        <f t="shared" si="152"/>
        <v>2125.1999999999998</v>
      </c>
      <c r="K706" s="37">
        <f t="shared" si="156"/>
        <v>21726266.299999997</v>
      </c>
      <c r="L706" s="44">
        <v>0</v>
      </c>
      <c r="M706" s="44">
        <v>0</v>
      </c>
      <c r="N706" s="44">
        <v>0</v>
      </c>
      <c r="O706" s="53">
        <f>'[1]Прод. прилож'!$C$737</f>
        <v>21726266.299999997</v>
      </c>
      <c r="P706" s="44">
        <f t="shared" si="155"/>
        <v>10223.163137587049</v>
      </c>
      <c r="Q706" s="50">
        <v>9673</v>
      </c>
      <c r="R706" s="69" t="s">
        <v>95</v>
      </c>
      <c r="S706" s="65"/>
      <c r="T706" s="17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DC706" s="16"/>
      <c r="DD706" s="16"/>
      <c r="DE706" s="16"/>
      <c r="DF706" s="16"/>
      <c r="DG706" s="16"/>
      <c r="DH706" s="16"/>
      <c r="DI706" s="16"/>
      <c r="DJ706" s="16"/>
      <c r="DK706" s="16"/>
      <c r="DL706" s="16"/>
      <c r="DM706" s="16"/>
      <c r="DN706" s="16"/>
      <c r="DO706" s="16"/>
      <c r="DP706" s="16"/>
      <c r="DQ706" s="16"/>
      <c r="DR706" s="16"/>
      <c r="DS706" s="16"/>
      <c r="DT706" s="16"/>
      <c r="DU706" s="16"/>
      <c r="DV706" s="16"/>
      <c r="DW706" s="16"/>
      <c r="DX706" s="16"/>
      <c r="DY706" s="16"/>
      <c r="DZ706" s="16"/>
      <c r="EA706" s="16"/>
      <c r="EB706" s="16"/>
      <c r="EC706" s="16"/>
      <c r="ED706" s="16"/>
      <c r="EE706" s="16"/>
      <c r="EF706" s="16"/>
      <c r="EG706" s="16"/>
      <c r="EH706" s="16"/>
      <c r="EI706" s="16"/>
      <c r="EJ706" s="16"/>
      <c r="EK706" s="16"/>
      <c r="EL706" s="16"/>
      <c r="EM706" s="16"/>
      <c r="EN706" s="16"/>
      <c r="EO706" s="16"/>
      <c r="EP706" s="16"/>
      <c r="EQ706" s="16"/>
      <c r="ER706" s="16"/>
      <c r="ES706" s="16"/>
      <c r="ET706" s="16"/>
      <c r="EU706" s="16"/>
      <c r="EV706" s="16"/>
      <c r="EW706" s="16"/>
      <c r="EX706" s="16"/>
      <c r="EY706" s="16"/>
      <c r="EZ706" s="16"/>
      <c r="FA706" s="16"/>
      <c r="FB706" s="16"/>
      <c r="FC706" s="16"/>
      <c r="FD706" s="16"/>
      <c r="FE706" s="16"/>
      <c r="FF706" s="16"/>
      <c r="FG706" s="16"/>
      <c r="FH706" s="16"/>
      <c r="FI706" s="16"/>
      <c r="FJ706" s="16"/>
      <c r="FK706" s="16"/>
      <c r="FL706" s="16"/>
      <c r="FM706" s="16"/>
      <c r="FN706" s="16"/>
      <c r="FO706" s="16"/>
      <c r="FP706" s="16"/>
      <c r="FQ706" s="16"/>
      <c r="FR706" s="16"/>
      <c r="FS706" s="16"/>
      <c r="FT706" s="16"/>
      <c r="FU706" s="16"/>
      <c r="FV706" s="16"/>
      <c r="FW706" s="16"/>
      <c r="FX706" s="16"/>
      <c r="FY706" s="16"/>
      <c r="FZ706" s="16"/>
      <c r="GA706" s="16"/>
      <c r="GB706" s="16"/>
      <c r="GC706" s="16"/>
      <c r="GD706" s="16"/>
      <c r="GE706" s="16"/>
      <c r="GF706" s="16"/>
      <c r="GG706" s="16"/>
      <c r="GH706" s="16"/>
      <c r="GI706" s="16"/>
      <c r="GJ706" s="16"/>
      <c r="GK706" s="16"/>
      <c r="GL706" s="16"/>
      <c r="GM706" s="16"/>
      <c r="GN706" s="16"/>
      <c r="GO706" s="16"/>
      <c r="GP706" s="16"/>
      <c r="GQ706" s="16"/>
      <c r="GR706" s="16"/>
      <c r="GS706" s="16"/>
      <c r="GT706" s="16"/>
      <c r="GU706" s="16"/>
      <c r="GV706" s="16"/>
      <c r="GW706" s="16"/>
      <c r="GX706" s="16"/>
      <c r="GY706" s="16"/>
    </row>
    <row r="707" spans="1:207" s="15" customFormat="1" ht="25.9" customHeight="1" x14ac:dyDescent="0.25">
      <c r="A707" s="191" t="s">
        <v>1277</v>
      </c>
      <c r="B707" s="106" t="s">
        <v>385</v>
      </c>
      <c r="C707" s="167">
        <v>1965</v>
      </c>
      <c r="D707" s="167" t="s">
        <v>221</v>
      </c>
      <c r="E707" s="72" t="s">
        <v>20</v>
      </c>
      <c r="F707" s="71">
        <v>4</v>
      </c>
      <c r="G707" s="71">
        <v>3</v>
      </c>
      <c r="H707" s="53">
        <v>2182.1</v>
      </c>
      <c r="I707" s="53">
        <v>0</v>
      </c>
      <c r="J707" s="53">
        <f t="shared" si="152"/>
        <v>2182.1</v>
      </c>
      <c r="K707" s="37">
        <f t="shared" si="156"/>
        <v>7748878.9000000004</v>
      </c>
      <c r="L707" s="44">
        <v>0</v>
      </c>
      <c r="M707" s="44">
        <v>0</v>
      </c>
      <c r="N707" s="44">
        <v>0</v>
      </c>
      <c r="O707" s="53">
        <f>'[1]Прод. прилож'!$C$738</f>
        <v>7748878.9000000004</v>
      </c>
      <c r="P707" s="44">
        <f t="shared" si="155"/>
        <v>3551.1108106869533</v>
      </c>
      <c r="Q707" s="50">
        <v>9673</v>
      </c>
      <c r="R707" s="69" t="s">
        <v>95</v>
      </c>
      <c r="S707" s="57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DC707" s="16"/>
      <c r="DD707" s="16"/>
      <c r="DE707" s="16"/>
      <c r="DF707" s="16"/>
      <c r="DG707" s="16"/>
      <c r="DH707" s="16"/>
      <c r="DI707" s="16"/>
      <c r="DJ707" s="16"/>
      <c r="DK707" s="16"/>
      <c r="DL707" s="16"/>
      <c r="DM707" s="16"/>
      <c r="DN707" s="16"/>
      <c r="DO707" s="16"/>
      <c r="DP707" s="16"/>
      <c r="DQ707" s="16"/>
      <c r="DR707" s="16"/>
      <c r="DS707" s="16"/>
      <c r="DT707" s="16"/>
      <c r="DU707" s="16"/>
      <c r="DV707" s="16"/>
      <c r="DW707" s="16"/>
      <c r="DX707" s="16"/>
      <c r="DY707" s="16"/>
      <c r="DZ707" s="16"/>
      <c r="EA707" s="16"/>
      <c r="EB707" s="16"/>
      <c r="EC707" s="16"/>
      <c r="ED707" s="16"/>
      <c r="EE707" s="16"/>
      <c r="EF707" s="16"/>
      <c r="EG707" s="16"/>
      <c r="EH707" s="16"/>
      <c r="EI707" s="16"/>
      <c r="EJ707" s="16"/>
      <c r="EK707" s="16"/>
      <c r="EL707" s="16"/>
      <c r="EM707" s="16"/>
      <c r="EN707" s="16"/>
      <c r="EO707" s="16"/>
      <c r="EP707" s="16"/>
      <c r="EQ707" s="16"/>
      <c r="ER707" s="16"/>
      <c r="ES707" s="16"/>
      <c r="ET707" s="16"/>
      <c r="EU707" s="16"/>
      <c r="EV707" s="16"/>
      <c r="EW707" s="16"/>
      <c r="EX707" s="16"/>
      <c r="EY707" s="16"/>
      <c r="EZ707" s="16"/>
      <c r="FA707" s="16"/>
      <c r="FB707" s="16"/>
      <c r="FC707" s="16"/>
      <c r="FD707" s="16"/>
      <c r="FE707" s="16"/>
      <c r="FF707" s="16"/>
      <c r="FG707" s="16"/>
      <c r="FH707" s="16"/>
      <c r="FI707" s="16"/>
      <c r="FJ707" s="16"/>
      <c r="FK707" s="16"/>
      <c r="FL707" s="16"/>
      <c r="FM707" s="16"/>
      <c r="FN707" s="16"/>
      <c r="FO707" s="16"/>
      <c r="FP707" s="16"/>
      <c r="FQ707" s="16"/>
      <c r="FR707" s="16"/>
      <c r="FS707" s="16"/>
      <c r="FT707" s="16"/>
      <c r="FU707" s="16"/>
      <c r="FV707" s="16"/>
      <c r="FW707" s="16"/>
      <c r="FX707" s="16"/>
      <c r="FY707" s="16"/>
      <c r="FZ707" s="16"/>
      <c r="GA707" s="16"/>
      <c r="GB707" s="16"/>
      <c r="GC707" s="16"/>
      <c r="GD707" s="16"/>
      <c r="GE707" s="16"/>
      <c r="GF707" s="16"/>
      <c r="GG707" s="16"/>
      <c r="GH707" s="16"/>
      <c r="GI707" s="16"/>
      <c r="GJ707" s="16"/>
      <c r="GK707" s="16"/>
      <c r="GL707" s="16"/>
      <c r="GM707" s="16"/>
      <c r="GN707" s="16"/>
      <c r="GO707" s="16"/>
      <c r="GP707" s="16"/>
      <c r="GQ707" s="16"/>
      <c r="GR707" s="16"/>
      <c r="GS707" s="16"/>
      <c r="GT707" s="16"/>
      <c r="GU707" s="16"/>
      <c r="GV707" s="16"/>
      <c r="GW707" s="16"/>
      <c r="GX707" s="16"/>
      <c r="GY707" s="16"/>
    </row>
    <row r="708" spans="1:207" s="15" customFormat="1" ht="25.9" customHeight="1" x14ac:dyDescent="0.25">
      <c r="A708" s="191" t="s">
        <v>1278</v>
      </c>
      <c r="B708" s="106" t="s">
        <v>373</v>
      </c>
      <c r="C708" s="167">
        <v>1962</v>
      </c>
      <c r="D708" s="167" t="s">
        <v>221</v>
      </c>
      <c r="E708" s="72" t="s">
        <v>20</v>
      </c>
      <c r="F708" s="71">
        <v>4</v>
      </c>
      <c r="G708" s="71">
        <v>3</v>
      </c>
      <c r="H708" s="53">
        <v>2415</v>
      </c>
      <c r="I708" s="53">
        <v>0</v>
      </c>
      <c r="J708" s="53">
        <f t="shared" si="152"/>
        <v>2415</v>
      </c>
      <c r="K708" s="37">
        <f t="shared" si="156"/>
        <v>22039168.84</v>
      </c>
      <c r="L708" s="44">
        <v>0</v>
      </c>
      <c r="M708" s="44">
        <v>0</v>
      </c>
      <c r="N708" s="44">
        <v>0</v>
      </c>
      <c r="O708" s="53">
        <f>'[1]Прод. прилож'!$C$239</f>
        <v>22039168.84</v>
      </c>
      <c r="P708" s="44">
        <f t="shared" si="155"/>
        <v>9125.9498302277425</v>
      </c>
      <c r="Q708" s="50">
        <v>9673</v>
      </c>
      <c r="R708" s="70" t="s">
        <v>94</v>
      </c>
      <c r="S708" s="57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DC708" s="16"/>
      <c r="DD708" s="16"/>
      <c r="DE708" s="16"/>
      <c r="DF708" s="16"/>
      <c r="DG708" s="16"/>
      <c r="DH708" s="16"/>
      <c r="DI708" s="16"/>
      <c r="DJ708" s="16"/>
      <c r="DK708" s="16"/>
      <c r="DL708" s="16"/>
      <c r="DM708" s="16"/>
      <c r="DN708" s="16"/>
      <c r="DO708" s="16"/>
      <c r="DP708" s="16"/>
      <c r="DQ708" s="16"/>
      <c r="DR708" s="16"/>
      <c r="DS708" s="16"/>
      <c r="DT708" s="16"/>
      <c r="DU708" s="16"/>
      <c r="DV708" s="16"/>
      <c r="DW708" s="16"/>
      <c r="DX708" s="16"/>
      <c r="DY708" s="16"/>
      <c r="DZ708" s="16"/>
      <c r="EA708" s="16"/>
      <c r="EB708" s="16"/>
      <c r="EC708" s="16"/>
      <c r="ED708" s="16"/>
      <c r="EE708" s="16"/>
      <c r="EF708" s="16"/>
      <c r="EG708" s="16"/>
      <c r="EH708" s="16"/>
      <c r="EI708" s="16"/>
      <c r="EJ708" s="16"/>
      <c r="EK708" s="16"/>
      <c r="EL708" s="16"/>
      <c r="EM708" s="16"/>
      <c r="EN708" s="16"/>
      <c r="EO708" s="16"/>
      <c r="EP708" s="16"/>
      <c r="EQ708" s="16"/>
      <c r="ER708" s="16"/>
      <c r="ES708" s="16"/>
      <c r="ET708" s="16"/>
      <c r="EU708" s="16"/>
      <c r="EV708" s="16"/>
      <c r="EW708" s="16"/>
      <c r="EX708" s="16"/>
      <c r="EY708" s="16"/>
      <c r="EZ708" s="16"/>
      <c r="FA708" s="16"/>
      <c r="FB708" s="16"/>
      <c r="FC708" s="16"/>
      <c r="FD708" s="16"/>
      <c r="FE708" s="16"/>
      <c r="FF708" s="16"/>
      <c r="FG708" s="16"/>
      <c r="FH708" s="16"/>
      <c r="FI708" s="16"/>
      <c r="FJ708" s="16"/>
      <c r="FK708" s="16"/>
      <c r="FL708" s="16"/>
      <c r="FM708" s="16"/>
      <c r="FN708" s="16"/>
      <c r="FO708" s="16"/>
      <c r="FP708" s="16"/>
      <c r="FQ708" s="16"/>
      <c r="FR708" s="16"/>
      <c r="FS708" s="16"/>
      <c r="FT708" s="16"/>
      <c r="FU708" s="16"/>
      <c r="FV708" s="16"/>
      <c r="FW708" s="16"/>
      <c r="FX708" s="16"/>
      <c r="FY708" s="16"/>
      <c r="FZ708" s="16"/>
      <c r="GA708" s="16"/>
      <c r="GB708" s="16"/>
      <c r="GC708" s="16"/>
      <c r="GD708" s="16"/>
      <c r="GE708" s="16"/>
      <c r="GF708" s="16"/>
      <c r="GG708" s="16"/>
      <c r="GH708" s="16"/>
      <c r="GI708" s="16"/>
      <c r="GJ708" s="16"/>
      <c r="GK708" s="16"/>
      <c r="GL708" s="16"/>
      <c r="GM708" s="16"/>
      <c r="GN708" s="16"/>
      <c r="GO708" s="16"/>
      <c r="GP708" s="16"/>
      <c r="GQ708" s="16"/>
      <c r="GR708" s="16"/>
      <c r="GS708" s="16"/>
      <c r="GT708" s="16"/>
      <c r="GU708" s="16"/>
      <c r="GV708" s="16"/>
      <c r="GW708" s="16"/>
      <c r="GX708" s="16"/>
      <c r="GY708" s="16"/>
    </row>
    <row r="709" spans="1:207" s="15" customFormat="1" ht="25.9" customHeight="1" x14ac:dyDescent="0.25">
      <c r="A709" s="191" t="s">
        <v>1279</v>
      </c>
      <c r="B709" s="106" t="s">
        <v>374</v>
      </c>
      <c r="C709" s="167">
        <v>1963</v>
      </c>
      <c r="D709" s="167" t="s">
        <v>221</v>
      </c>
      <c r="E709" s="72" t="s">
        <v>20</v>
      </c>
      <c r="F709" s="71">
        <v>4</v>
      </c>
      <c r="G709" s="71">
        <v>3</v>
      </c>
      <c r="H709" s="53">
        <v>2488.1999999999998</v>
      </c>
      <c r="I709" s="53">
        <v>0</v>
      </c>
      <c r="J709" s="53">
        <f t="shared" si="152"/>
        <v>2488.1999999999998</v>
      </c>
      <c r="K709" s="37">
        <f t="shared" si="156"/>
        <v>22306479.969999999</v>
      </c>
      <c r="L709" s="44">
        <v>0</v>
      </c>
      <c r="M709" s="44">
        <v>0</v>
      </c>
      <c r="N709" s="44">
        <v>0</v>
      </c>
      <c r="O709" s="53">
        <f>'[1]Прод. прилож'!$C$240</f>
        <v>22306479.969999999</v>
      </c>
      <c r="P709" s="44">
        <f t="shared" si="155"/>
        <v>8964.906345952897</v>
      </c>
      <c r="Q709" s="50">
        <v>9673</v>
      </c>
      <c r="R709" s="70" t="s">
        <v>94</v>
      </c>
      <c r="S709" s="57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DC709" s="16"/>
      <c r="DD709" s="16"/>
      <c r="DE709" s="16"/>
      <c r="DF709" s="16"/>
      <c r="DG709" s="16"/>
      <c r="DH709" s="16"/>
      <c r="DI709" s="16"/>
      <c r="DJ709" s="16"/>
      <c r="DK709" s="16"/>
      <c r="DL709" s="16"/>
      <c r="DM709" s="16"/>
      <c r="DN709" s="16"/>
      <c r="DO709" s="16"/>
      <c r="DP709" s="16"/>
      <c r="DQ709" s="16"/>
      <c r="DR709" s="16"/>
      <c r="DS709" s="16"/>
      <c r="DT709" s="16"/>
      <c r="DU709" s="16"/>
      <c r="DV709" s="16"/>
      <c r="DW709" s="16"/>
      <c r="DX709" s="16"/>
      <c r="DY709" s="16"/>
      <c r="DZ709" s="16"/>
      <c r="EA709" s="16"/>
      <c r="EB709" s="16"/>
      <c r="EC709" s="16"/>
      <c r="ED709" s="16"/>
      <c r="EE709" s="16"/>
      <c r="EF709" s="16"/>
      <c r="EG709" s="16"/>
      <c r="EH709" s="16"/>
      <c r="EI709" s="16"/>
      <c r="EJ709" s="16"/>
      <c r="EK709" s="16"/>
      <c r="EL709" s="16"/>
      <c r="EM709" s="16"/>
      <c r="EN709" s="16"/>
      <c r="EO709" s="16"/>
      <c r="EP709" s="16"/>
      <c r="EQ709" s="16"/>
      <c r="ER709" s="16"/>
      <c r="ES709" s="16"/>
      <c r="ET709" s="16"/>
      <c r="EU709" s="16"/>
      <c r="EV709" s="16"/>
      <c r="EW709" s="16"/>
      <c r="EX709" s="16"/>
      <c r="EY709" s="16"/>
      <c r="EZ709" s="16"/>
      <c r="FA709" s="16"/>
      <c r="FB709" s="16"/>
      <c r="FC709" s="16"/>
      <c r="FD709" s="16"/>
      <c r="FE709" s="16"/>
      <c r="FF709" s="16"/>
      <c r="FG709" s="16"/>
      <c r="FH709" s="16"/>
      <c r="FI709" s="16"/>
      <c r="FJ709" s="16"/>
      <c r="FK709" s="16"/>
      <c r="FL709" s="16"/>
      <c r="FM709" s="16"/>
      <c r="FN709" s="16"/>
      <c r="FO709" s="16"/>
      <c r="FP709" s="16"/>
      <c r="FQ709" s="16"/>
      <c r="FR709" s="16"/>
      <c r="FS709" s="16"/>
      <c r="FT709" s="16"/>
      <c r="FU709" s="16"/>
      <c r="FV709" s="16"/>
      <c r="FW709" s="16"/>
      <c r="FX709" s="16"/>
      <c r="FY709" s="16"/>
      <c r="FZ709" s="16"/>
      <c r="GA709" s="16"/>
      <c r="GB709" s="16"/>
      <c r="GC709" s="16"/>
      <c r="GD709" s="16"/>
      <c r="GE709" s="16"/>
      <c r="GF709" s="16"/>
      <c r="GG709" s="16"/>
      <c r="GH709" s="16"/>
      <c r="GI709" s="16"/>
      <c r="GJ709" s="16"/>
      <c r="GK709" s="16"/>
      <c r="GL709" s="16"/>
      <c r="GM709" s="16"/>
      <c r="GN709" s="16"/>
      <c r="GO709" s="16"/>
      <c r="GP709" s="16"/>
      <c r="GQ709" s="16"/>
      <c r="GR709" s="16"/>
      <c r="GS709" s="16"/>
      <c r="GT709" s="16"/>
      <c r="GU709" s="16"/>
      <c r="GV709" s="16"/>
      <c r="GW709" s="16"/>
      <c r="GX709" s="16"/>
      <c r="GY709" s="16"/>
    </row>
    <row r="710" spans="1:207" s="15" customFormat="1" ht="25.9" customHeight="1" x14ac:dyDescent="0.25">
      <c r="A710" s="191" t="s">
        <v>1280</v>
      </c>
      <c r="B710" s="106" t="s">
        <v>418</v>
      </c>
      <c r="C710" s="167">
        <v>1961</v>
      </c>
      <c r="D710" s="167" t="s">
        <v>221</v>
      </c>
      <c r="E710" s="72" t="s">
        <v>20</v>
      </c>
      <c r="F710" s="71">
        <v>2</v>
      </c>
      <c r="G710" s="71">
        <v>2</v>
      </c>
      <c r="H710" s="53">
        <v>661</v>
      </c>
      <c r="I710" s="53">
        <v>0</v>
      </c>
      <c r="J710" s="53">
        <f t="shared" si="152"/>
        <v>661</v>
      </c>
      <c r="K710" s="37">
        <f t="shared" si="156"/>
        <v>5800000</v>
      </c>
      <c r="L710" s="44">
        <v>0</v>
      </c>
      <c r="M710" s="44">
        <v>0</v>
      </c>
      <c r="N710" s="44">
        <v>0</v>
      </c>
      <c r="O710" s="53">
        <f>'[1]Прод. прилож'!$C$739</f>
        <v>5800000</v>
      </c>
      <c r="P710" s="44">
        <f t="shared" si="155"/>
        <v>8774.583963691377</v>
      </c>
      <c r="Q710" s="50">
        <v>9673</v>
      </c>
      <c r="R710" s="69" t="s">
        <v>95</v>
      </c>
      <c r="S710" s="65"/>
      <c r="T710" s="17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DC710" s="16"/>
      <c r="DD710" s="16"/>
      <c r="DE710" s="16"/>
      <c r="DF710" s="16"/>
      <c r="DG710" s="16"/>
      <c r="DH710" s="16"/>
      <c r="DI710" s="16"/>
      <c r="DJ710" s="16"/>
      <c r="DK710" s="16"/>
      <c r="DL710" s="16"/>
      <c r="DM710" s="16"/>
      <c r="DN710" s="16"/>
      <c r="DO710" s="16"/>
      <c r="DP710" s="16"/>
      <c r="DQ710" s="16"/>
      <c r="DR710" s="16"/>
      <c r="DS710" s="16"/>
      <c r="DT710" s="16"/>
      <c r="DU710" s="16"/>
      <c r="DV710" s="16"/>
      <c r="DW710" s="16"/>
      <c r="DX710" s="16"/>
      <c r="DY710" s="16"/>
      <c r="DZ710" s="16"/>
      <c r="EA710" s="16"/>
      <c r="EB710" s="16"/>
      <c r="EC710" s="16"/>
      <c r="ED710" s="16"/>
      <c r="EE710" s="16"/>
      <c r="EF710" s="16"/>
      <c r="EG710" s="16"/>
      <c r="EH710" s="16"/>
      <c r="EI710" s="16"/>
      <c r="EJ710" s="16"/>
      <c r="EK710" s="16"/>
      <c r="EL710" s="16"/>
      <c r="EM710" s="16"/>
      <c r="EN710" s="16"/>
      <c r="EO710" s="16"/>
      <c r="EP710" s="16"/>
      <c r="EQ710" s="16"/>
      <c r="ER710" s="16"/>
      <c r="ES710" s="16"/>
      <c r="ET710" s="16"/>
      <c r="EU710" s="16"/>
      <c r="EV710" s="16"/>
      <c r="EW710" s="16"/>
      <c r="EX710" s="16"/>
      <c r="EY710" s="16"/>
      <c r="EZ710" s="16"/>
      <c r="FA710" s="16"/>
      <c r="FB710" s="16"/>
      <c r="FC710" s="16"/>
      <c r="FD710" s="16"/>
      <c r="FE710" s="16"/>
      <c r="FF710" s="16"/>
      <c r="FG710" s="16"/>
      <c r="FH710" s="16"/>
      <c r="FI710" s="16"/>
      <c r="FJ710" s="16"/>
      <c r="FK710" s="16"/>
      <c r="FL710" s="16"/>
      <c r="FM710" s="16"/>
      <c r="FN710" s="16"/>
      <c r="FO710" s="16"/>
      <c r="FP710" s="16"/>
      <c r="FQ710" s="16"/>
      <c r="FR710" s="16"/>
      <c r="FS710" s="16"/>
      <c r="FT710" s="16"/>
      <c r="FU710" s="16"/>
      <c r="FV710" s="16"/>
      <c r="FW710" s="16"/>
      <c r="FX710" s="16"/>
      <c r="FY710" s="16"/>
      <c r="FZ710" s="16"/>
      <c r="GA710" s="16"/>
      <c r="GB710" s="16"/>
      <c r="GC710" s="16"/>
      <c r="GD710" s="16"/>
      <c r="GE710" s="16"/>
      <c r="GF710" s="16"/>
      <c r="GG710" s="16"/>
      <c r="GH710" s="16"/>
      <c r="GI710" s="16"/>
      <c r="GJ710" s="16"/>
      <c r="GK710" s="16"/>
      <c r="GL710" s="16"/>
      <c r="GM710" s="16"/>
      <c r="GN710" s="16"/>
      <c r="GO710" s="16"/>
      <c r="GP710" s="16"/>
      <c r="GQ710" s="16"/>
      <c r="GR710" s="16"/>
      <c r="GS710" s="16"/>
      <c r="GT710" s="16"/>
      <c r="GU710" s="16"/>
      <c r="GV710" s="16"/>
      <c r="GW710" s="16"/>
      <c r="GX710" s="16"/>
      <c r="GY710" s="16"/>
    </row>
    <row r="711" spans="1:207" s="15" customFormat="1" ht="25.9" customHeight="1" x14ac:dyDescent="0.25">
      <c r="A711" s="214" t="s">
        <v>1281</v>
      </c>
      <c r="B711" s="236" t="s">
        <v>431</v>
      </c>
      <c r="C711" s="214">
        <v>1987</v>
      </c>
      <c r="D711" s="214" t="s">
        <v>221</v>
      </c>
      <c r="E711" s="204" t="s">
        <v>20</v>
      </c>
      <c r="F711" s="206">
        <v>9</v>
      </c>
      <c r="G711" s="206">
        <v>2</v>
      </c>
      <c r="H711" s="208">
        <v>8545.6</v>
      </c>
      <c r="I711" s="208">
        <v>0</v>
      </c>
      <c r="J711" s="208">
        <f t="shared" si="152"/>
        <v>8545.6</v>
      </c>
      <c r="K711" s="37">
        <f t="shared" si="156"/>
        <v>4013073.1</v>
      </c>
      <c r="L711" s="44">
        <v>0</v>
      </c>
      <c r="M711" s="44">
        <v>0</v>
      </c>
      <c r="N711" s="44">
        <v>0</v>
      </c>
      <c r="O711" s="53">
        <f>'[1]Прод. прилож'!$C$740</f>
        <v>4013073.1</v>
      </c>
      <c r="P711" s="44">
        <f t="shared" si="155"/>
        <v>469.60694392435875</v>
      </c>
      <c r="Q711" s="50">
        <v>9673</v>
      </c>
      <c r="R711" s="69" t="s">
        <v>95</v>
      </c>
      <c r="S711" s="65"/>
      <c r="T711" s="17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DC711" s="16"/>
      <c r="DD711" s="16"/>
      <c r="DE711" s="16"/>
      <c r="DF711" s="16"/>
      <c r="DG711" s="16"/>
      <c r="DH711" s="16"/>
      <c r="DI711" s="16"/>
      <c r="DJ711" s="16"/>
      <c r="DK711" s="16"/>
      <c r="DL711" s="16"/>
      <c r="DM711" s="16"/>
      <c r="DN711" s="16"/>
      <c r="DO711" s="16"/>
      <c r="DP711" s="16"/>
      <c r="DQ711" s="16"/>
      <c r="DR711" s="16"/>
      <c r="DS711" s="16"/>
      <c r="DT711" s="16"/>
      <c r="DU711" s="16"/>
      <c r="DV711" s="16"/>
      <c r="DW711" s="16"/>
      <c r="DX711" s="16"/>
      <c r="DY711" s="16"/>
      <c r="DZ711" s="16"/>
      <c r="EA711" s="16"/>
      <c r="EB711" s="16"/>
      <c r="EC711" s="16"/>
      <c r="ED711" s="16"/>
      <c r="EE711" s="16"/>
      <c r="EF711" s="16"/>
      <c r="EG711" s="16"/>
      <c r="EH711" s="16"/>
      <c r="EI711" s="16"/>
      <c r="EJ711" s="16"/>
      <c r="EK711" s="16"/>
      <c r="EL711" s="16"/>
      <c r="EM711" s="16"/>
      <c r="EN711" s="16"/>
      <c r="EO711" s="16"/>
      <c r="EP711" s="16"/>
      <c r="EQ711" s="16"/>
      <c r="ER711" s="16"/>
      <c r="ES711" s="16"/>
      <c r="ET711" s="16"/>
      <c r="EU711" s="16"/>
      <c r="EV711" s="16"/>
      <c r="EW711" s="16"/>
      <c r="EX711" s="16"/>
      <c r="EY711" s="16"/>
      <c r="EZ711" s="16"/>
      <c r="FA711" s="16"/>
      <c r="FB711" s="16"/>
      <c r="FC711" s="16"/>
      <c r="FD711" s="16"/>
      <c r="FE711" s="16"/>
      <c r="FF711" s="16"/>
      <c r="FG711" s="16"/>
      <c r="FH711" s="16"/>
      <c r="FI711" s="16"/>
      <c r="FJ711" s="16"/>
      <c r="FK711" s="16"/>
      <c r="FL711" s="16"/>
      <c r="FM711" s="16"/>
      <c r="FN711" s="16"/>
      <c r="FO711" s="16"/>
      <c r="FP711" s="16"/>
      <c r="FQ711" s="16"/>
      <c r="FR711" s="16"/>
      <c r="FS711" s="16"/>
      <c r="FT711" s="16"/>
      <c r="FU711" s="16"/>
      <c r="FV711" s="16"/>
      <c r="FW711" s="16"/>
      <c r="FX711" s="16"/>
      <c r="FY711" s="16"/>
      <c r="FZ711" s="16"/>
      <c r="GA711" s="16"/>
      <c r="GB711" s="16"/>
      <c r="GC711" s="16"/>
      <c r="GD711" s="16"/>
      <c r="GE711" s="16"/>
      <c r="GF711" s="16"/>
      <c r="GG711" s="16"/>
      <c r="GH711" s="16"/>
      <c r="GI711" s="16"/>
      <c r="GJ711" s="16"/>
      <c r="GK711" s="16"/>
      <c r="GL711" s="16"/>
      <c r="GM711" s="16"/>
      <c r="GN711" s="16"/>
      <c r="GO711" s="16"/>
      <c r="GP711" s="16"/>
      <c r="GQ711" s="16"/>
      <c r="GR711" s="16"/>
      <c r="GS711" s="16"/>
      <c r="GT711" s="16"/>
      <c r="GU711" s="16"/>
      <c r="GV711" s="16"/>
      <c r="GW711" s="16"/>
      <c r="GX711" s="16"/>
      <c r="GY711" s="16"/>
    </row>
    <row r="712" spans="1:207" s="15" customFormat="1" ht="25.9" customHeight="1" x14ac:dyDescent="0.25">
      <c r="A712" s="215"/>
      <c r="B712" s="237"/>
      <c r="C712" s="215"/>
      <c r="D712" s="215"/>
      <c r="E712" s="205"/>
      <c r="F712" s="207"/>
      <c r="G712" s="207"/>
      <c r="H712" s="209"/>
      <c r="I712" s="209"/>
      <c r="J712" s="209"/>
      <c r="K712" s="37">
        <f>SUM(L712:O712)</f>
        <v>5241674.92</v>
      </c>
      <c r="L712" s="44">
        <v>0</v>
      </c>
      <c r="M712" s="44">
        <v>0</v>
      </c>
      <c r="N712" s="44">
        <v>0</v>
      </c>
      <c r="O712" s="53">
        <f>'[1]Прод. прилож'!$C$1237</f>
        <v>5241674.92</v>
      </c>
      <c r="P712" s="44">
        <f>K712/H711</f>
        <v>613.37705017786925</v>
      </c>
      <c r="Q712" s="50">
        <v>9673</v>
      </c>
      <c r="R712" s="69" t="s">
        <v>96</v>
      </c>
      <c r="S712" s="65"/>
      <c r="T712" s="17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DC712" s="16"/>
      <c r="DD712" s="16"/>
      <c r="DE712" s="16"/>
      <c r="DF712" s="16"/>
      <c r="DG712" s="16"/>
      <c r="DH712" s="16"/>
      <c r="DI712" s="16"/>
      <c r="DJ712" s="16"/>
      <c r="DK712" s="16"/>
      <c r="DL712" s="16"/>
      <c r="DM712" s="16"/>
      <c r="DN712" s="16"/>
      <c r="DO712" s="16"/>
      <c r="DP712" s="16"/>
      <c r="DQ712" s="16"/>
      <c r="DR712" s="16"/>
      <c r="DS712" s="16"/>
      <c r="DT712" s="16"/>
      <c r="DU712" s="16"/>
      <c r="DV712" s="16"/>
      <c r="DW712" s="16"/>
      <c r="DX712" s="16"/>
      <c r="DY712" s="16"/>
      <c r="DZ712" s="16"/>
      <c r="EA712" s="16"/>
      <c r="EB712" s="16"/>
      <c r="EC712" s="16"/>
      <c r="ED712" s="16"/>
      <c r="EE712" s="16"/>
      <c r="EF712" s="16"/>
      <c r="EG712" s="16"/>
      <c r="EH712" s="16"/>
      <c r="EI712" s="16"/>
      <c r="EJ712" s="16"/>
      <c r="EK712" s="16"/>
      <c r="EL712" s="16"/>
      <c r="EM712" s="16"/>
      <c r="EN712" s="16"/>
      <c r="EO712" s="16"/>
      <c r="EP712" s="16"/>
      <c r="EQ712" s="16"/>
      <c r="ER712" s="16"/>
      <c r="ES712" s="16"/>
      <c r="ET712" s="16"/>
      <c r="EU712" s="16"/>
      <c r="EV712" s="16"/>
      <c r="EW712" s="16"/>
      <c r="EX712" s="16"/>
      <c r="EY712" s="16"/>
      <c r="EZ712" s="16"/>
      <c r="FA712" s="16"/>
      <c r="FB712" s="16"/>
      <c r="FC712" s="16"/>
      <c r="FD712" s="16"/>
      <c r="FE712" s="16"/>
      <c r="FF712" s="16"/>
      <c r="FG712" s="16"/>
      <c r="FH712" s="16"/>
      <c r="FI712" s="16"/>
      <c r="FJ712" s="16"/>
      <c r="FK712" s="16"/>
      <c r="FL712" s="16"/>
      <c r="FM712" s="16"/>
      <c r="FN712" s="16"/>
      <c r="FO712" s="16"/>
      <c r="FP712" s="16"/>
      <c r="FQ712" s="16"/>
      <c r="FR712" s="16"/>
      <c r="FS712" s="16"/>
      <c r="FT712" s="16"/>
      <c r="FU712" s="16"/>
      <c r="FV712" s="16"/>
      <c r="FW712" s="16"/>
      <c r="FX712" s="16"/>
      <c r="FY712" s="16"/>
      <c r="FZ712" s="16"/>
      <c r="GA712" s="16"/>
      <c r="GB712" s="16"/>
      <c r="GC712" s="16"/>
      <c r="GD712" s="16"/>
      <c r="GE712" s="16"/>
      <c r="GF712" s="16"/>
      <c r="GG712" s="16"/>
      <c r="GH712" s="16"/>
      <c r="GI712" s="16"/>
      <c r="GJ712" s="16"/>
      <c r="GK712" s="16"/>
      <c r="GL712" s="16"/>
      <c r="GM712" s="16"/>
      <c r="GN712" s="16"/>
      <c r="GO712" s="16"/>
      <c r="GP712" s="16"/>
      <c r="GQ712" s="16"/>
      <c r="GR712" s="16"/>
      <c r="GS712" s="16"/>
      <c r="GT712" s="16"/>
      <c r="GU712" s="16"/>
      <c r="GV712" s="16"/>
      <c r="GW712" s="16"/>
      <c r="GX712" s="16"/>
      <c r="GY712" s="16"/>
    </row>
    <row r="713" spans="1:207" s="15" customFormat="1" ht="25.9" customHeight="1" x14ac:dyDescent="0.25">
      <c r="A713" s="191" t="s">
        <v>1282</v>
      </c>
      <c r="B713" s="106" t="s">
        <v>419</v>
      </c>
      <c r="C713" s="167">
        <v>1961</v>
      </c>
      <c r="D713" s="167" t="s">
        <v>221</v>
      </c>
      <c r="E713" s="72" t="s">
        <v>20</v>
      </c>
      <c r="F713" s="71">
        <v>2</v>
      </c>
      <c r="G713" s="71">
        <v>2</v>
      </c>
      <c r="H713" s="53">
        <v>333.6</v>
      </c>
      <c r="I713" s="53">
        <v>0</v>
      </c>
      <c r="J713" s="53">
        <f t="shared" si="152"/>
        <v>333.6</v>
      </c>
      <c r="K713" s="37">
        <f t="shared" si="156"/>
        <v>26705009.380000003</v>
      </c>
      <c r="L713" s="44">
        <v>0</v>
      </c>
      <c r="M713" s="44">
        <v>0</v>
      </c>
      <c r="N713" s="44">
        <v>0</v>
      </c>
      <c r="O713" s="53">
        <f>'[1]Прод. прилож'!$C$741</f>
        <v>26705009.380000003</v>
      </c>
      <c r="P713" s="44">
        <f t="shared" si="155"/>
        <v>80050.987350119904</v>
      </c>
      <c r="Q713" s="50">
        <v>9673</v>
      </c>
      <c r="R713" s="69" t="s">
        <v>95</v>
      </c>
      <c r="S713" s="65"/>
      <c r="T713" s="17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DC713" s="16"/>
      <c r="DD713" s="16"/>
      <c r="DE713" s="16"/>
      <c r="DF713" s="16"/>
      <c r="DG713" s="16"/>
      <c r="DH713" s="16"/>
      <c r="DI713" s="16"/>
      <c r="DJ713" s="16"/>
      <c r="DK713" s="16"/>
      <c r="DL713" s="16"/>
      <c r="DM713" s="16"/>
      <c r="DN713" s="16"/>
      <c r="DO713" s="16"/>
      <c r="DP713" s="16"/>
      <c r="DQ713" s="16"/>
      <c r="DR713" s="16"/>
      <c r="DS713" s="16"/>
      <c r="DT713" s="16"/>
      <c r="DU713" s="16"/>
      <c r="DV713" s="16"/>
      <c r="DW713" s="16"/>
      <c r="DX713" s="16"/>
      <c r="DY713" s="16"/>
      <c r="DZ713" s="16"/>
      <c r="EA713" s="16"/>
      <c r="EB713" s="16"/>
      <c r="EC713" s="16"/>
      <c r="ED713" s="16"/>
      <c r="EE713" s="16"/>
      <c r="EF713" s="16"/>
      <c r="EG713" s="16"/>
      <c r="EH713" s="16"/>
      <c r="EI713" s="16"/>
      <c r="EJ713" s="16"/>
      <c r="EK713" s="16"/>
      <c r="EL713" s="16"/>
      <c r="EM713" s="16"/>
      <c r="EN713" s="16"/>
      <c r="EO713" s="16"/>
      <c r="EP713" s="16"/>
      <c r="EQ713" s="16"/>
      <c r="ER713" s="16"/>
      <c r="ES713" s="16"/>
      <c r="ET713" s="16"/>
      <c r="EU713" s="16"/>
      <c r="EV713" s="16"/>
      <c r="EW713" s="16"/>
      <c r="EX713" s="16"/>
      <c r="EY713" s="16"/>
      <c r="EZ713" s="16"/>
      <c r="FA713" s="16"/>
      <c r="FB713" s="16"/>
      <c r="FC713" s="16"/>
      <c r="FD713" s="16"/>
      <c r="FE713" s="16"/>
      <c r="FF713" s="16"/>
      <c r="FG713" s="16"/>
      <c r="FH713" s="16"/>
      <c r="FI713" s="16"/>
      <c r="FJ713" s="16"/>
      <c r="FK713" s="16"/>
      <c r="FL713" s="16"/>
      <c r="FM713" s="16"/>
      <c r="FN713" s="16"/>
      <c r="FO713" s="16"/>
      <c r="FP713" s="16"/>
      <c r="FQ713" s="16"/>
      <c r="FR713" s="16"/>
      <c r="FS713" s="16"/>
      <c r="FT713" s="16"/>
      <c r="FU713" s="16"/>
      <c r="FV713" s="16"/>
      <c r="FW713" s="16"/>
      <c r="FX713" s="16"/>
      <c r="FY713" s="16"/>
      <c r="FZ713" s="16"/>
      <c r="GA713" s="16"/>
      <c r="GB713" s="16"/>
      <c r="GC713" s="16"/>
      <c r="GD713" s="16"/>
      <c r="GE713" s="16"/>
      <c r="GF713" s="16"/>
      <c r="GG713" s="16"/>
      <c r="GH713" s="16"/>
      <c r="GI713" s="16"/>
      <c r="GJ713" s="16"/>
      <c r="GK713" s="16"/>
      <c r="GL713" s="16"/>
      <c r="GM713" s="16"/>
      <c r="GN713" s="16"/>
      <c r="GO713" s="16"/>
      <c r="GP713" s="16"/>
      <c r="GQ713" s="16"/>
      <c r="GR713" s="16"/>
      <c r="GS713" s="16"/>
      <c r="GT713" s="16"/>
      <c r="GU713" s="16"/>
      <c r="GV713" s="16"/>
      <c r="GW713" s="16"/>
      <c r="GX713" s="16"/>
      <c r="GY713" s="16"/>
    </row>
    <row r="714" spans="1:207" s="15" customFormat="1" ht="25.9" customHeight="1" x14ac:dyDescent="0.25">
      <c r="A714" s="191" t="s">
        <v>1283</v>
      </c>
      <c r="B714" s="106" t="s">
        <v>386</v>
      </c>
      <c r="C714" s="167">
        <v>1961</v>
      </c>
      <c r="D714" s="167" t="s">
        <v>221</v>
      </c>
      <c r="E714" s="72" t="s">
        <v>20</v>
      </c>
      <c r="F714" s="71">
        <v>3</v>
      </c>
      <c r="G714" s="71">
        <v>2</v>
      </c>
      <c r="H714" s="53">
        <v>1157.5</v>
      </c>
      <c r="I714" s="53">
        <v>0</v>
      </c>
      <c r="J714" s="53">
        <f t="shared" si="152"/>
        <v>1157.5</v>
      </c>
      <c r="K714" s="37">
        <f t="shared" si="156"/>
        <v>12359782.15</v>
      </c>
      <c r="L714" s="44">
        <v>0</v>
      </c>
      <c r="M714" s="44">
        <v>0</v>
      </c>
      <c r="N714" s="44">
        <v>0</v>
      </c>
      <c r="O714" s="53">
        <f>'[1]Прод. прилож'!$C$241</f>
        <v>12359782.15</v>
      </c>
      <c r="P714" s="44">
        <f t="shared" si="155"/>
        <v>10677.997537796977</v>
      </c>
      <c r="Q714" s="50">
        <v>9673</v>
      </c>
      <c r="R714" s="70" t="s">
        <v>94</v>
      </c>
      <c r="S714" s="57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DC714" s="16"/>
      <c r="DD714" s="16"/>
      <c r="DE714" s="16"/>
      <c r="DF714" s="16"/>
      <c r="DG714" s="16"/>
      <c r="DH714" s="16"/>
      <c r="DI714" s="16"/>
      <c r="DJ714" s="16"/>
      <c r="DK714" s="16"/>
      <c r="DL714" s="16"/>
      <c r="DM714" s="16"/>
      <c r="DN714" s="16"/>
      <c r="DO714" s="16"/>
      <c r="DP714" s="16"/>
      <c r="DQ714" s="16"/>
      <c r="DR714" s="16"/>
      <c r="DS714" s="16"/>
      <c r="DT714" s="16"/>
      <c r="DU714" s="16"/>
      <c r="DV714" s="16"/>
      <c r="DW714" s="16"/>
      <c r="DX714" s="16"/>
      <c r="DY714" s="16"/>
      <c r="DZ714" s="16"/>
      <c r="EA714" s="16"/>
      <c r="EB714" s="16"/>
      <c r="EC714" s="16"/>
      <c r="ED714" s="16"/>
      <c r="EE714" s="16"/>
      <c r="EF714" s="16"/>
      <c r="EG714" s="16"/>
      <c r="EH714" s="16"/>
      <c r="EI714" s="16"/>
      <c r="EJ714" s="16"/>
      <c r="EK714" s="16"/>
      <c r="EL714" s="16"/>
      <c r="EM714" s="16"/>
      <c r="EN714" s="16"/>
      <c r="EO714" s="16"/>
      <c r="EP714" s="16"/>
      <c r="EQ714" s="16"/>
      <c r="ER714" s="16"/>
      <c r="ES714" s="16"/>
      <c r="ET714" s="16"/>
      <c r="EU714" s="16"/>
      <c r="EV714" s="16"/>
      <c r="EW714" s="16"/>
      <c r="EX714" s="16"/>
      <c r="EY714" s="16"/>
      <c r="EZ714" s="16"/>
      <c r="FA714" s="16"/>
      <c r="FB714" s="16"/>
      <c r="FC714" s="16"/>
      <c r="FD714" s="16"/>
      <c r="FE714" s="16"/>
      <c r="FF714" s="16"/>
      <c r="FG714" s="16"/>
      <c r="FH714" s="16"/>
      <c r="FI714" s="16"/>
      <c r="FJ714" s="16"/>
      <c r="FK714" s="16"/>
      <c r="FL714" s="16"/>
      <c r="FM714" s="16"/>
      <c r="FN714" s="16"/>
      <c r="FO714" s="16"/>
      <c r="FP714" s="16"/>
      <c r="FQ714" s="16"/>
      <c r="FR714" s="16"/>
      <c r="FS714" s="16"/>
      <c r="FT714" s="16"/>
      <c r="FU714" s="16"/>
      <c r="FV714" s="16"/>
      <c r="FW714" s="16"/>
      <c r="FX714" s="16"/>
      <c r="FY714" s="16"/>
      <c r="FZ714" s="16"/>
      <c r="GA714" s="16"/>
      <c r="GB714" s="16"/>
      <c r="GC714" s="16"/>
      <c r="GD714" s="16"/>
      <c r="GE714" s="16"/>
      <c r="GF714" s="16"/>
      <c r="GG714" s="16"/>
      <c r="GH714" s="16"/>
      <c r="GI714" s="16"/>
      <c r="GJ714" s="16"/>
      <c r="GK714" s="16"/>
      <c r="GL714" s="16"/>
      <c r="GM714" s="16"/>
      <c r="GN714" s="16"/>
      <c r="GO714" s="16"/>
      <c r="GP714" s="16"/>
      <c r="GQ714" s="16"/>
      <c r="GR714" s="16"/>
      <c r="GS714" s="16"/>
      <c r="GT714" s="16"/>
      <c r="GU714" s="16"/>
      <c r="GV714" s="16"/>
      <c r="GW714" s="16"/>
      <c r="GX714" s="16"/>
      <c r="GY714" s="16"/>
    </row>
    <row r="715" spans="1:207" s="15" customFormat="1" ht="25.9" customHeight="1" x14ac:dyDescent="0.25">
      <c r="A715" s="191" t="s">
        <v>1284</v>
      </c>
      <c r="B715" s="106" t="s">
        <v>433</v>
      </c>
      <c r="C715" s="167">
        <v>1964</v>
      </c>
      <c r="D715" s="167" t="s">
        <v>221</v>
      </c>
      <c r="E715" s="72" t="s">
        <v>20</v>
      </c>
      <c r="F715" s="71">
        <v>2</v>
      </c>
      <c r="G715" s="71">
        <v>2</v>
      </c>
      <c r="H715" s="53">
        <v>421.7</v>
      </c>
      <c r="I715" s="53">
        <v>0</v>
      </c>
      <c r="J715" s="53">
        <f t="shared" si="152"/>
        <v>421.7</v>
      </c>
      <c r="K715" s="37">
        <f t="shared" si="156"/>
        <v>5241674.92</v>
      </c>
      <c r="L715" s="44">
        <v>0</v>
      </c>
      <c r="M715" s="44">
        <v>0</v>
      </c>
      <c r="N715" s="44">
        <v>0</v>
      </c>
      <c r="O715" s="53">
        <f>'[1]Прод. прилож'!$C$1237</f>
        <v>5241674.92</v>
      </c>
      <c r="P715" s="44">
        <f t="shared" si="155"/>
        <v>12429.867014465261</v>
      </c>
      <c r="Q715" s="50">
        <v>9673</v>
      </c>
      <c r="R715" s="69" t="s">
        <v>96</v>
      </c>
      <c r="S715" s="65"/>
      <c r="T715" s="17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DC715" s="16"/>
      <c r="DD715" s="16"/>
      <c r="DE715" s="16"/>
      <c r="DF715" s="16"/>
      <c r="DG715" s="16"/>
      <c r="DH715" s="16"/>
      <c r="DI715" s="16"/>
      <c r="DJ715" s="16"/>
      <c r="DK715" s="16"/>
      <c r="DL715" s="16"/>
      <c r="DM715" s="16"/>
      <c r="DN715" s="16"/>
      <c r="DO715" s="16"/>
      <c r="DP715" s="16"/>
      <c r="DQ715" s="16"/>
      <c r="DR715" s="16"/>
      <c r="DS715" s="16"/>
      <c r="DT715" s="16"/>
      <c r="DU715" s="16"/>
      <c r="DV715" s="16"/>
      <c r="DW715" s="16"/>
      <c r="DX715" s="16"/>
      <c r="DY715" s="16"/>
      <c r="DZ715" s="16"/>
      <c r="EA715" s="16"/>
      <c r="EB715" s="16"/>
      <c r="EC715" s="16"/>
      <c r="ED715" s="16"/>
      <c r="EE715" s="16"/>
      <c r="EF715" s="16"/>
      <c r="EG715" s="16"/>
      <c r="EH715" s="16"/>
      <c r="EI715" s="16"/>
      <c r="EJ715" s="16"/>
      <c r="EK715" s="16"/>
      <c r="EL715" s="16"/>
      <c r="EM715" s="16"/>
      <c r="EN715" s="16"/>
      <c r="EO715" s="16"/>
      <c r="EP715" s="16"/>
      <c r="EQ715" s="16"/>
      <c r="ER715" s="16"/>
      <c r="ES715" s="16"/>
      <c r="ET715" s="16"/>
      <c r="EU715" s="16"/>
      <c r="EV715" s="16"/>
      <c r="EW715" s="16"/>
      <c r="EX715" s="16"/>
      <c r="EY715" s="16"/>
      <c r="EZ715" s="16"/>
      <c r="FA715" s="16"/>
      <c r="FB715" s="16"/>
      <c r="FC715" s="16"/>
      <c r="FD715" s="16"/>
      <c r="FE715" s="16"/>
      <c r="FF715" s="16"/>
      <c r="FG715" s="16"/>
      <c r="FH715" s="16"/>
      <c r="FI715" s="16"/>
      <c r="FJ715" s="16"/>
      <c r="FK715" s="16"/>
      <c r="FL715" s="16"/>
      <c r="FM715" s="16"/>
      <c r="FN715" s="16"/>
      <c r="FO715" s="16"/>
      <c r="FP715" s="16"/>
      <c r="FQ715" s="16"/>
      <c r="FR715" s="16"/>
      <c r="FS715" s="16"/>
      <c r="FT715" s="16"/>
      <c r="FU715" s="16"/>
      <c r="FV715" s="16"/>
      <c r="FW715" s="16"/>
      <c r="FX715" s="16"/>
      <c r="FY715" s="16"/>
      <c r="FZ715" s="16"/>
      <c r="GA715" s="16"/>
      <c r="GB715" s="16"/>
      <c r="GC715" s="16"/>
      <c r="GD715" s="16"/>
      <c r="GE715" s="16"/>
      <c r="GF715" s="16"/>
      <c r="GG715" s="16"/>
      <c r="GH715" s="16"/>
      <c r="GI715" s="16"/>
      <c r="GJ715" s="16"/>
      <c r="GK715" s="16"/>
      <c r="GL715" s="16"/>
      <c r="GM715" s="16"/>
      <c r="GN715" s="16"/>
      <c r="GO715" s="16"/>
      <c r="GP715" s="16"/>
      <c r="GQ715" s="16"/>
      <c r="GR715" s="16"/>
      <c r="GS715" s="16"/>
      <c r="GT715" s="16"/>
      <c r="GU715" s="16"/>
      <c r="GV715" s="16"/>
      <c r="GW715" s="16"/>
      <c r="GX715" s="16"/>
      <c r="GY715" s="16"/>
    </row>
    <row r="716" spans="1:207" s="15" customFormat="1" ht="25.9" customHeight="1" x14ac:dyDescent="0.25">
      <c r="A716" s="191" t="s">
        <v>1285</v>
      </c>
      <c r="B716" s="106" t="s">
        <v>434</v>
      </c>
      <c r="C716" s="167">
        <v>1964</v>
      </c>
      <c r="D716" s="167" t="s">
        <v>221</v>
      </c>
      <c r="E716" s="72" t="s">
        <v>20</v>
      </c>
      <c r="F716" s="71">
        <v>2</v>
      </c>
      <c r="G716" s="71">
        <v>2</v>
      </c>
      <c r="H716" s="53">
        <v>419.8</v>
      </c>
      <c r="I716" s="53">
        <v>0</v>
      </c>
      <c r="J716" s="53">
        <f t="shared" si="152"/>
        <v>419.8</v>
      </c>
      <c r="K716" s="37">
        <f t="shared" si="156"/>
        <v>2353126.4000000004</v>
      </c>
      <c r="L716" s="44">
        <v>0</v>
      </c>
      <c r="M716" s="44">
        <v>0</v>
      </c>
      <c r="N716" s="44">
        <v>0</v>
      </c>
      <c r="O716" s="53">
        <f>'[1]Прод. прилож'!$C$1238</f>
        <v>2353126.4000000004</v>
      </c>
      <c r="P716" s="44">
        <f t="shared" si="155"/>
        <v>5605.3511195807532</v>
      </c>
      <c r="Q716" s="50">
        <v>9673</v>
      </c>
      <c r="R716" s="69" t="s">
        <v>96</v>
      </c>
      <c r="S716" s="65"/>
      <c r="T716" s="17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DC716" s="16"/>
      <c r="DD716" s="16"/>
      <c r="DE716" s="16"/>
      <c r="DF716" s="16"/>
      <c r="DG716" s="16"/>
      <c r="DH716" s="16"/>
      <c r="DI716" s="16"/>
      <c r="DJ716" s="16"/>
      <c r="DK716" s="16"/>
      <c r="DL716" s="16"/>
      <c r="DM716" s="16"/>
      <c r="DN716" s="16"/>
      <c r="DO716" s="16"/>
      <c r="DP716" s="16"/>
      <c r="DQ716" s="16"/>
      <c r="DR716" s="16"/>
      <c r="DS716" s="16"/>
      <c r="DT716" s="16"/>
      <c r="DU716" s="16"/>
      <c r="DV716" s="16"/>
      <c r="DW716" s="16"/>
      <c r="DX716" s="16"/>
      <c r="DY716" s="16"/>
      <c r="DZ716" s="16"/>
      <c r="EA716" s="16"/>
      <c r="EB716" s="16"/>
      <c r="EC716" s="16"/>
      <c r="ED716" s="16"/>
      <c r="EE716" s="16"/>
      <c r="EF716" s="16"/>
      <c r="EG716" s="16"/>
      <c r="EH716" s="16"/>
      <c r="EI716" s="16"/>
      <c r="EJ716" s="16"/>
      <c r="EK716" s="16"/>
      <c r="EL716" s="16"/>
      <c r="EM716" s="16"/>
      <c r="EN716" s="16"/>
      <c r="EO716" s="16"/>
      <c r="EP716" s="16"/>
      <c r="EQ716" s="16"/>
      <c r="ER716" s="16"/>
      <c r="ES716" s="16"/>
      <c r="ET716" s="16"/>
      <c r="EU716" s="16"/>
      <c r="EV716" s="16"/>
      <c r="EW716" s="16"/>
      <c r="EX716" s="16"/>
      <c r="EY716" s="16"/>
      <c r="EZ716" s="16"/>
      <c r="FA716" s="16"/>
      <c r="FB716" s="16"/>
      <c r="FC716" s="16"/>
      <c r="FD716" s="16"/>
      <c r="FE716" s="16"/>
      <c r="FF716" s="16"/>
      <c r="FG716" s="16"/>
      <c r="FH716" s="16"/>
      <c r="FI716" s="16"/>
      <c r="FJ716" s="16"/>
      <c r="FK716" s="16"/>
      <c r="FL716" s="16"/>
      <c r="FM716" s="16"/>
      <c r="FN716" s="16"/>
      <c r="FO716" s="16"/>
      <c r="FP716" s="16"/>
      <c r="FQ716" s="16"/>
      <c r="FR716" s="16"/>
      <c r="FS716" s="16"/>
      <c r="FT716" s="16"/>
      <c r="FU716" s="16"/>
      <c r="FV716" s="16"/>
      <c r="FW716" s="16"/>
      <c r="FX716" s="16"/>
      <c r="FY716" s="16"/>
      <c r="FZ716" s="16"/>
      <c r="GA716" s="16"/>
      <c r="GB716" s="16"/>
      <c r="GC716" s="16"/>
      <c r="GD716" s="16"/>
      <c r="GE716" s="16"/>
      <c r="GF716" s="16"/>
      <c r="GG716" s="16"/>
      <c r="GH716" s="16"/>
      <c r="GI716" s="16"/>
      <c r="GJ716" s="16"/>
      <c r="GK716" s="16"/>
      <c r="GL716" s="16"/>
      <c r="GM716" s="16"/>
      <c r="GN716" s="16"/>
      <c r="GO716" s="16"/>
      <c r="GP716" s="16"/>
      <c r="GQ716" s="16"/>
      <c r="GR716" s="16"/>
      <c r="GS716" s="16"/>
      <c r="GT716" s="16"/>
      <c r="GU716" s="16"/>
      <c r="GV716" s="16"/>
      <c r="GW716" s="16"/>
      <c r="GX716" s="16"/>
      <c r="GY716" s="16"/>
    </row>
    <row r="717" spans="1:207" s="15" customFormat="1" ht="25.9" customHeight="1" x14ac:dyDescent="0.25">
      <c r="A717" s="191" t="s">
        <v>1286</v>
      </c>
      <c r="B717" s="106" t="s">
        <v>435</v>
      </c>
      <c r="C717" s="167">
        <v>1964</v>
      </c>
      <c r="D717" s="167" t="s">
        <v>221</v>
      </c>
      <c r="E717" s="72" t="s">
        <v>20</v>
      </c>
      <c r="F717" s="71">
        <v>2</v>
      </c>
      <c r="G717" s="71">
        <v>2</v>
      </c>
      <c r="H717" s="53">
        <v>417.5</v>
      </c>
      <c r="I717" s="53">
        <v>0</v>
      </c>
      <c r="J717" s="53">
        <f t="shared" si="152"/>
        <v>417.5</v>
      </c>
      <c r="K717" s="37">
        <f t="shared" si="156"/>
        <v>4664680.78</v>
      </c>
      <c r="L717" s="44">
        <v>0</v>
      </c>
      <c r="M717" s="44">
        <v>0</v>
      </c>
      <c r="N717" s="44">
        <v>0</v>
      </c>
      <c r="O717" s="53">
        <f>'[1]Прод. прилож'!$C$1239</f>
        <v>4664680.78</v>
      </c>
      <c r="P717" s="44">
        <f t="shared" si="155"/>
        <v>11172.888095808385</v>
      </c>
      <c r="Q717" s="50">
        <v>9673</v>
      </c>
      <c r="R717" s="69" t="s">
        <v>96</v>
      </c>
      <c r="S717" s="65"/>
      <c r="T717" s="17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DC717" s="16"/>
      <c r="DD717" s="16"/>
      <c r="DE717" s="16"/>
      <c r="DF717" s="16"/>
      <c r="DG717" s="16"/>
      <c r="DH717" s="16"/>
      <c r="DI717" s="16"/>
      <c r="DJ717" s="16"/>
      <c r="DK717" s="16"/>
      <c r="DL717" s="16"/>
      <c r="DM717" s="16"/>
      <c r="DN717" s="16"/>
      <c r="DO717" s="16"/>
      <c r="DP717" s="16"/>
      <c r="DQ717" s="16"/>
      <c r="DR717" s="16"/>
      <c r="DS717" s="16"/>
      <c r="DT717" s="16"/>
      <c r="DU717" s="16"/>
      <c r="DV717" s="16"/>
      <c r="DW717" s="16"/>
      <c r="DX717" s="16"/>
      <c r="DY717" s="16"/>
      <c r="DZ717" s="16"/>
      <c r="EA717" s="16"/>
      <c r="EB717" s="16"/>
      <c r="EC717" s="16"/>
      <c r="ED717" s="16"/>
      <c r="EE717" s="16"/>
      <c r="EF717" s="16"/>
      <c r="EG717" s="16"/>
      <c r="EH717" s="16"/>
      <c r="EI717" s="16"/>
      <c r="EJ717" s="16"/>
      <c r="EK717" s="16"/>
      <c r="EL717" s="16"/>
      <c r="EM717" s="16"/>
      <c r="EN717" s="16"/>
      <c r="EO717" s="16"/>
      <c r="EP717" s="16"/>
      <c r="EQ717" s="16"/>
      <c r="ER717" s="16"/>
      <c r="ES717" s="16"/>
      <c r="ET717" s="16"/>
      <c r="EU717" s="16"/>
      <c r="EV717" s="16"/>
      <c r="EW717" s="16"/>
      <c r="EX717" s="16"/>
      <c r="EY717" s="16"/>
      <c r="EZ717" s="16"/>
      <c r="FA717" s="16"/>
      <c r="FB717" s="16"/>
      <c r="FC717" s="16"/>
      <c r="FD717" s="16"/>
      <c r="FE717" s="16"/>
      <c r="FF717" s="16"/>
      <c r="FG717" s="16"/>
      <c r="FH717" s="16"/>
      <c r="FI717" s="16"/>
      <c r="FJ717" s="16"/>
      <c r="FK717" s="16"/>
      <c r="FL717" s="16"/>
      <c r="FM717" s="16"/>
      <c r="FN717" s="16"/>
      <c r="FO717" s="16"/>
      <c r="FP717" s="16"/>
      <c r="FQ717" s="16"/>
      <c r="FR717" s="16"/>
      <c r="FS717" s="16"/>
      <c r="FT717" s="16"/>
      <c r="FU717" s="16"/>
      <c r="FV717" s="16"/>
      <c r="FW717" s="16"/>
      <c r="FX717" s="16"/>
      <c r="FY717" s="16"/>
      <c r="FZ717" s="16"/>
      <c r="GA717" s="16"/>
      <c r="GB717" s="16"/>
      <c r="GC717" s="16"/>
      <c r="GD717" s="16"/>
      <c r="GE717" s="16"/>
      <c r="GF717" s="16"/>
      <c r="GG717" s="16"/>
      <c r="GH717" s="16"/>
      <c r="GI717" s="16"/>
      <c r="GJ717" s="16"/>
      <c r="GK717" s="16"/>
      <c r="GL717" s="16"/>
      <c r="GM717" s="16"/>
      <c r="GN717" s="16"/>
      <c r="GO717" s="16"/>
      <c r="GP717" s="16"/>
      <c r="GQ717" s="16"/>
      <c r="GR717" s="16"/>
      <c r="GS717" s="16"/>
      <c r="GT717" s="16"/>
      <c r="GU717" s="16"/>
      <c r="GV717" s="16"/>
      <c r="GW717" s="16"/>
      <c r="GX717" s="16"/>
      <c r="GY717" s="16"/>
    </row>
    <row r="718" spans="1:207" s="16" customFormat="1" ht="25.9" customHeight="1" x14ac:dyDescent="0.25">
      <c r="A718" s="191" t="s">
        <v>1287</v>
      </c>
      <c r="B718" s="106" t="s">
        <v>436</v>
      </c>
      <c r="C718" s="167">
        <v>1964</v>
      </c>
      <c r="D718" s="167" t="s">
        <v>221</v>
      </c>
      <c r="E718" s="72" t="s">
        <v>20</v>
      </c>
      <c r="F718" s="71">
        <v>2</v>
      </c>
      <c r="G718" s="71">
        <v>2</v>
      </c>
      <c r="H718" s="53">
        <v>429.2</v>
      </c>
      <c r="I718" s="53">
        <v>0</v>
      </c>
      <c r="J718" s="53">
        <f t="shared" si="152"/>
        <v>429.2</v>
      </c>
      <c r="K718" s="37">
        <f t="shared" si="156"/>
        <v>5199142.2</v>
      </c>
      <c r="L718" s="44">
        <v>0</v>
      </c>
      <c r="M718" s="44">
        <v>0</v>
      </c>
      <c r="N718" s="44">
        <v>0</v>
      </c>
      <c r="O718" s="53">
        <f>'[1]Прод. прилож'!$C$1240</f>
        <v>5199142.2</v>
      </c>
      <c r="P718" s="44">
        <f t="shared" si="155"/>
        <v>12113.565237651444</v>
      </c>
      <c r="Q718" s="50">
        <v>9673</v>
      </c>
      <c r="R718" s="69" t="s">
        <v>96</v>
      </c>
      <c r="S718" s="65"/>
      <c r="T718" s="17"/>
    </row>
    <row r="719" spans="1:207" ht="25.9" customHeight="1" x14ac:dyDescent="0.25">
      <c r="A719" s="191" t="s">
        <v>1288</v>
      </c>
      <c r="B719" s="106" t="s">
        <v>387</v>
      </c>
      <c r="C719" s="167">
        <v>1964</v>
      </c>
      <c r="D719" s="167" t="s">
        <v>221</v>
      </c>
      <c r="E719" s="72" t="s">
        <v>20</v>
      </c>
      <c r="F719" s="71">
        <v>4</v>
      </c>
      <c r="G719" s="71">
        <v>3</v>
      </c>
      <c r="H719" s="53">
        <v>3886</v>
      </c>
      <c r="I719" s="53">
        <v>0</v>
      </c>
      <c r="J719" s="53">
        <f t="shared" si="152"/>
        <v>3886</v>
      </c>
      <c r="K719" s="37">
        <f t="shared" si="156"/>
        <v>23588320.73</v>
      </c>
      <c r="L719" s="44">
        <v>0</v>
      </c>
      <c r="M719" s="44">
        <v>0</v>
      </c>
      <c r="N719" s="44">
        <v>0</v>
      </c>
      <c r="O719" s="53">
        <f>'[1]Прод. прилож'!$C$242</f>
        <v>23588320.73</v>
      </c>
      <c r="P719" s="44">
        <f t="shared" si="155"/>
        <v>6070.0773880597017</v>
      </c>
      <c r="Q719" s="50">
        <v>9673</v>
      </c>
      <c r="R719" s="70" t="s">
        <v>94</v>
      </c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  <c r="BM719" s="14"/>
      <c r="BN719" s="14"/>
      <c r="BO719" s="14"/>
      <c r="BP719" s="14"/>
      <c r="BQ719" s="14"/>
      <c r="BR719" s="14"/>
      <c r="BS719" s="14"/>
      <c r="BT719" s="14"/>
      <c r="BU719" s="14"/>
      <c r="BV719" s="14"/>
      <c r="BW719" s="14"/>
      <c r="BX719" s="14"/>
      <c r="BY719" s="14"/>
      <c r="BZ719" s="14"/>
      <c r="CA719" s="14"/>
      <c r="CB719" s="14"/>
      <c r="CC719" s="14"/>
      <c r="CD719" s="14"/>
      <c r="CE719" s="14"/>
      <c r="CF719" s="14"/>
      <c r="CG719" s="14"/>
      <c r="CH719" s="14"/>
      <c r="CI719" s="14"/>
      <c r="CJ719" s="14"/>
      <c r="CK719" s="14"/>
      <c r="CL719" s="14"/>
      <c r="CM719" s="14"/>
      <c r="CN719" s="14"/>
      <c r="CO719" s="14"/>
      <c r="CP719" s="14"/>
      <c r="CQ719" s="14"/>
      <c r="CR719" s="14"/>
      <c r="CS719" s="14"/>
      <c r="CT719" s="14"/>
      <c r="CU719" s="14"/>
      <c r="CV719" s="14"/>
      <c r="CW719" s="14"/>
      <c r="CX719" s="14"/>
      <c r="CY719" s="14"/>
      <c r="CZ719" s="14"/>
      <c r="DA719" s="14"/>
      <c r="DB719" s="14"/>
      <c r="DC719" s="14"/>
      <c r="DD719" s="14"/>
      <c r="DE719" s="14"/>
      <c r="DF719" s="14"/>
      <c r="DG719" s="14"/>
      <c r="DH719" s="14"/>
      <c r="DI719" s="14"/>
      <c r="DJ719" s="14"/>
      <c r="DK719" s="14"/>
      <c r="DL719" s="14"/>
      <c r="DM719" s="14"/>
      <c r="DN719" s="14"/>
      <c r="DO719" s="14"/>
      <c r="DP719" s="14"/>
      <c r="DQ719" s="14"/>
      <c r="DR719" s="14"/>
      <c r="DS719" s="14"/>
      <c r="DT719" s="14"/>
      <c r="DU719" s="14"/>
      <c r="DV719" s="14"/>
      <c r="DW719" s="14"/>
      <c r="DX719" s="14"/>
      <c r="DY719" s="14"/>
      <c r="DZ719" s="14"/>
      <c r="EA719" s="14"/>
      <c r="EB719" s="14"/>
      <c r="EC719" s="14"/>
      <c r="ED719" s="14"/>
      <c r="EE719" s="14"/>
      <c r="EF719" s="14"/>
      <c r="EG719" s="14"/>
      <c r="EH719" s="14"/>
      <c r="EI719" s="14"/>
      <c r="EJ719" s="14"/>
      <c r="EK719" s="14"/>
      <c r="EL719" s="14"/>
      <c r="EM719" s="14"/>
      <c r="EN719" s="14"/>
      <c r="EO719" s="14"/>
      <c r="EP719" s="14"/>
      <c r="EQ719" s="14"/>
      <c r="ER719" s="14"/>
      <c r="ES719" s="14"/>
      <c r="ET719" s="14"/>
      <c r="EU719" s="14"/>
      <c r="EV719" s="14"/>
      <c r="EW719" s="14"/>
      <c r="EX719" s="14"/>
      <c r="EY719" s="14"/>
      <c r="EZ719" s="14"/>
      <c r="FA719" s="14"/>
      <c r="FB719" s="14"/>
      <c r="FC719" s="14"/>
      <c r="FD719" s="14"/>
      <c r="FE719" s="14"/>
      <c r="FF719" s="14"/>
      <c r="FG719" s="14"/>
      <c r="FH719" s="14"/>
      <c r="FI719" s="14"/>
      <c r="FJ719" s="14"/>
      <c r="FK719" s="14"/>
      <c r="FL719" s="14"/>
      <c r="FM719" s="14"/>
      <c r="FN719" s="14"/>
      <c r="FO719" s="14"/>
      <c r="FP719" s="14"/>
      <c r="FQ719" s="14"/>
      <c r="FR719" s="14"/>
      <c r="FS719" s="14"/>
      <c r="FT719" s="14"/>
      <c r="FU719" s="14"/>
      <c r="FV719" s="14"/>
      <c r="FW719" s="14"/>
      <c r="FX719" s="14"/>
      <c r="FY719" s="14"/>
      <c r="FZ719" s="14"/>
      <c r="GA719" s="14"/>
      <c r="GB719" s="14"/>
      <c r="GC719" s="14"/>
      <c r="GD719" s="14"/>
      <c r="GE719" s="14"/>
      <c r="GF719" s="14"/>
      <c r="GG719" s="14"/>
      <c r="GH719" s="14"/>
      <c r="GI719" s="14"/>
      <c r="GJ719" s="14"/>
      <c r="GK719" s="14"/>
      <c r="GL719" s="14"/>
      <c r="GM719" s="14"/>
      <c r="GN719" s="14"/>
      <c r="GO719" s="14"/>
      <c r="GP719" s="14"/>
      <c r="GQ719" s="14"/>
      <c r="GR719" s="14"/>
      <c r="GS719" s="14"/>
      <c r="GT719" s="14"/>
      <c r="GU719" s="14"/>
      <c r="GV719" s="14"/>
      <c r="GW719" s="14"/>
      <c r="GX719" s="14"/>
      <c r="GY719" s="14"/>
    </row>
    <row r="720" spans="1:207" ht="25.9" customHeight="1" x14ac:dyDescent="0.25">
      <c r="A720" s="191" t="s">
        <v>1289</v>
      </c>
      <c r="B720" s="106" t="s">
        <v>388</v>
      </c>
      <c r="C720" s="167">
        <v>1965</v>
      </c>
      <c r="D720" s="167" t="s">
        <v>221</v>
      </c>
      <c r="E720" s="72" t="s">
        <v>20</v>
      </c>
      <c r="F720" s="71">
        <v>4</v>
      </c>
      <c r="G720" s="71">
        <v>4</v>
      </c>
      <c r="H720" s="53">
        <v>2691.5</v>
      </c>
      <c r="I720" s="53">
        <v>0</v>
      </c>
      <c r="J720" s="53">
        <f t="shared" si="152"/>
        <v>2691.5</v>
      </c>
      <c r="K720" s="37">
        <f t="shared" si="156"/>
        <v>11214370.9</v>
      </c>
      <c r="L720" s="44">
        <v>0</v>
      </c>
      <c r="M720" s="44">
        <v>0</v>
      </c>
      <c r="N720" s="44">
        <v>0</v>
      </c>
      <c r="O720" s="53">
        <f>'[1]Прод. прилож'!$C$742</f>
        <v>11214370.9</v>
      </c>
      <c r="P720" s="44">
        <f t="shared" si="155"/>
        <v>4166.5877391788963</v>
      </c>
      <c r="Q720" s="50">
        <v>9673</v>
      </c>
      <c r="R720" s="69" t="s">
        <v>95</v>
      </c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  <c r="BM720" s="14"/>
      <c r="BN720" s="14"/>
      <c r="BO720" s="14"/>
      <c r="BP720" s="14"/>
      <c r="BQ720" s="14"/>
      <c r="BR720" s="14"/>
      <c r="BS720" s="14"/>
      <c r="BT720" s="14"/>
      <c r="BU720" s="14"/>
      <c r="BV720" s="14"/>
      <c r="BW720" s="14"/>
      <c r="BX720" s="14"/>
      <c r="BY720" s="14"/>
      <c r="BZ720" s="14"/>
      <c r="CA720" s="14"/>
      <c r="CB720" s="14"/>
      <c r="CC720" s="14"/>
      <c r="CD720" s="14"/>
      <c r="CE720" s="14"/>
      <c r="CF720" s="14"/>
      <c r="CG720" s="14"/>
      <c r="CH720" s="14"/>
      <c r="CI720" s="14"/>
      <c r="CJ720" s="14"/>
      <c r="CK720" s="14"/>
      <c r="CL720" s="14"/>
      <c r="CM720" s="14"/>
      <c r="CN720" s="14"/>
      <c r="CO720" s="14"/>
      <c r="CP720" s="14"/>
      <c r="CQ720" s="14"/>
      <c r="CR720" s="14"/>
      <c r="CS720" s="14"/>
      <c r="CT720" s="14"/>
      <c r="CU720" s="14"/>
      <c r="CV720" s="14"/>
      <c r="CW720" s="14"/>
      <c r="CX720" s="14"/>
      <c r="CY720" s="14"/>
      <c r="CZ720" s="14"/>
      <c r="DA720" s="14"/>
      <c r="DB720" s="14"/>
      <c r="DC720" s="14"/>
      <c r="DD720" s="14"/>
      <c r="DE720" s="14"/>
      <c r="DF720" s="14"/>
      <c r="DG720" s="14"/>
      <c r="DH720" s="14"/>
      <c r="DI720" s="14"/>
      <c r="DJ720" s="14"/>
      <c r="DK720" s="14"/>
      <c r="DL720" s="14"/>
      <c r="DM720" s="14"/>
      <c r="DN720" s="14"/>
      <c r="DO720" s="14"/>
      <c r="DP720" s="14"/>
      <c r="DQ720" s="14"/>
      <c r="DR720" s="14"/>
      <c r="DS720" s="14"/>
      <c r="DT720" s="14"/>
      <c r="DU720" s="14"/>
      <c r="DV720" s="14"/>
      <c r="DW720" s="14"/>
      <c r="DX720" s="14"/>
      <c r="DY720" s="14"/>
      <c r="DZ720" s="14"/>
      <c r="EA720" s="14"/>
      <c r="EB720" s="14"/>
      <c r="EC720" s="14"/>
      <c r="ED720" s="14"/>
      <c r="EE720" s="14"/>
      <c r="EF720" s="14"/>
      <c r="EG720" s="14"/>
      <c r="EH720" s="14"/>
      <c r="EI720" s="14"/>
      <c r="EJ720" s="14"/>
      <c r="EK720" s="14"/>
      <c r="EL720" s="14"/>
      <c r="EM720" s="14"/>
      <c r="EN720" s="14"/>
      <c r="EO720" s="14"/>
      <c r="EP720" s="14"/>
      <c r="EQ720" s="14"/>
      <c r="ER720" s="14"/>
      <c r="ES720" s="14"/>
      <c r="ET720" s="14"/>
      <c r="EU720" s="14"/>
      <c r="EV720" s="14"/>
      <c r="EW720" s="14"/>
      <c r="EX720" s="14"/>
      <c r="EY720" s="14"/>
      <c r="EZ720" s="14"/>
      <c r="FA720" s="14"/>
      <c r="FB720" s="14"/>
      <c r="FC720" s="14"/>
      <c r="FD720" s="14"/>
      <c r="FE720" s="14"/>
      <c r="FF720" s="14"/>
      <c r="FG720" s="14"/>
      <c r="FH720" s="14"/>
      <c r="FI720" s="14"/>
      <c r="FJ720" s="14"/>
      <c r="FK720" s="14"/>
      <c r="FL720" s="14"/>
      <c r="FM720" s="14"/>
      <c r="FN720" s="14"/>
      <c r="FO720" s="14"/>
      <c r="FP720" s="14"/>
      <c r="FQ720" s="14"/>
      <c r="FR720" s="14"/>
      <c r="FS720" s="14"/>
      <c r="FT720" s="14"/>
      <c r="FU720" s="14"/>
      <c r="FV720" s="14"/>
      <c r="FW720" s="14"/>
      <c r="FX720" s="14"/>
      <c r="FY720" s="14"/>
      <c r="FZ720" s="14"/>
      <c r="GA720" s="14"/>
      <c r="GB720" s="14"/>
      <c r="GC720" s="14"/>
      <c r="GD720" s="14"/>
      <c r="GE720" s="14"/>
      <c r="GF720" s="14"/>
      <c r="GG720" s="14"/>
      <c r="GH720" s="14"/>
      <c r="GI720" s="14"/>
      <c r="GJ720" s="14"/>
      <c r="GK720" s="14"/>
      <c r="GL720" s="14"/>
      <c r="GM720" s="14"/>
      <c r="GN720" s="14"/>
      <c r="GO720" s="14"/>
      <c r="GP720" s="14"/>
      <c r="GQ720" s="14"/>
      <c r="GR720" s="14"/>
      <c r="GS720" s="14"/>
      <c r="GT720" s="14"/>
      <c r="GU720" s="14"/>
      <c r="GV720" s="14"/>
      <c r="GW720" s="14"/>
      <c r="GX720" s="14"/>
      <c r="GY720" s="14"/>
    </row>
    <row r="721" spans="1:207" s="16" customFormat="1" ht="25.9" customHeight="1" x14ac:dyDescent="0.25">
      <c r="A721" s="191" t="s">
        <v>1290</v>
      </c>
      <c r="B721" s="106" t="s">
        <v>432</v>
      </c>
      <c r="C721" s="167">
        <v>1957</v>
      </c>
      <c r="D721" s="167" t="s">
        <v>221</v>
      </c>
      <c r="E721" s="72" t="s">
        <v>857</v>
      </c>
      <c r="F721" s="71">
        <v>2</v>
      </c>
      <c r="G721" s="71">
        <v>2</v>
      </c>
      <c r="H721" s="53">
        <v>693.8</v>
      </c>
      <c r="I721" s="53">
        <v>0</v>
      </c>
      <c r="J721" s="53">
        <f t="shared" si="152"/>
        <v>693.8</v>
      </c>
      <c r="K721" s="37">
        <f t="shared" si="156"/>
        <v>4519800</v>
      </c>
      <c r="L721" s="44">
        <v>0</v>
      </c>
      <c r="M721" s="44">
        <v>0</v>
      </c>
      <c r="N721" s="44">
        <v>0</v>
      </c>
      <c r="O721" s="53">
        <f>'[1]Прод. прилож'!$C$1241</f>
        <v>4519800</v>
      </c>
      <c r="P721" s="44">
        <f t="shared" si="155"/>
        <v>6514.5575093686948</v>
      </c>
      <c r="Q721" s="50">
        <v>9673</v>
      </c>
      <c r="R721" s="69" t="s">
        <v>96</v>
      </c>
      <c r="S721" s="65"/>
      <c r="T721" s="17"/>
    </row>
    <row r="722" spans="1:207" s="15" customFormat="1" ht="34.9" customHeight="1" x14ac:dyDescent="0.25">
      <c r="A722" s="198" t="s">
        <v>2238</v>
      </c>
      <c r="B722" s="198"/>
      <c r="C722" s="198"/>
      <c r="D722" s="198"/>
      <c r="E722" s="198"/>
      <c r="F722" s="198"/>
      <c r="G722" s="198"/>
      <c r="H722" s="198"/>
      <c r="I722" s="198"/>
      <c r="J722" s="198"/>
      <c r="K722" s="198"/>
      <c r="L722" s="198"/>
      <c r="M722" s="198"/>
      <c r="N722" s="198"/>
      <c r="O722" s="198"/>
      <c r="P722" s="198"/>
      <c r="Q722" s="198"/>
      <c r="R722" s="198"/>
      <c r="S722" s="57"/>
      <c r="T722" s="16"/>
      <c r="U722" s="16"/>
    </row>
    <row r="723" spans="1:207" s="15" customFormat="1" ht="34.9" customHeight="1" x14ac:dyDescent="0.25">
      <c r="A723" s="199" t="s">
        <v>77</v>
      </c>
      <c r="B723" s="199"/>
      <c r="C723" s="158" t="s">
        <v>21</v>
      </c>
      <c r="D723" s="158" t="s">
        <v>21</v>
      </c>
      <c r="E723" s="158" t="s">
        <v>21</v>
      </c>
      <c r="F723" s="96" t="s">
        <v>21</v>
      </c>
      <c r="G723" s="96" t="s">
        <v>21</v>
      </c>
      <c r="H723" s="97">
        <f>SUM(H724:H729)</f>
        <v>2706.88</v>
      </c>
      <c r="I723" s="97">
        <f t="shared" ref="I723:O723" si="157">SUM(I724:I729)</f>
        <v>1083.8000000000002</v>
      </c>
      <c r="J723" s="97">
        <f t="shared" si="157"/>
        <v>1558.6999999999998</v>
      </c>
      <c r="K723" s="97">
        <f t="shared" si="157"/>
        <v>20109817.199999999</v>
      </c>
      <c r="L723" s="97">
        <f t="shared" si="157"/>
        <v>0</v>
      </c>
      <c r="M723" s="97">
        <f t="shared" si="157"/>
        <v>0</v>
      </c>
      <c r="N723" s="97">
        <f t="shared" si="157"/>
        <v>0</v>
      </c>
      <c r="O723" s="97">
        <f t="shared" si="157"/>
        <v>20109817.199999999</v>
      </c>
      <c r="P723" s="34">
        <f>K723/H723</f>
        <v>7429.1498699609874</v>
      </c>
      <c r="Q723" s="98" t="s">
        <v>21</v>
      </c>
      <c r="R723" s="99" t="s">
        <v>21</v>
      </c>
      <c r="S723" s="57"/>
      <c r="T723" s="16"/>
      <c r="U723" s="16"/>
    </row>
    <row r="724" spans="1:207" s="14" customFormat="1" ht="25.9" customHeight="1" x14ac:dyDescent="0.25">
      <c r="A724" s="70" t="s">
        <v>2547</v>
      </c>
      <c r="B724" s="106" t="s">
        <v>389</v>
      </c>
      <c r="C724" s="72">
        <v>1967</v>
      </c>
      <c r="D724" s="167" t="s">
        <v>221</v>
      </c>
      <c r="E724" s="72" t="s">
        <v>20</v>
      </c>
      <c r="F724" s="71">
        <v>2</v>
      </c>
      <c r="G724" s="71">
        <v>2</v>
      </c>
      <c r="H724" s="37">
        <v>571.1</v>
      </c>
      <c r="I724" s="37">
        <v>279.40000000000003</v>
      </c>
      <c r="J724" s="37">
        <v>291.7</v>
      </c>
      <c r="K724" s="37">
        <f t="shared" ref="K724:K729" si="158">SUM(L724:O724)</f>
        <v>2560440</v>
      </c>
      <c r="L724" s="44">
        <v>0</v>
      </c>
      <c r="M724" s="44">
        <v>0</v>
      </c>
      <c r="N724" s="44">
        <v>0</v>
      </c>
      <c r="O724" s="53">
        <f>'[1]Прод. прилож'!$C$244</f>
        <v>2560440</v>
      </c>
      <c r="P724" s="44">
        <f t="shared" ref="P724:P729" si="159">K724/H724</f>
        <v>4483.3479250569071</v>
      </c>
      <c r="Q724" s="50">
        <v>9673</v>
      </c>
      <c r="R724" s="69" t="s">
        <v>94</v>
      </c>
    </row>
    <row r="725" spans="1:207" s="14" customFormat="1" ht="25.9" customHeight="1" x14ac:dyDescent="0.25">
      <c r="A725" s="70" t="s">
        <v>1291</v>
      </c>
      <c r="B725" s="106" t="s">
        <v>390</v>
      </c>
      <c r="C725" s="72">
        <v>1964</v>
      </c>
      <c r="D725" s="167" t="s">
        <v>221</v>
      </c>
      <c r="E725" s="72" t="s">
        <v>20</v>
      </c>
      <c r="F725" s="71">
        <v>2</v>
      </c>
      <c r="G725" s="71">
        <v>2</v>
      </c>
      <c r="H725" s="37">
        <v>470.28</v>
      </c>
      <c r="I725" s="37">
        <v>160.19999999999999</v>
      </c>
      <c r="J725" s="37">
        <v>245.7</v>
      </c>
      <c r="K725" s="37">
        <f t="shared" si="158"/>
        <v>5075165</v>
      </c>
      <c r="L725" s="44">
        <v>0</v>
      </c>
      <c r="M725" s="44">
        <v>0</v>
      </c>
      <c r="N725" s="44">
        <v>0</v>
      </c>
      <c r="O725" s="53">
        <f>'[1]Прод. прилож'!$C$245</f>
        <v>5075165</v>
      </c>
      <c r="P725" s="44">
        <f t="shared" si="159"/>
        <v>10791.794250233905</v>
      </c>
      <c r="Q725" s="50">
        <v>9673</v>
      </c>
      <c r="R725" s="69" t="s">
        <v>94</v>
      </c>
    </row>
    <row r="726" spans="1:207" s="14" customFormat="1" ht="25.9" customHeight="1" x14ac:dyDescent="0.25">
      <c r="A726" s="70" t="s">
        <v>1292</v>
      </c>
      <c r="B726" s="106" t="s">
        <v>391</v>
      </c>
      <c r="C726" s="72">
        <v>1963</v>
      </c>
      <c r="D726" s="167" t="s">
        <v>221</v>
      </c>
      <c r="E726" s="72" t="s">
        <v>20</v>
      </c>
      <c r="F726" s="71">
        <v>2</v>
      </c>
      <c r="G726" s="71">
        <v>2</v>
      </c>
      <c r="H726" s="37">
        <v>421.4</v>
      </c>
      <c r="I726" s="37">
        <v>167.89999999999998</v>
      </c>
      <c r="J726" s="37">
        <v>253.5</v>
      </c>
      <c r="K726" s="37">
        <f t="shared" si="158"/>
        <v>5581525.5</v>
      </c>
      <c r="L726" s="44">
        <v>0</v>
      </c>
      <c r="M726" s="44">
        <v>0</v>
      </c>
      <c r="N726" s="44">
        <v>0</v>
      </c>
      <c r="O726" s="53">
        <f>'[1]Прод. прилож'!$C$744</f>
        <v>5581525.5</v>
      </c>
      <c r="P726" s="44">
        <f t="shared" si="159"/>
        <v>13245.195775984814</v>
      </c>
      <c r="Q726" s="50">
        <v>9673</v>
      </c>
      <c r="R726" s="69" t="s">
        <v>95</v>
      </c>
    </row>
    <row r="727" spans="1:207" s="14" customFormat="1" ht="25.9" customHeight="1" x14ac:dyDescent="0.25">
      <c r="A727" s="70" t="s">
        <v>1293</v>
      </c>
      <c r="B727" s="106" t="s">
        <v>392</v>
      </c>
      <c r="C727" s="72">
        <v>1963</v>
      </c>
      <c r="D727" s="167" t="s">
        <v>221</v>
      </c>
      <c r="E727" s="72" t="s">
        <v>20</v>
      </c>
      <c r="F727" s="71">
        <v>2</v>
      </c>
      <c r="G727" s="71">
        <v>2</v>
      </c>
      <c r="H727" s="37">
        <v>417.3</v>
      </c>
      <c r="I727" s="37">
        <v>162.60000000000002</v>
      </c>
      <c r="J727" s="37">
        <v>254.7</v>
      </c>
      <c r="K727" s="37">
        <f t="shared" si="158"/>
        <v>2218045.1</v>
      </c>
      <c r="L727" s="44">
        <v>0</v>
      </c>
      <c r="M727" s="44">
        <v>0</v>
      </c>
      <c r="N727" s="44">
        <v>0</v>
      </c>
      <c r="O727" s="53">
        <f>'[1]Прод. прилож'!$C$745</f>
        <v>2218045.1</v>
      </c>
      <c r="P727" s="44">
        <f t="shared" si="159"/>
        <v>5315.2290917804939</v>
      </c>
      <c r="Q727" s="50">
        <v>9673</v>
      </c>
      <c r="R727" s="69" t="s">
        <v>95</v>
      </c>
    </row>
    <row r="728" spans="1:207" s="14" customFormat="1" ht="25.9" customHeight="1" x14ac:dyDescent="0.25">
      <c r="A728" s="70" t="s">
        <v>1294</v>
      </c>
      <c r="B728" s="106" t="s">
        <v>393</v>
      </c>
      <c r="C728" s="72">
        <v>1963</v>
      </c>
      <c r="D728" s="167" t="s">
        <v>221</v>
      </c>
      <c r="E728" s="72" t="s">
        <v>20</v>
      </c>
      <c r="F728" s="71">
        <v>2</v>
      </c>
      <c r="G728" s="71">
        <v>2</v>
      </c>
      <c r="H728" s="37">
        <v>410.2</v>
      </c>
      <c r="I728" s="37">
        <v>154.6</v>
      </c>
      <c r="J728" s="37">
        <v>255.6</v>
      </c>
      <c r="K728" s="37">
        <f t="shared" si="158"/>
        <v>2320002.4</v>
      </c>
      <c r="L728" s="44">
        <v>0</v>
      </c>
      <c r="M728" s="44">
        <v>0</v>
      </c>
      <c r="N728" s="44">
        <v>0</v>
      </c>
      <c r="O728" s="53">
        <f>'[1]Прод. прилож'!$C$1243</f>
        <v>2320002.4</v>
      </c>
      <c r="P728" s="44">
        <f t="shared" si="159"/>
        <v>5655.783520234032</v>
      </c>
      <c r="Q728" s="50">
        <v>9673</v>
      </c>
      <c r="R728" s="69" t="s">
        <v>96</v>
      </c>
    </row>
    <row r="729" spans="1:207" s="14" customFormat="1" ht="25.9" customHeight="1" x14ac:dyDescent="0.25">
      <c r="A729" s="70" t="s">
        <v>2548</v>
      </c>
      <c r="B729" s="106" t="s">
        <v>394</v>
      </c>
      <c r="C729" s="72">
        <v>1963</v>
      </c>
      <c r="D729" s="167" t="s">
        <v>221</v>
      </c>
      <c r="E729" s="72" t="s">
        <v>20</v>
      </c>
      <c r="F729" s="71">
        <v>2</v>
      </c>
      <c r="G729" s="71">
        <v>2</v>
      </c>
      <c r="H729" s="37">
        <v>416.6</v>
      </c>
      <c r="I729" s="37">
        <v>159.10000000000002</v>
      </c>
      <c r="J729" s="37">
        <v>257.5</v>
      </c>
      <c r="K729" s="37">
        <f t="shared" si="158"/>
        <v>2354639.2000000002</v>
      </c>
      <c r="L729" s="44">
        <v>0</v>
      </c>
      <c r="M729" s="44">
        <v>0</v>
      </c>
      <c r="N729" s="44">
        <v>0</v>
      </c>
      <c r="O729" s="50">
        <f>'[1]Прод. прилож'!$C$1244</f>
        <v>2354639.2000000002</v>
      </c>
      <c r="P729" s="44">
        <f t="shared" si="159"/>
        <v>5652.0384061449831</v>
      </c>
      <c r="Q729" s="50">
        <v>9673</v>
      </c>
      <c r="R729" s="69" t="s">
        <v>96</v>
      </c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  <c r="FE729" s="2"/>
      <c r="FF729" s="2"/>
      <c r="FG729" s="2"/>
      <c r="FH729" s="2"/>
      <c r="FI729" s="2"/>
      <c r="FJ729" s="2"/>
      <c r="FK729" s="2"/>
      <c r="FL729" s="2"/>
      <c r="FM729" s="2"/>
      <c r="FN729" s="2"/>
      <c r="FO729" s="2"/>
      <c r="FP729" s="2"/>
      <c r="FQ729" s="2"/>
      <c r="FR729" s="2"/>
      <c r="FS729" s="2"/>
      <c r="FT729" s="2"/>
      <c r="FU729" s="2"/>
      <c r="FV729" s="2"/>
      <c r="FW729" s="2"/>
      <c r="FX729" s="2"/>
      <c r="FY729" s="2"/>
      <c r="FZ729" s="2"/>
      <c r="GA729" s="2"/>
      <c r="GB729" s="2"/>
      <c r="GC729" s="2"/>
      <c r="GD729" s="2"/>
      <c r="GE729" s="2"/>
      <c r="GF729" s="2"/>
      <c r="GG729" s="2"/>
      <c r="GH729" s="2"/>
      <c r="GI729" s="2"/>
      <c r="GJ729" s="2"/>
      <c r="GK729" s="2"/>
      <c r="GL729" s="2"/>
      <c r="GM729" s="2"/>
      <c r="GN729" s="2"/>
      <c r="GO729" s="2"/>
      <c r="GP729" s="2"/>
      <c r="GQ729" s="2"/>
      <c r="GR729" s="2"/>
      <c r="GS729" s="2"/>
      <c r="GT729" s="2"/>
      <c r="GU729" s="2"/>
      <c r="GV729" s="2"/>
      <c r="GW729" s="2"/>
      <c r="GX729" s="2"/>
      <c r="GY729" s="2"/>
    </row>
    <row r="730" spans="1:207" s="15" customFormat="1" ht="34.9" customHeight="1" x14ac:dyDescent="0.25">
      <c r="A730" s="198" t="s">
        <v>2239</v>
      </c>
      <c r="B730" s="198"/>
      <c r="C730" s="198"/>
      <c r="D730" s="198"/>
      <c r="E730" s="198"/>
      <c r="F730" s="198"/>
      <c r="G730" s="198"/>
      <c r="H730" s="198"/>
      <c r="I730" s="198"/>
      <c r="J730" s="198"/>
      <c r="K730" s="198"/>
      <c r="L730" s="198"/>
      <c r="M730" s="198"/>
      <c r="N730" s="198"/>
      <c r="O730" s="198"/>
      <c r="P730" s="198"/>
      <c r="Q730" s="198"/>
      <c r="R730" s="198"/>
      <c r="S730" s="57"/>
      <c r="T730" s="16"/>
      <c r="U730" s="16"/>
    </row>
    <row r="731" spans="1:207" s="15" customFormat="1" ht="34.9" customHeight="1" x14ac:dyDescent="0.25">
      <c r="A731" s="199" t="s">
        <v>51</v>
      </c>
      <c r="B731" s="199"/>
      <c r="C731" s="158" t="s">
        <v>21</v>
      </c>
      <c r="D731" s="158" t="s">
        <v>21</v>
      </c>
      <c r="E731" s="158" t="s">
        <v>21</v>
      </c>
      <c r="F731" s="96" t="s">
        <v>21</v>
      </c>
      <c r="G731" s="96" t="s">
        <v>21</v>
      </c>
      <c r="H731" s="97">
        <f>SUM(H732:H733)</f>
        <v>1094.42</v>
      </c>
      <c r="I731" s="97">
        <f t="shared" ref="I731:O731" si="160">SUM(I732:I733)</f>
        <v>549.79999999999995</v>
      </c>
      <c r="J731" s="97">
        <f t="shared" si="160"/>
        <v>463.09999999999997</v>
      </c>
      <c r="K731" s="97">
        <f t="shared" si="160"/>
        <v>23592337.079999998</v>
      </c>
      <c r="L731" s="97">
        <f t="shared" si="160"/>
        <v>0</v>
      </c>
      <c r="M731" s="97">
        <f t="shared" si="160"/>
        <v>0</v>
      </c>
      <c r="N731" s="97">
        <f t="shared" si="160"/>
        <v>0</v>
      </c>
      <c r="O731" s="97">
        <f t="shared" si="160"/>
        <v>23592337.079999998</v>
      </c>
      <c r="P731" s="34">
        <f>K731/H731</f>
        <v>21556.931598472249</v>
      </c>
      <c r="Q731" s="98" t="s">
        <v>21</v>
      </c>
      <c r="R731" s="99" t="s">
        <v>21</v>
      </c>
      <c r="S731" s="57"/>
      <c r="T731" s="16"/>
      <c r="U731" s="16"/>
    </row>
    <row r="732" spans="1:207" s="14" customFormat="1" ht="25.9" customHeight="1" x14ac:dyDescent="0.25">
      <c r="A732" s="69" t="s">
        <v>1753</v>
      </c>
      <c r="B732" s="106" t="s">
        <v>399</v>
      </c>
      <c r="C732" s="72">
        <v>1963</v>
      </c>
      <c r="D732" s="167" t="s">
        <v>221</v>
      </c>
      <c r="E732" s="72" t="s">
        <v>20</v>
      </c>
      <c r="F732" s="71">
        <v>2</v>
      </c>
      <c r="G732" s="71">
        <v>2</v>
      </c>
      <c r="H732" s="37">
        <v>777.72</v>
      </c>
      <c r="I732" s="37">
        <v>429.3</v>
      </c>
      <c r="J732" s="37">
        <v>266.89999999999998</v>
      </c>
      <c r="K732" s="37">
        <f>SUM(L732:O732)</f>
        <v>10304106.84</v>
      </c>
      <c r="L732" s="44">
        <v>0</v>
      </c>
      <c r="M732" s="44">
        <v>0</v>
      </c>
      <c r="N732" s="44">
        <v>0</v>
      </c>
      <c r="O732" s="50">
        <f>'[1]Прод. прилож'!$C$247</f>
        <v>10304106.84</v>
      </c>
      <c r="P732" s="44">
        <f>K732/H732</f>
        <v>13249.121586174972</v>
      </c>
      <c r="Q732" s="50">
        <v>9673</v>
      </c>
      <c r="R732" s="69" t="s">
        <v>94</v>
      </c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  <c r="FE732" s="2"/>
      <c r="FF732" s="2"/>
      <c r="FG732" s="2"/>
      <c r="FH732" s="2"/>
      <c r="FI732" s="2"/>
      <c r="FJ732" s="2"/>
      <c r="FK732" s="2"/>
      <c r="FL732" s="2"/>
      <c r="FM732" s="2"/>
      <c r="FN732" s="2"/>
      <c r="FO732" s="2"/>
      <c r="FP732" s="2"/>
      <c r="FQ732" s="2"/>
      <c r="FR732" s="2"/>
      <c r="FS732" s="2"/>
      <c r="FT732" s="2"/>
      <c r="FU732" s="2"/>
      <c r="FV732" s="2"/>
      <c r="FW732" s="2"/>
      <c r="FX732" s="2"/>
      <c r="FY732" s="2"/>
      <c r="FZ732" s="2"/>
      <c r="GA732" s="2"/>
      <c r="GB732" s="2"/>
      <c r="GC732" s="2"/>
      <c r="GD732" s="2"/>
      <c r="GE732" s="2"/>
      <c r="GF732" s="2"/>
      <c r="GG732" s="2"/>
      <c r="GH732" s="2"/>
      <c r="GI732" s="2"/>
      <c r="GJ732" s="2"/>
      <c r="GK732" s="2"/>
      <c r="GL732" s="2"/>
      <c r="GM732" s="2"/>
      <c r="GN732" s="2"/>
      <c r="GO732" s="2"/>
      <c r="GP732" s="2"/>
      <c r="GQ732" s="2"/>
      <c r="GR732" s="2"/>
      <c r="GS732" s="2"/>
      <c r="GT732" s="2"/>
      <c r="GU732" s="2"/>
      <c r="GV732" s="2"/>
      <c r="GW732" s="2"/>
      <c r="GX732" s="2"/>
      <c r="GY732" s="2"/>
    </row>
    <row r="733" spans="1:207" s="14" customFormat="1" ht="25.9" customHeight="1" x14ac:dyDescent="0.25">
      <c r="A733" s="69" t="s">
        <v>1295</v>
      </c>
      <c r="B733" s="106" t="s">
        <v>423</v>
      </c>
      <c r="C733" s="72">
        <v>1963</v>
      </c>
      <c r="D733" s="167" t="s">
        <v>221</v>
      </c>
      <c r="E733" s="72" t="s">
        <v>20</v>
      </c>
      <c r="F733" s="71">
        <v>2</v>
      </c>
      <c r="G733" s="71">
        <v>1</v>
      </c>
      <c r="H733" s="37">
        <v>316.7</v>
      </c>
      <c r="I733" s="37">
        <v>120.5</v>
      </c>
      <c r="J733" s="37">
        <v>196.2</v>
      </c>
      <c r="K733" s="37">
        <f>SUM(L733:O733)</f>
        <v>13288230.24</v>
      </c>
      <c r="L733" s="44">
        <v>0</v>
      </c>
      <c r="M733" s="44">
        <v>0</v>
      </c>
      <c r="N733" s="44">
        <v>0</v>
      </c>
      <c r="O733" s="50">
        <f>'[1]Прод. прилож'!$C$747</f>
        <v>13288230.24</v>
      </c>
      <c r="P733" s="44">
        <f>K733/H733</f>
        <v>41958.415661509316</v>
      </c>
      <c r="Q733" s="50">
        <v>9673</v>
      </c>
      <c r="R733" s="69" t="s">
        <v>95</v>
      </c>
      <c r="S733" s="18"/>
      <c r="T733" s="18"/>
    </row>
    <row r="734" spans="1:207" s="15" customFormat="1" ht="34.9" customHeight="1" x14ac:dyDescent="0.25">
      <c r="A734" s="198" t="s">
        <v>2240</v>
      </c>
      <c r="B734" s="198"/>
      <c r="C734" s="198"/>
      <c r="D734" s="198"/>
      <c r="E734" s="198"/>
      <c r="F734" s="198"/>
      <c r="G734" s="198"/>
      <c r="H734" s="198"/>
      <c r="I734" s="198"/>
      <c r="J734" s="198"/>
      <c r="K734" s="198"/>
      <c r="L734" s="198"/>
      <c r="M734" s="198"/>
      <c r="N734" s="198"/>
      <c r="O734" s="198"/>
      <c r="P734" s="198"/>
      <c r="Q734" s="198"/>
      <c r="R734" s="198"/>
      <c r="S734" s="57"/>
      <c r="T734" s="16"/>
      <c r="U734" s="16"/>
    </row>
    <row r="735" spans="1:207" s="15" customFormat="1" ht="34.9" customHeight="1" x14ac:dyDescent="0.25">
      <c r="A735" s="199" t="s">
        <v>53</v>
      </c>
      <c r="B735" s="199"/>
      <c r="C735" s="158" t="s">
        <v>21</v>
      </c>
      <c r="D735" s="158" t="s">
        <v>21</v>
      </c>
      <c r="E735" s="158" t="s">
        <v>21</v>
      </c>
      <c r="F735" s="96" t="s">
        <v>21</v>
      </c>
      <c r="G735" s="96" t="s">
        <v>21</v>
      </c>
      <c r="H735" s="97">
        <f t="shared" ref="H735:O735" si="161">SUM(H736:H740)</f>
        <v>2731.9</v>
      </c>
      <c r="I735" s="97">
        <f t="shared" si="161"/>
        <v>206.6</v>
      </c>
      <c r="J735" s="97">
        <f t="shared" si="161"/>
        <v>2309.6999999999998</v>
      </c>
      <c r="K735" s="97">
        <f t="shared" si="161"/>
        <v>24747516.48</v>
      </c>
      <c r="L735" s="97">
        <f t="shared" si="161"/>
        <v>0</v>
      </c>
      <c r="M735" s="97">
        <f t="shared" si="161"/>
        <v>0</v>
      </c>
      <c r="N735" s="97">
        <f t="shared" si="161"/>
        <v>0</v>
      </c>
      <c r="O735" s="97">
        <f t="shared" si="161"/>
        <v>24747516.48</v>
      </c>
      <c r="P735" s="34">
        <f>K735/H735</f>
        <v>9058.7197481606199</v>
      </c>
      <c r="Q735" s="98" t="s">
        <v>21</v>
      </c>
      <c r="R735" s="99" t="s">
        <v>21</v>
      </c>
      <c r="S735" s="57"/>
      <c r="T735" s="16"/>
      <c r="U735" s="16"/>
    </row>
    <row r="736" spans="1:207" s="112" customFormat="1" ht="22.9" customHeight="1" x14ac:dyDescent="0.25">
      <c r="A736" s="70" t="s">
        <v>2050</v>
      </c>
      <c r="B736" s="106" t="s">
        <v>1748</v>
      </c>
      <c r="C736" s="70" t="s">
        <v>1749</v>
      </c>
      <c r="D736" s="72" t="s">
        <v>221</v>
      </c>
      <c r="E736" s="72" t="s">
        <v>20</v>
      </c>
      <c r="F736" s="64">
        <v>2</v>
      </c>
      <c r="G736" s="64">
        <v>2</v>
      </c>
      <c r="H736" s="63">
        <v>490.2</v>
      </c>
      <c r="I736" s="63">
        <v>0</v>
      </c>
      <c r="J736" s="63">
        <v>365.6</v>
      </c>
      <c r="K736" s="37">
        <f>SUM(L736:O736)</f>
        <v>1121086.6000000001</v>
      </c>
      <c r="L736" s="53">
        <v>0</v>
      </c>
      <c r="M736" s="53">
        <v>0</v>
      </c>
      <c r="N736" s="53">
        <v>0</v>
      </c>
      <c r="O736" s="63">
        <f>'[1]Прод. прилож'!$C$1246</f>
        <v>1121086.6000000001</v>
      </c>
      <c r="P736" s="50">
        <f>K736/H736</f>
        <v>2286.9983680130563</v>
      </c>
      <c r="Q736" s="37">
        <v>9673</v>
      </c>
      <c r="R736" s="70" t="s">
        <v>96</v>
      </c>
    </row>
    <row r="737" spans="1:207" s="14" customFormat="1" ht="27" customHeight="1" x14ac:dyDescent="0.25">
      <c r="A737" s="70" t="s">
        <v>1296</v>
      </c>
      <c r="B737" s="106" t="s">
        <v>405</v>
      </c>
      <c r="C737" s="72">
        <v>1965</v>
      </c>
      <c r="D737" s="167" t="s">
        <v>221</v>
      </c>
      <c r="E737" s="72" t="s">
        <v>20</v>
      </c>
      <c r="F737" s="71">
        <v>2</v>
      </c>
      <c r="G737" s="71">
        <v>2</v>
      </c>
      <c r="H737" s="37">
        <v>764</v>
      </c>
      <c r="I737" s="37">
        <v>59.1</v>
      </c>
      <c r="J737" s="37">
        <v>613.9</v>
      </c>
      <c r="K737" s="37">
        <f t="shared" ref="K737:K740" si="162">SUM(L737:O737)</f>
        <v>7769676</v>
      </c>
      <c r="L737" s="44">
        <v>0</v>
      </c>
      <c r="M737" s="44">
        <v>0</v>
      </c>
      <c r="N737" s="44">
        <v>0</v>
      </c>
      <c r="O737" s="50">
        <f>'[1]Прод. прилож'!$C$249</f>
        <v>7769676</v>
      </c>
      <c r="P737" s="44">
        <f t="shared" ref="P737:P740" si="163">K737/H737</f>
        <v>10169.732984293194</v>
      </c>
      <c r="Q737" s="50">
        <v>9673</v>
      </c>
      <c r="R737" s="69" t="s">
        <v>94</v>
      </c>
      <c r="T737" s="18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  <c r="FE737" s="2"/>
      <c r="FF737" s="2"/>
      <c r="FG737" s="2"/>
      <c r="FH737" s="2"/>
      <c r="FI737" s="2"/>
      <c r="FJ737" s="2"/>
      <c r="FK737" s="2"/>
      <c r="FL737" s="2"/>
      <c r="FM737" s="2"/>
      <c r="FN737" s="2"/>
      <c r="FO737" s="2"/>
      <c r="FP737" s="2"/>
      <c r="FQ737" s="2"/>
      <c r="FR737" s="2"/>
      <c r="FS737" s="2"/>
      <c r="FT737" s="2"/>
      <c r="FU737" s="2"/>
      <c r="FV737" s="2"/>
      <c r="FW737" s="2"/>
      <c r="FX737" s="2"/>
      <c r="FY737" s="2"/>
      <c r="FZ737" s="2"/>
      <c r="GA737" s="2"/>
      <c r="GB737" s="2"/>
      <c r="GC737" s="2"/>
      <c r="GD737" s="2"/>
      <c r="GE737" s="2"/>
      <c r="GF737" s="2"/>
      <c r="GG737" s="2"/>
      <c r="GH737" s="2"/>
      <c r="GI737" s="2"/>
      <c r="GJ737" s="2"/>
      <c r="GK737" s="2"/>
      <c r="GL737" s="2"/>
      <c r="GM737" s="2"/>
      <c r="GN737" s="2"/>
      <c r="GO737" s="2"/>
      <c r="GP737" s="2"/>
      <c r="GQ737" s="2"/>
      <c r="GR737" s="2"/>
      <c r="GS737" s="2"/>
      <c r="GT737" s="2"/>
      <c r="GU737" s="2"/>
      <c r="GV737" s="2"/>
      <c r="GW737" s="2"/>
      <c r="GX737" s="2"/>
      <c r="GY737" s="2"/>
    </row>
    <row r="738" spans="1:207" s="14" customFormat="1" ht="27" customHeight="1" x14ac:dyDescent="0.25">
      <c r="A738" s="70" t="s">
        <v>2549</v>
      </c>
      <c r="B738" s="106" t="s">
        <v>424</v>
      </c>
      <c r="C738" s="72">
        <v>1966</v>
      </c>
      <c r="D738" s="167" t="s">
        <v>221</v>
      </c>
      <c r="E738" s="72" t="s">
        <v>20</v>
      </c>
      <c r="F738" s="71">
        <v>2</v>
      </c>
      <c r="G738" s="71">
        <v>2</v>
      </c>
      <c r="H738" s="37">
        <v>675.9</v>
      </c>
      <c r="I738" s="37">
        <v>48.9</v>
      </c>
      <c r="J738" s="37">
        <v>627</v>
      </c>
      <c r="K738" s="37">
        <f t="shared" si="162"/>
        <v>5366255.74</v>
      </c>
      <c r="L738" s="44">
        <v>0</v>
      </c>
      <c r="M738" s="44">
        <v>0</v>
      </c>
      <c r="N738" s="44">
        <v>0</v>
      </c>
      <c r="O738" s="50">
        <f>'[1]Прод. прилож'!$C$749</f>
        <v>5366255.74</v>
      </c>
      <c r="P738" s="44">
        <f t="shared" si="163"/>
        <v>7939.4226068945118</v>
      </c>
      <c r="Q738" s="50">
        <v>9673</v>
      </c>
      <c r="R738" s="69" t="s">
        <v>95</v>
      </c>
      <c r="S738" s="18"/>
      <c r="T738" s="18"/>
    </row>
    <row r="739" spans="1:207" ht="27" customHeight="1" x14ac:dyDescent="0.25">
      <c r="A739" s="70" t="s">
        <v>1297</v>
      </c>
      <c r="B739" s="106" t="s">
        <v>425</v>
      </c>
      <c r="C739" s="72">
        <v>1961</v>
      </c>
      <c r="D739" s="167" t="s">
        <v>221</v>
      </c>
      <c r="E739" s="72" t="s">
        <v>20</v>
      </c>
      <c r="F739" s="71">
        <v>2</v>
      </c>
      <c r="G739" s="71">
        <v>2</v>
      </c>
      <c r="H739" s="37">
        <v>423.8</v>
      </c>
      <c r="I739" s="37">
        <v>41.6</v>
      </c>
      <c r="J739" s="37">
        <v>382.2</v>
      </c>
      <c r="K739" s="37">
        <f t="shared" si="162"/>
        <v>5400039</v>
      </c>
      <c r="L739" s="44">
        <v>0</v>
      </c>
      <c r="M739" s="44">
        <v>0</v>
      </c>
      <c r="N739" s="44">
        <v>0</v>
      </c>
      <c r="O739" s="50">
        <f>'[1]Прод. прилож'!$C$750</f>
        <v>5400039</v>
      </c>
      <c r="P739" s="44">
        <f t="shared" si="163"/>
        <v>12741.951392166116</v>
      </c>
      <c r="Q739" s="50">
        <v>9673</v>
      </c>
      <c r="R739" s="69" t="s">
        <v>95</v>
      </c>
      <c r="S739" s="18"/>
      <c r="T739" s="18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  <c r="BB739" s="14"/>
      <c r="BC739" s="14"/>
      <c r="BD739" s="14"/>
      <c r="BE739" s="14"/>
      <c r="BF739" s="14"/>
      <c r="BG739" s="14"/>
      <c r="BH739" s="14"/>
      <c r="BI739" s="14"/>
      <c r="BJ739" s="14"/>
      <c r="BK739" s="14"/>
      <c r="BL739" s="14"/>
      <c r="BM739" s="14"/>
      <c r="BN739" s="14"/>
      <c r="BO739" s="14"/>
      <c r="BP739" s="14"/>
      <c r="BQ739" s="14"/>
      <c r="BR739" s="14"/>
      <c r="BS739" s="14"/>
      <c r="BT739" s="14"/>
      <c r="BU739" s="14"/>
      <c r="BV739" s="14"/>
      <c r="BW739" s="14"/>
      <c r="BX739" s="14"/>
      <c r="BY739" s="14"/>
      <c r="BZ739" s="14"/>
      <c r="CA739" s="14"/>
      <c r="CB739" s="14"/>
      <c r="CC739" s="14"/>
      <c r="CD739" s="14"/>
      <c r="CE739" s="14"/>
      <c r="CF739" s="14"/>
      <c r="CG739" s="14"/>
      <c r="CH739" s="14"/>
      <c r="CI739" s="14"/>
      <c r="CJ739" s="14"/>
      <c r="CK739" s="14"/>
      <c r="CL739" s="14"/>
      <c r="CM739" s="14"/>
      <c r="CN739" s="14"/>
      <c r="CO739" s="14"/>
      <c r="CP739" s="14"/>
      <c r="CQ739" s="14"/>
      <c r="CR739" s="14"/>
      <c r="CS739" s="14"/>
      <c r="CT739" s="14"/>
      <c r="CU739" s="14"/>
      <c r="CV739" s="14"/>
      <c r="CW739" s="14"/>
      <c r="CX739" s="14"/>
      <c r="CY739" s="14"/>
      <c r="CZ739" s="14"/>
      <c r="DA739" s="14"/>
      <c r="DB739" s="14"/>
      <c r="DC739" s="14"/>
      <c r="DD739" s="14"/>
      <c r="DE739" s="14"/>
      <c r="DF739" s="14"/>
      <c r="DG739" s="14"/>
      <c r="DH739" s="14"/>
      <c r="DI739" s="14"/>
      <c r="DJ739" s="14"/>
      <c r="DK739" s="14"/>
      <c r="DL739" s="14"/>
      <c r="DM739" s="14"/>
      <c r="DN739" s="14"/>
      <c r="DO739" s="14"/>
      <c r="DP739" s="14"/>
      <c r="DQ739" s="14"/>
      <c r="DR739" s="14"/>
      <c r="DS739" s="14"/>
      <c r="DT739" s="14"/>
      <c r="DU739" s="14"/>
      <c r="DV739" s="14"/>
      <c r="DW739" s="14"/>
      <c r="DX739" s="14"/>
      <c r="DY739" s="14"/>
      <c r="DZ739" s="14"/>
      <c r="EA739" s="14"/>
      <c r="EB739" s="14"/>
      <c r="EC739" s="14"/>
      <c r="ED739" s="14"/>
      <c r="EE739" s="14"/>
      <c r="EF739" s="14"/>
      <c r="EG739" s="14"/>
      <c r="EH739" s="14"/>
      <c r="EI739" s="14"/>
      <c r="EJ739" s="14"/>
      <c r="EK739" s="14"/>
      <c r="EL739" s="14"/>
      <c r="EM739" s="14"/>
      <c r="EN739" s="14"/>
      <c r="EO739" s="14"/>
      <c r="EP739" s="14"/>
      <c r="EQ739" s="14"/>
      <c r="ER739" s="14"/>
      <c r="ES739" s="14"/>
      <c r="ET739" s="14"/>
      <c r="EU739" s="14"/>
      <c r="EV739" s="14"/>
      <c r="EW739" s="14"/>
      <c r="EX739" s="14"/>
      <c r="EY739" s="14"/>
      <c r="EZ739" s="14"/>
      <c r="FA739" s="14"/>
      <c r="FB739" s="14"/>
      <c r="FC739" s="14"/>
      <c r="FD739" s="14"/>
      <c r="FE739" s="14"/>
      <c r="FF739" s="14"/>
      <c r="FG739" s="14"/>
      <c r="FH739" s="14"/>
      <c r="FI739" s="14"/>
      <c r="FJ739" s="14"/>
      <c r="FK739" s="14"/>
      <c r="FL739" s="14"/>
      <c r="FM739" s="14"/>
      <c r="FN739" s="14"/>
      <c r="FO739" s="14"/>
      <c r="FP739" s="14"/>
      <c r="FQ739" s="14"/>
      <c r="FR739" s="14"/>
      <c r="FS739" s="14"/>
      <c r="FT739" s="14"/>
      <c r="FU739" s="14"/>
      <c r="FV739" s="14"/>
      <c r="FW739" s="14"/>
      <c r="FX739" s="14"/>
      <c r="FY739" s="14"/>
      <c r="FZ739" s="14"/>
      <c r="GA739" s="14"/>
      <c r="GB739" s="14"/>
      <c r="GC739" s="14"/>
      <c r="GD739" s="14"/>
      <c r="GE739" s="14"/>
      <c r="GF739" s="14"/>
      <c r="GG739" s="14"/>
      <c r="GH739" s="14"/>
      <c r="GI739" s="14"/>
      <c r="GJ739" s="14"/>
      <c r="GK739" s="14"/>
      <c r="GL739" s="14"/>
      <c r="GM739" s="14"/>
      <c r="GN739" s="14"/>
      <c r="GO739" s="14"/>
      <c r="GP739" s="14"/>
      <c r="GQ739" s="14"/>
      <c r="GR739" s="14"/>
      <c r="GS739" s="14"/>
      <c r="GT739" s="14"/>
      <c r="GU739" s="14"/>
      <c r="GV739" s="14"/>
      <c r="GW739" s="14"/>
      <c r="GX739" s="14"/>
      <c r="GY739" s="14"/>
    </row>
    <row r="740" spans="1:207" s="16" customFormat="1" ht="27" customHeight="1" x14ac:dyDescent="0.25">
      <c r="A740" s="70" t="s">
        <v>1298</v>
      </c>
      <c r="B740" s="106" t="s">
        <v>441</v>
      </c>
      <c r="C740" s="72">
        <v>1964</v>
      </c>
      <c r="D740" s="167" t="s">
        <v>221</v>
      </c>
      <c r="E740" s="72" t="s">
        <v>20</v>
      </c>
      <c r="F740" s="71">
        <v>2</v>
      </c>
      <c r="G740" s="71">
        <v>2</v>
      </c>
      <c r="H740" s="37">
        <v>378</v>
      </c>
      <c r="I740" s="37">
        <v>57</v>
      </c>
      <c r="J740" s="37">
        <v>321</v>
      </c>
      <c r="K740" s="37">
        <f t="shared" si="162"/>
        <v>5090459.1399999997</v>
      </c>
      <c r="L740" s="44">
        <v>0</v>
      </c>
      <c r="M740" s="44">
        <v>0</v>
      </c>
      <c r="N740" s="44">
        <v>0</v>
      </c>
      <c r="O740" s="50">
        <f>'[1]Прод. прилож'!$C$1247</f>
        <v>5090459.1399999997</v>
      </c>
      <c r="P740" s="44">
        <f t="shared" si="163"/>
        <v>13466.82312169312</v>
      </c>
      <c r="Q740" s="50">
        <v>9673</v>
      </c>
      <c r="R740" s="69" t="s">
        <v>96</v>
      </c>
      <c r="S740" s="57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  <c r="BD740" s="15"/>
      <c r="BE740" s="15"/>
      <c r="BF740" s="15"/>
      <c r="BG740" s="15"/>
      <c r="BH740" s="15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  <c r="CH740" s="15"/>
      <c r="CI740" s="15"/>
      <c r="CJ740" s="15"/>
      <c r="CK740" s="15"/>
      <c r="CL740" s="15"/>
      <c r="CM740" s="15"/>
      <c r="CN740" s="15"/>
      <c r="CO740" s="15"/>
      <c r="CP740" s="15"/>
      <c r="CQ740" s="15"/>
      <c r="CR740" s="15"/>
      <c r="CS740" s="15"/>
      <c r="CT740" s="15"/>
      <c r="CU740" s="15"/>
      <c r="CV740" s="15"/>
      <c r="CW740" s="15"/>
      <c r="CX740" s="15"/>
      <c r="CY740" s="15"/>
      <c r="CZ740" s="15"/>
      <c r="DA740" s="15"/>
      <c r="DB740" s="15"/>
      <c r="DC740" s="15"/>
      <c r="DD740" s="15"/>
      <c r="DE740" s="15"/>
      <c r="DF740" s="15"/>
      <c r="DG740" s="15"/>
      <c r="DH740" s="15"/>
      <c r="DI740" s="15"/>
      <c r="DJ740" s="15"/>
      <c r="DK740" s="15"/>
      <c r="DL740" s="15"/>
      <c r="DM740" s="15"/>
      <c r="DN740" s="15"/>
      <c r="DO740" s="15"/>
      <c r="DP740" s="15"/>
      <c r="DQ740" s="15"/>
      <c r="DR740" s="15"/>
      <c r="DS740" s="15"/>
      <c r="DT740" s="15"/>
      <c r="DU740" s="15"/>
      <c r="DV740" s="15"/>
      <c r="DW740" s="15"/>
      <c r="DX740" s="15"/>
      <c r="DY740" s="15"/>
      <c r="DZ740" s="15"/>
      <c r="EA740" s="15"/>
      <c r="EB740" s="15"/>
      <c r="EC740" s="15"/>
      <c r="ED740" s="15"/>
      <c r="EE740" s="15"/>
      <c r="EF740" s="15"/>
      <c r="EG740" s="15"/>
      <c r="EH740" s="15"/>
      <c r="EI740" s="15"/>
      <c r="EJ740" s="15"/>
      <c r="EK740" s="15"/>
      <c r="EL740" s="15"/>
      <c r="EM740" s="15"/>
      <c r="EN740" s="15"/>
      <c r="EO740" s="15"/>
      <c r="EP740" s="15"/>
      <c r="EQ740" s="15"/>
      <c r="ER740" s="15"/>
      <c r="ES740" s="15"/>
      <c r="ET740" s="15"/>
      <c r="EU740" s="15"/>
      <c r="EV740" s="15"/>
      <c r="EW740" s="15"/>
      <c r="EX740" s="15"/>
      <c r="EY740" s="15"/>
      <c r="EZ740" s="15"/>
      <c r="FA740" s="15"/>
      <c r="FB740" s="15"/>
      <c r="FC740" s="15"/>
      <c r="FD740" s="15"/>
      <c r="FE740" s="15"/>
      <c r="FF740" s="15"/>
      <c r="FG740" s="15"/>
      <c r="FH740" s="15"/>
      <c r="FI740" s="15"/>
      <c r="FJ740" s="15"/>
      <c r="FK740" s="15"/>
      <c r="FL740" s="15"/>
      <c r="FM740" s="15"/>
      <c r="FN740" s="15"/>
      <c r="FO740" s="15"/>
      <c r="FP740" s="15"/>
      <c r="FQ740" s="15"/>
      <c r="FR740" s="15"/>
      <c r="FS740" s="15"/>
      <c r="FT740" s="15"/>
      <c r="FU740" s="15"/>
      <c r="FV740" s="15"/>
      <c r="FW740" s="15"/>
      <c r="FX740" s="15"/>
      <c r="FY740" s="15"/>
      <c r="FZ740" s="15"/>
      <c r="GA740" s="15"/>
      <c r="GB740" s="15"/>
      <c r="GC740" s="15"/>
      <c r="GD740" s="15"/>
      <c r="GE740" s="15"/>
      <c r="GF740" s="15"/>
      <c r="GG740" s="15"/>
      <c r="GH740" s="15"/>
      <c r="GI740" s="15"/>
      <c r="GJ740" s="15"/>
      <c r="GK740" s="15"/>
      <c r="GL740" s="15"/>
      <c r="GM740" s="15"/>
      <c r="GN740" s="15"/>
      <c r="GO740" s="15"/>
      <c r="GP740" s="15"/>
      <c r="GQ740" s="15"/>
      <c r="GR740" s="15"/>
      <c r="GS740" s="15"/>
      <c r="GT740" s="15"/>
      <c r="GU740" s="15"/>
      <c r="GV740" s="15"/>
      <c r="GW740" s="15"/>
      <c r="GX740" s="15"/>
      <c r="GY740" s="15"/>
    </row>
    <row r="741" spans="1:207" s="15" customFormat="1" ht="37.15" customHeight="1" x14ac:dyDescent="0.25">
      <c r="A741" s="198" t="s">
        <v>2241</v>
      </c>
      <c r="B741" s="198"/>
      <c r="C741" s="198"/>
      <c r="D741" s="198"/>
      <c r="E741" s="198"/>
      <c r="F741" s="198"/>
      <c r="G741" s="198"/>
      <c r="H741" s="198"/>
      <c r="I741" s="198"/>
      <c r="J741" s="198"/>
      <c r="K741" s="198"/>
      <c r="L741" s="198"/>
      <c r="M741" s="198"/>
      <c r="N741" s="198"/>
      <c r="O741" s="198"/>
      <c r="P741" s="198"/>
      <c r="Q741" s="198"/>
      <c r="R741" s="198"/>
      <c r="S741" s="57"/>
      <c r="T741" s="16"/>
      <c r="U741" s="16"/>
    </row>
    <row r="742" spans="1:207" s="15" customFormat="1" ht="37.15" customHeight="1" x14ac:dyDescent="0.25">
      <c r="A742" s="199" t="s">
        <v>52</v>
      </c>
      <c r="B742" s="199"/>
      <c r="C742" s="158" t="s">
        <v>21</v>
      </c>
      <c r="D742" s="158" t="s">
        <v>21</v>
      </c>
      <c r="E742" s="158" t="s">
        <v>21</v>
      </c>
      <c r="F742" s="96" t="s">
        <v>21</v>
      </c>
      <c r="G742" s="96" t="s">
        <v>21</v>
      </c>
      <c r="H742" s="97">
        <f>SUM(H743:H745)</f>
        <v>1311.22</v>
      </c>
      <c r="I742" s="97">
        <f t="shared" ref="I742:O742" si="164">SUM(I743:I745)</f>
        <v>127.80000000000001</v>
      </c>
      <c r="J742" s="97">
        <f t="shared" si="164"/>
        <v>1141.2</v>
      </c>
      <c r="K742" s="97">
        <f t="shared" si="164"/>
        <v>15655118.219999999</v>
      </c>
      <c r="L742" s="97">
        <f t="shared" si="164"/>
        <v>0</v>
      </c>
      <c r="M742" s="97">
        <f t="shared" si="164"/>
        <v>0</v>
      </c>
      <c r="N742" s="97">
        <f t="shared" si="164"/>
        <v>0</v>
      </c>
      <c r="O742" s="97">
        <f t="shared" si="164"/>
        <v>15655118.219999999</v>
      </c>
      <c r="P742" s="34">
        <f>K742/H742</f>
        <v>11939.352831713975</v>
      </c>
      <c r="Q742" s="98" t="s">
        <v>21</v>
      </c>
      <c r="R742" s="99" t="s">
        <v>21</v>
      </c>
      <c r="S742" s="57"/>
      <c r="T742" s="16"/>
      <c r="U742" s="16"/>
    </row>
    <row r="743" spans="1:207" s="14" customFormat="1" ht="27" customHeight="1" x14ac:dyDescent="0.25">
      <c r="A743" s="70" t="s">
        <v>2550</v>
      </c>
      <c r="B743" s="106" t="s">
        <v>397</v>
      </c>
      <c r="C743" s="72">
        <v>1962</v>
      </c>
      <c r="D743" s="72">
        <v>1997</v>
      </c>
      <c r="E743" s="72" t="s">
        <v>20</v>
      </c>
      <c r="F743" s="71">
        <v>2</v>
      </c>
      <c r="G743" s="71">
        <v>2</v>
      </c>
      <c r="H743" s="37">
        <v>474.72</v>
      </c>
      <c r="I743" s="37">
        <v>46.300000000000011</v>
      </c>
      <c r="J743" s="37">
        <v>386.2</v>
      </c>
      <c r="K743" s="37">
        <f>SUM(L743:O743)</f>
        <v>5892167.2199999997</v>
      </c>
      <c r="L743" s="44">
        <v>0</v>
      </c>
      <c r="M743" s="44">
        <v>0</v>
      </c>
      <c r="N743" s="44">
        <v>0</v>
      </c>
      <c r="O743" s="50">
        <f>'[1]Прод. прилож'!$C$251</f>
        <v>5892167.2199999997</v>
      </c>
      <c r="P743" s="44">
        <f>K743/H743</f>
        <v>12411.879044489382</v>
      </c>
      <c r="Q743" s="50">
        <v>9673</v>
      </c>
      <c r="R743" s="69" t="s">
        <v>94</v>
      </c>
      <c r="S743" s="18"/>
      <c r="T743" s="18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  <c r="FE743" s="2"/>
      <c r="FF743" s="2"/>
      <c r="FG743" s="2"/>
      <c r="FH743" s="2"/>
      <c r="FI743" s="2"/>
      <c r="FJ743" s="2"/>
      <c r="FK743" s="2"/>
      <c r="FL743" s="2"/>
      <c r="FM743" s="2"/>
      <c r="FN743" s="2"/>
      <c r="FO743" s="2"/>
      <c r="FP743" s="2"/>
      <c r="FQ743" s="2"/>
      <c r="FR743" s="2"/>
      <c r="FS743" s="2"/>
      <c r="FT743" s="2"/>
      <c r="FU743" s="2"/>
      <c r="FV743" s="2"/>
      <c r="FW743" s="2"/>
      <c r="FX743" s="2"/>
      <c r="FY743" s="2"/>
      <c r="FZ743" s="2"/>
      <c r="GA743" s="2"/>
      <c r="GB743" s="2"/>
      <c r="GC743" s="2"/>
      <c r="GD743" s="2"/>
      <c r="GE743" s="2"/>
      <c r="GF743" s="2"/>
      <c r="GG743" s="2"/>
      <c r="GH743" s="2"/>
      <c r="GI743" s="2"/>
      <c r="GJ743" s="2"/>
      <c r="GK743" s="2"/>
      <c r="GL743" s="2"/>
      <c r="GM743" s="2"/>
      <c r="GN743" s="2"/>
      <c r="GO743" s="2"/>
      <c r="GP743" s="2"/>
      <c r="GQ743" s="2"/>
      <c r="GR743" s="2"/>
      <c r="GS743" s="2"/>
      <c r="GT743" s="2"/>
      <c r="GU743" s="2"/>
      <c r="GV743" s="2"/>
      <c r="GW743" s="2"/>
      <c r="GX743" s="2"/>
      <c r="GY743" s="2"/>
    </row>
    <row r="744" spans="1:207" s="14" customFormat="1" ht="27" customHeight="1" x14ac:dyDescent="0.25">
      <c r="A744" s="70" t="s">
        <v>2551</v>
      </c>
      <c r="B744" s="106" t="s">
        <v>420</v>
      </c>
      <c r="C744" s="72">
        <v>1963</v>
      </c>
      <c r="D744" s="167" t="s">
        <v>221</v>
      </c>
      <c r="E744" s="72" t="s">
        <v>20</v>
      </c>
      <c r="F744" s="71">
        <v>2</v>
      </c>
      <c r="G744" s="71">
        <v>2</v>
      </c>
      <c r="H744" s="37">
        <v>418.5</v>
      </c>
      <c r="I744" s="37">
        <v>38.5</v>
      </c>
      <c r="J744" s="37">
        <v>380</v>
      </c>
      <c r="K744" s="37">
        <f>SUM(L744:O744)</f>
        <v>4169502.8</v>
      </c>
      <c r="L744" s="44">
        <v>0</v>
      </c>
      <c r="M744" s="44">
        <v>0</v>
      </c>
      <c r="N744" s="44">
        <v>0</v>
      </c>
      <c r="O744" s="50">
        <f>'[1]Прод. прилож'!$C$752</f>
        <v>4169502.8</v>
      </c>
      <c r="P744" s="44">
        <f>K744/H744</f>
        <v>9962.9696535244912</v>
      </c>
      <c r="Q744" s="50">
        <v>9673</v>
      </c>
      <c r="R744" s="69" t="s">
        <v>95</v>
      </c>
      <c r="S744" s="18"/>
      <c r="T744" s="18"/>
    </row>
    <row r="745" spans="1:207" s="14" customFormat="1" ht="27" customHeight="1" x14ac:dyDescent="0.25">
      <c r="A745" s="70" t="s">
        <v>1299</v>
      </c>
      <c r="B745" s="106" t="s">
        <v>440</v>
      </c>
      <c r="C745" s="72">
        <v>1965</v>
      </c>
      <c r="D745" s="167" t="s">
        <v>221</v>
      </c>
      <c r="E745" s="72" t="s">
        <v>20</v>
      </c>
      <c r="F745" s="71">
        <v>2</v>
      </c>
      <c r="G745" s="71">
        <v>2</v>
      </c>
      <c r="H745" s="37">
        <v>418</v>
      </c>
      <c r="I745" s="37">
        <v>43</v>
      </c>
      <c r="J745" s="37">
        <v>375</v>
      </c>
      <c r="K745" s="37">
        <f>SUM(L745:O745)</f>
        <v>5593448.2000000002</v>
      </c>
      <c r="L745" s="44">
        <v>0</v>
      </c>
      <c r="M745" s="44">
        <v>0</v>
      </c>
      <c r="N745" s="44">
        <v>0</v>
      </c>
      <c r="O745" s="50">
        <f>'[1]Прод. прилож'!$C$1249</f>
        <v>5593448.2000000002</v>
      </c>
      <c r="P745" s="44">
        <f>K745/H745</f>
        <v>13381.455023923445</v>
      </c>
      <c r="Q745" s="50">
        <v>9673</v>
      </c>
      <c r="R745" s="69" t="s">
        <v>96</v>
      </c>
      <c r="S745" s="18"/>
      <c r="T745" s="18"/>
    </row>
    <row r="746" spans="1:207" s="15" customFormat="1" ht="37.15" customHeight="1" x14ac:dyDescent="0.25">
      <c r="A746" s="198" t="s">
        <v>2242</v>
      </c>
      <c r="B746" s="198"/>
      <c r="C746" s="198"/>
      <c r="D746" s="198"/>
      <c r="E746" s="198"/>
      <c r="F746" s="198"/>
      <c r="G746" s="198"/>
      <c r="H746" s="198"/>
      <c r="I746" s="198"/>
      <c r="J746" s="198"/>
      <c r="K746" s="198"/>
      <c r="L746" s="198"/>
      <c r="M746" s="198"/>
      <c r="N746" s="198"/>
      <c r="O746" s="198"/>
      <c r="P746" s="198"/>
      <c r="Q746" s="198"/>
      <c r="R746" s="198"/>
      <c r="S746" s="57"/>
      <c r="T746" s="16"/>
      <c r="U746" s="16"/>
    </row>
    <row r="747" spans="1:207" s="15" customFormat="1" ht="37.15" customHeight="1" x14ac:dyDescent="0.25">
      <c r="A747" s="199" t="s">
        <v>860</v>
      </c>
      <c r="B747" s="199"/>
      <c r="C747" s="158" t="s">
        <v>21</v>
      </c>
      <c r="D747" s="158" t="s">
        <v>21</v>
      </c>
      <c r="E747" s="158" t="s">
        <v>21</v>
      </c>
      <c r="F747" s="96" t="s">
        <v>21</v>
      </c>
      <c r="G747" s="96" t="s">
        <v>21</v>
      </c>
      <c r="H747" s="97">
        <f t="shared" ref="H747:O747" si="165">SUM(H748:H752)</f>
        <v>1420.8999999999999</v>
      </c>
      <c r="I747" s="97">
        <f t="shared" si="165"/>
        <v>108.2</v>
      </c>
      <c r="J747" s="97">
        <f t="shared" si="165"/>
        <v>1269</v>
      </c>
      <c r="K747" s="97">
        <f t="shared" si="165"/>
        <v>32885099.640000001</v>
      </c>
      <c r="L747" s="97">
        <f t="shared" si="165"/>
        <v>0</v>
      </c>
      <c r="M747" s="97">
        <f t="shared" si="165"/>
        <v>0</v>
      </c>
      <c r="N747" s="97">
        <f t="shared" si="165"/>
        <v>0</v>
      </c>
      <c r="O747" s="97">
        <f t="shared" si="165"/>
        <v>32885099.640000001</v>
      </c>
      <c r="P747" s="34">
        <f t="shared" ref="P747:P752" si="166">K747/H747</f>
        <v>23143.852234499263</v>
      </c>
      <c r="Q747" s="98" t="s">
        <v>21</v>
      </c>
      <c r="R747" s="99" t="s">
        <v>21</v>
      </c>
      <c r="S747" s="57"/>
      <c r="T747" s="16"/>
      <c r="U747" s="16"/>
    </row>
    <row r="748" spans="1:207" ht="27" customHeight="1" x14ac:dyDescent="0.25">
      <c r="A748" s="70" t="s">
        <v>1300</v>
      </c>
      <c r="B748" s="106" t="s">
        <v>1964</v>
      </c>
      <c r="C748" s="72">
        <v>1951</v>
      </c>
      <c r="D748" s="72">
        <v>2011</v>
      </c>
      <c r="E748" s="72" t="s">
        <v>20</v>
      </c>
      <c r="F748" s="71">
        <v>2</v>
      </c>
      <c r="G748" s="71">
        <v>1</v>
      </c>
      <c r="H748" s="37">
        <v>494.8</v>
      </c>
      <c r="I748" s="37">
        <v>37.200000000000003</v>
      </c>
      <c r="J748" s="37">
        <v>457.6</v>
      </c>
      <c r="K748" s="37">
        <f>SUM(L748:O748)</f>
        <v>2078463.2999999998</v>
      </c>
      <c r="L748" s="44">
        <v>0</v>
      </c>
      <c r="M748" s="44">
        <v>0</v>
      </c>
      <c r="N748" s="44">
        <v>0</v>
      </c>
      <c r="O748" s="50">
        <f>'[1]Прод. прилож'!$C$754</f>
        <v>2078463.2999999998</v>
      </c>
      <c r="P748" s="44">
        <f t="shared" si="166"/>
        <v>4200.6129749393685</v>
      </c>
      <c r="Q748" s="50">
        <v>9673</v>
      </c>
      <c r="R748" s="69" t="s">
        <v>95</v>
      </c>
      <c r="S748" s="18"/>
      <c r="T748" s="18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  <c r="BB748" s="14"/>
      <c r="BC748" s="14"/>
      <c r="BD748" s="14"/>
      <c r="BE748" s="14"/>
      <c r="BF748" s="14"/>
      <c r="BG748" s="14"/>
      <c r="BH748" s="14"/>
      <c r="BI748" s="14"/>
      <c r="BJ748" s="14"/>
      <c r="BK748" s="14"/>
      <c r="BL748" s="14"/>
      <c r="BM748" s="14"/>
      <c r="BN748" s="14"/>
      <c r="BO748" s="14"/>
      <c r="BP748" s="14"/>
      <c r="BQ748" s="14"/>
      <c r="BR748" s="14"/>
      <c r="BS748" s="14"/>
      <c r="BT748" s="14"/>
      <c r="BU748" s="14"/>
      <c r="BV748" s="14"/>
      <c r="BW748" s="14"/>
      <c r="BX748" s="14"/>
      <c r="BY748" s="14"/>
      <c r="BZ748" s="14"/>
      <c r="CA748" s="14"/>
      <c r="CB748" s="14"/>
      <c r="CC748" s="14"/>
      <c r="CD748" s="14"/>
      <c r="CE748" s="14"/>
      <c r="CF748" s="14"/>
      <c r="CG748" s="14"/>
      <c r="CH748" s="14"/>
      <c r="CI748" s="14"/>
      <c r="CJ748" s="14"/>
      <c r="CK748" s="14"/>
      <c r="CL748" s="14"/>
      <c r="CM748" s="14"/>
      <c r="CN748" s="14"/>
      <c r="CO748" s="14"/>
      <c r="CP748" s="14"/>
      <c r="CQ748" s="14"/>
      <c r="CR748" s="14"/>
      <c r="CS748" s="14"/>
      <c r="CT748" s="14"/>
      <c r="CU748" s="14"/>
      <c r="CV748" s="14"/>
      <c r="CW748" s="14"/>
      <c r="CX748" s="14"/>
      <c r="CY748" s="14"/>
      <c r="CZ748" s="14"/>
      <c r="DA748" s="14"/>
      <c r="DB748" s="14"/>
      <c r="DC748" s="14"/>
      <c r="DD748" s="14"/>
      <c r="DE748" s="14"/>
      <c r="DF748" s="14"/>
      <c r="DG748" s="14"/>
      <c r="DH748" s="14"/>
      <c r="DI748" s="14"/>
      <c r="DJ748" s="14"/>
      <c r="DK748" s="14"/>
      <c r="DL748" s="14"/>
      <c r="DM748" s="14"/>
      <c r="DN748" s="14"/>
      <c r="DO748" s="14"/>
      <c r="DP748" s="14"/>
      <c r="DQ748" s="14"/>
      <c r="DR748" s="14"/>
      <c r="DS748" s="14"/>
      <c r="DT748" s="14"/>
      <c r="DU748" s="14"/>
      <c r="DV748" s="14"/>
      <c r="DW748" s="14"/>
      <c r="DX748" s="14"/>
      <c r="DY748" s="14"/>
      <c r="DZ748" s="14"/>
      <c r="EA748" s="14"/>
      <c r="EB748" s="14"/>
      <c r="EC748" s="14"/>
      <c r="ED748" s="14"/>
      <c r="EE748" s="14"/>
      <c r="EF748" s="14"/>
      <c r="EG748" s="14"/>
      <c r="EH748" s="14"/>
      <c r="EI748" s="14"/>
      <c r="EJ748" s="14"/>
      <c r="EK748" s="14"/>
      <c r="EL748" s="14"/>
      <c r="EM748" s="14"/>
      <c r="EN748" s="14"/>
      <c r="EO748" s="14"/>
      <c r="EP748" s="14"/>
      <c r="EQ748" s="14"/>
      <c r="ER748" s="14"/>
      <c r="ES748" s="14"/>
      <c r="ET748" s="14"/>
      <c r="EU748" s="14"/>
      <c r="EV748" s="14"/>
      <c r="EW748" s="14"/>
      <c r="EX748" s="14"/>
      <c r="EY748" s="14"/>
      <c r="EZ748" s="14"/>
      <c r="FA748" s="14"/>
      <c r="FB748" s="14"/>
      <c r="FC748" s="14"/>
      <c r="FD748" s="14"/>
      <c r="FE748" s="14"/>
      <c r="FF748" s="14"/>
      <c r="FG748" s="14"/>
      <c r="FH748" s="14"/>
      <c r="FI748" s="14"/>
      <c r="FJ748" s="14"/>
      <c r="FK748" s="14"/>
      <c r="FL748" s="14"/>
      <c r="FM748" s="14"/>
      <c r="FN748" s="14"/>
      <c r="FO748" s="14"/>
      <c r="FP748" s="14"/>
      <c r="FQ748" s="14"/>
      <c r="FR748" s="14"/>
      <c r="FS748" s="14"/>
      <c r="FT748" s="14"/>
      <c r="FU748" s="14"/>
      <c r="FV748" s="14"/>
      <c r="FW748" s="14"/>
      <c r="FX748" s="14"/>
      <c r="FY748" s="14"/>
      <c r="FZ748" s="14"/>
      <c r="GA748" s="14"/>
      <c r="GB748" s="14"/>
      <c r="GC748" s="14"/>
      <c r="GD748" s="14"/>
      <c r="GE748" s="14"/>
      <c r="GF748" s="14"/>
      <c r="GG748" s="14"/>
      <c r="GH748" s="14"/>
      <c r="GI748" s="14"/>
      <c r="GJ748" s="14"/>
      <c r="GK748" s="14"/>
      <c r="GL748" s="14"/>
      <c r="GM748" s="14"/>
      <c r="GN748" s="14"/>
      <c r="GO748" s="14"/>
      <c r="GP748" s="14"/>
      <c r="GQ748" s="14"/>
      <c r="GR748" s="14"/>
      <c r="GS748" s="14"/>
      <c r="GT748" s="14"/>
      <c r="GU748" s="14"/>
      <c r="GV748" s="14"/>
      <c r="GW748" s="14"/>
      <c r="GX748" s="14"/>
      <c r="GY748" s="14"/>
    </row>
    <row r="749" spans="1:207" s="14" customFormat="1" ht="27" customHeight="1" x14ac:dyDescent="0.25">
      <c r="A749" s="234" t="s">
        <v>1301</v>
      </c>
      <c r="B749" s="236" t="s">
        <v>1965</v>
      </c>
      <c r="C749" s="204">
        <v>1962</v>
      </c>
      <c r="D749" s="204">
        <v>2009</v>
      </c>
      <c r="E749" s="204" t="s">
        <v>20</v>
      </c>
      <c r="F749" s="206">
        <v>2</v>
      </c>
      <c r="G749" s="206">
        <v>1</v>
      </c>
      <c r="H749" s="228">
        <v>337.4</v>
      </c>
      <c r="I749" s="228">
        <v>23.5</v>
      </c>
      <c r="J749" s="228">
        <v>270.2</v>
      </c>
      <c r="K749" s="37">
        <f>SUM(L749:O749)</f>
        <v>18515119.240000002</v>
      </c>
      <c r="L749" s="44">
        <v>0</v>
      </c>
      <c r="M749" s="44">
        <v>0</v>
      </c>
      <c r="N749" s="44">
        <v>0</v>
      </c>
      <c r="O749" s="50">
        <f>'[1]Прод. прилож'!$C$755</f>
        <v>18515119.240000002</v>
      </c>
      <c r="P749" s="44">
        <f t="shared" si="166"/>
        <v>54875.872080616486</v>
      </c>
      <c r="Q749" s="50">
        <v>9673</v>
      </c>
      <c r="R749" s="69" t="s">
        <v>95</v>
      </c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  <c r="FE749" s="2"/>
      <c r="FF749" s="2"/>
      <c r="FG749" s="2"/>
      <c r="FH749" s="2"/>
      <c r="FI749" s="2"/>
      <c r="FJ749" s="2"/>
      <c r="FK749" s="2"/>
      <c r="FL749" s="2"/>
      <c r="FM749" s="2"/>
      <c r="FN749" s="2"/>
      <c r="FO749" s="2"/>
      <c r="FP749" s="2"/>
      <c r="FQ749" s="2"/>
      <c r="FR749" s="2"/>
      <c r="FS749" s="2"/>
      <c r="FT749" s="2"/>
      <c r="FU749" s="2"/>
      <c r="FV749" s="2"/>
      <c r="FW749" s="2"/>
      <c r="FX749" s="2"/>
      <c r="FY749" s="2"/>
      <c r="FZ749" s="2"/>
      <c r="GA749" s="2"/>
      <c r="GB749" s="2"/>
      <c r="GC749" s="2"/>
      <c r="GD749" s="2"/>
      <c r="GE749" s="2"/>
      <c r="GF749" s="2"/>
      <c r="GG749" s="2"/>
      <c r="GH749" s="2"/>
      <c r="GI749" s="2"/>
      <c r="GJ749" s="2"/>
      <c r="GK749" s="2"/>
      <c r="GL749" s="2"/>
      <c r="GM749" s="2"/>
      <c r="GN749" s="2"/>
      <c r="GO749" s="2"/>
      <c r="GP749" s="2"/>
      <c r="GQ749" s="2"/>
      <c r="GR749" s="2"/>
      <c r="GS749" s="2"/>
      <c r="GT749" s="2"/>
      <c r="GU749" s="2"/>
      <c r="GV749" s="2"/>
      <c r="GW749" s="2"/>
      <c r="GX749" s="2"/>
      <c r="GY749" s="2"/>
    </row>
    <row r="750" spans="1:207" s="14" customFormat="1" ht="27" customHeight="1" x14ac:dyDescent="0.25">
      <c r="A750" s="235"/>
      <c r="B750" s="237"/>
      <c r="C750" s="205"/>
      <c r="D750" s="205"/>
      <c r="E750" s="205"/>
      <c r="F750" s="207"/>
      <c r="G750" s="207"/>
      <c r="H750" s="229"/>
      <c r="I750" s="229"/>
      <c r="J750" s="229"/>
      <c r="K750" s="37">
        <f>SUM(L750:O750)</f>
        <v>4071161.5999999996</v>
      </c>
      <c r="L750" s="44">
        <v>0</v>
      </c>
      <c r="M750" s="44">
        <v>0</v>
      </c>
      <c r="N750" s="44">
        <v>0</v>
      </c>
      <c r="O750" s="50">
        <f>'[1]Прод. прилож'!$C$1252</f>
        <v>4071161.5999999996</v>
      </c>
      <c r="P750" s="44">
        <f>K750/H749</f>
        <v>12066.276229994071</v>
      </c>
      <c r="Q750" s="50">
        <v>9673</v>
      </c>
      <c r="R750" s="69" t="s">
        <v>96</v>
      </c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  <c r="FE750" s="2"/>
      <c r="FF750" s="2"/>
      <c r="FG750" s="2"/>
      <c r="FH750" s="2"/>
      <c r="FI750" s="2"/>
      <c r="FJ750" s="2"/>
      <c r="FK750" s="2"/>
      <c r="FL750" s="2"/>
      <c r="FM750" s="2"/>
      <c r="FN750" s="2"/>
      <c r="FO750" s="2"/>
      <c r="FP750" s="2"/>
      <c r="FQ750" s="2"/>
      <c r="FR750" s="2"/>
      <c r="FS750" s="2"/>
      <c r="FT750" s="2"/>
      <c r="FU750" s="2"/>
      <c r="FV750" s="2"/>
      <c r="FW750" s="2"/>
      <c r="FX750" s="2"/>
      <c r="FY750" s="2"/>
      <c r="FZ750" s="2"/>
      <c r="GA750" s="2"/>
      <c r="GB750" s="2"/>
      <c r="GC750" s="2"/>
      <c r="GD750" s="2"/>
      <c r="GE750" s="2"/>
      <c r="GF750" s="2"/>
      <c r="GG750" s="2"/>
      <c r="GH750" s="2"/>
      <c r="GI750" s="2"/>
      <c r="GJ750" s="2"/>
      <c r="GK750" s="2"/>
      <c r="GL750" s="2"/>
      <c r="GM750" s="2"/>
      <c r="GN750" s="2"/>
      <c r="GO750" s="2"/>
      <c r="GP750" s="2"/>
      <c r="GQ750" s="2"/>
      <c r="GR750" s="2"/>
      <c r="GS750" s="2"/>
      <c r="GT750" s="2"/>
      <c r="GU750" s="2"/>
      <c r="GV750" s="2"/>
      <c r="GW750" s="2"/>
      <c r="GX750" s="2"/>
      <c r="GY750" s="2"/>
    </row>
    <row r="751" spans="1:207" ht="27" customHeight="1" x14ac:dyDescent="0.25">
      <c r="A751" s="70" t="s">
        <v>1302</v>
      </c>
      <c r="B751" s="106" t="s">
        <v>1966</v>
      </c>
      <c r="C751" s="72">
        <v>1962</v>
      </c>
      <c r="D751" s="72">
        <v>2012</v>
      </c>
      <c r="E751" s="72" t="s">
        <v>20</v>
      </c>
      <c r="F751" s="71">
        <v>2</v>
      </c>
      <c r="G751" s="71">
        <v>1</v>
      </c>
      <c r="H751" s="37">
        <v>294.39999999999998</v>
      </c>
      <c r="I751" s="37">
        <v>23.8</v>
      </c>
      <c r="J751" s="37">
        <v>270.60000000000002</v>
      </c>
      <c r="K751" s="37">
        <f>SUM(L751:O751)</f>
        <v>4071161.5999999996</v>
      </c>
      <c r="L751" s="44">
        <v>0</v>
      </c>
      <c r="M751" s="44">
        <v>0</v>
      </c>
      <c r="N751" s="44">
        <v>0</v>
      </c>
      <c r="O751" s="50">
        <f>'[1]Прод. прилож'!$C$1252</f>
        <v>4071161.5999999996</v>
      </c>
      <c r="P751" s="44">
        <f t="shared" si="166"/>
        <v>13828.673913043478</v>
      </c>
      <c r="Q751" s="50">
        <v>9673</v>
      </c>
      <c r="R751" s="69" t="s">
        <v>96</v>
      </c>
    </row>
    <row r="752" spans="1:207" ht="27" customHeight="1" x14ac:dyDescent="0.25">
      <c r="A752" s="70" t="s">
        <v>2552</v>
      </c>
      <c r="B752" s="106" t="s">
        <v>1967</v>
      </c>
      <c r="C752" s="72">
        <v>1962</v>
      </c>
      <c r="D752" s="72">
        <v>2011</v>
      </c>
      <c r="E752" s="72" t="s">
        <v>20</v>
      </c>
      <c r="F752" s="71">
        <v>2</v>
      </c>
      <c r="G752" s="71">
        <v>1</v>
      </c>
      <c r="H752" s="37">
        <v>294.3</v>
      </c>
      <c r="I752" s="37">
        <v>23.7</v>
      </c>
      <c r="J752" s="37">
        <v>270.60000000000002</v>
      </c>
      <c r="K752" s="37">
        <f>SUM(L752:O752)</f>
        <v>4149193.8999999994</v>
      </c>
      <c r="L752" s="44">
        <v>0</v>
      </c>
      <c r="M752" s="44">
        <v>0</v>
      </c>
      <c r="N752" s="44">
        <v>0</v>
      </c>
      <c r="O752" s="50">
        <f>'[1]Прод. прилож'!$C$1253</f>
        <v>4149193.8999999994</v>
      </c>
      <c r="P752" s="44">
        <f t="shared" si="166"/>
        <v>14098.518178729186</v>
      </c>
      <c r="Q752" s="50">
        <v>9673</v>
      </c>
      <c r="R752" s="69" t="s">
        <v>96</v>
      </c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  <c r="BB752" s="14"/>
      <c r="BC752" s="14"/>
      <c r="BD752" s="14"/>
      <c r="BE752" s="14"/>
      <c r="BF752" s="14"/>
      <c r="BG752" s="14"/>
      <c r="BH752" s="14"/>
      <c r="BI752" s="14"/>
      <c r="BJ752" s="14"/>
      <c r="BK752" s="14"/>
      <c r="BL752" s="14"/>
      <c r="BM752" s="14"/>
      <c r="BN752" s="14"/>
      <c r="BO752" s="14"/>
      <c r="BP752" s="14"/>
      <c r="BQ752" s="14"/>
      <c r="BR752" s="14"/>
      <c r="BS752" s="14"/>
      <c r="BT752" s="14"/>
      <c r="BU752" s="14"/>
      <c r="BV752" s="14"/>
      <c r="BW752" s="14"/>
      <c r="BX752" s="14"/>
      <c r="BY752" s="14"/>
      <c r="BZ752" s="14"/>
      <c r="CA752" s="14"/>
      <c r="CB752" s="14"/>
      <c r="CC752" s="14"/>
      <c r="CD752" s="14"/>
      <c r="CE752" s="14"/>
      <c r="CF752" s="14"/>
      <c r="CG752" s="14"/>
      <c r="CH752" s="14"/>
      <c r="CI752" s="14"/>
      <c r="CJ752" s="14"/>
      <c r="CK752" s="14"/>
      <c r="CL752" s="14"/>
      <c r="CM752" s="14"/>
      <c r="CN752" s="14"/>
      <c r="CO752" s="14"/>
      <c r="CP752" s="14"/>
      <c r="CQ752" s="14"/>
      <c r="CR752" s="14"/>
      <c r="CS752" s="14"/>
      <c r="CT752" s="14"/>
      <c r="CU752" s="14"/>
      <c r="CV752" s="14"/>
      <c r="CW752" s="14"/>
      <c r="CX752" s="14"/>
      <c r="CY752" s="14"/>
      <c r="CZ752" s="14"/>
      <c r="DA752" s="14"/>
      <c r="DB752" s="14"/>
      <c r="DC752" s="14"/>
      <c r="DD752" s="14"/>
      <c r="DE752" s="14"/>
      <c r="DF752" s="14"/>
      <c r="DG752" s="14"/>
      <c r="DH752" s="14"/>
      <c r="DI752" s="14"/>
      <c r="DJ752" s="14"/>
      <c r="DK752" s="14"/>
      <c r="DL752" s="14"/>
      <c r="DM752" s="14"/>
      <c r="DN752" s="14"/>
      <c r="DO752" s="14"/>
      <c r="DP752" s="14"/>
      <c r="DQ752" s="14"/>
      <c r="DR752" s="14"/>
      <c r="DS752" s="14"/>
      <c r="DT752" s="14"/>
      <c r="DU752" s="14"/>
      <c r="DV752" s="14"/>
      <c r="DW752" s="14"/>
      <c r="DX752" s="14"/>
      <c r="DY752" s="14"/>
      <c r="DZ752" s="14"/>
      <c r="EA752" s="14"/>
      <c r="EB752" s="14"/>
      <c r="EC752" s="14"/>
      <c r="ED752" s="14"/>
      <c r="EE752" s="14"/>
      <c r="EF752" s="14"/>
      <c r="EG752" s="14"/>
      <c r="EH752" s="14"/>
      <c r="EI752" s="14"/>
      <c r="EJ752" s="14"/>
      <c r="EK752" s="14"/>
      <c r="EL752" s="14"/>
      <c r="EM752" s="14"/>
      <c r="EN752" s="14"/>
      <c r="EO752" s="14"/>
      <c r="EP752" s="14"/>
      <c r="EQ752" s="14"/>
      <c r="ER752" s="14"/>
      <c r="ES752" s="14"/>
      <c r="ET752" s="14"/>
      <c r="EU752" s="14"/>
      <c r="EV752" s="14"/>
      <c r="EW752" s="14"/>
      <c r="EX752" s="14"/>
      <c r="EY752" s="14"/>
      <c r="EZ752" s="14"/>
      <c r="FA752" s="14"/>
      <c r="FB752" s="14"/>
      <c r="FC752" s="14"/>
      <c r="FD752" s="14"/>
      <c r="FE752" s="14"/>
      <c r="FF752" s="14"/>
      <c r="FG752" s="14"/>
      <c r="FH752" s="14"/>
      <c r="FI752" s="14"/>
      <c r="FJ752" s="14"/>
      <c r="FK752" s="14"/>
      <c r="FL752" s="14"/>
      <c r="FM752" s="14"/>
      <c r="FN752" s="14"/>
      <c r="FO752" s="14"/>
      <c r="FP752" s="14"/>
      <c r="FQ752" s="14"/>
      <c r="FR752" s="14"/>
      <c r="FS752" s="14"/>
      <c r="FT752" s="14"/>
      <c r="FU752" s="14"/>
      <c r="FV752" s="14"/>
      <c r="FW752" s="14"/>
      <c r="FX752" s="14"/>
      <c r="FY752" s="14"/>
      <c r="FZ752" s="14"/>
      <c r="GA752" s="14"/>
      <c r="GB752" s="14"/>
      <c r="GC752" s="14"/>
      <c r="GD752" s="14"/>
      <c r="GE752" s="14"/>
      <c r="GF752" s="14"/>
      <c r="GG752" s="14"/>
      <c r="GH752" s="14"/>
      <c r="GI752" s="14"/>
      <c r="GJ752" s="14"/>
      <c r="GK752" s="14"/>
      <c r="GL752" s="14"/>
      <c r="GM752" s="14"/>
      <c r="GN752" s="14"/>
      <c r="GO752" s="14"/>
      <c r="GP752" s="14"/>
      <c r="GQ752" s="14"/>
      <c r="GR752" s="14"/>
      <c r="GS752" s="14"/>
      <c r="GT752" s="14"/>
      <c r="GU752" s="14"/>
      <c r="GV752" s="14"/>
      <c r="GW752" s="14"/>
      <c r="GX752" s="14"/>
      <c r="GY752" s="14"/>
    </row>
    <row r="753" spans="1:207" s="15" customFormat="1" ht="37.15" customHeight="1" x14ac:dyDescent="0.25">
      <c r="A753" s="198" t="s">
        <v>2243</v>
      </c>
      <c r="B753" s="198"/>
      <c r="C753" s="198"/>
      <c r="D753" s="198"/>
      <c r="E753" s="198"/>
      <c r="F753" s="198"/>
      <c r="G753" s="198"/>
      <c r="H753" s="198"/>
      <c r="I753" s="198"/>
      <c r="J753" s="198"/>
      <c r="K753" s="198"/>
      <c r="L753" s="198"/>
      <c r="M753" s="198"/>
      <c r="N753" s="198"/>
      <c r="O753" s="198"/>
      <c r="P753" s="198"/>
      <c r="Q753" s="198"/>
      <c r="R753" s="198"/>
      <c r="S753" s="57"/>
      <c r="T753" s="16"/>
      <c r="U753" s="16"/>
    </row>
    <row r="754" spans="1:207" s="15" customFormat="1" ht="37.15" customHeight="1" x14ac:dyDescent="0.25">
      <c r="A754" s="199" t="s">
        <v>859</v>
      </c>
      <c r="B754" s="199"/>
      <c r="C754" s="158" t="s">
        <v>21</v>
      </c>
      <c r="D754" s="158" t="s">
        <v>21</v>
      </c>
      <c r="E754" s="158" t="s">
        <v>21</v>
      </c>
      <c r="F754" s="96" t="s">
        <v>21</v>
      </c>
      <c r="G754" s="96" t="s">
        <v>21</v>
      </c>
      <c r="H754" s="97">
        <f t="shared" ref="H754:O754" si="167">SUM(H755:H757)</f>
        <v>1665.4599999999998</v>
      </c>
      <c r="I754" s="97">
        <f t="shared" si="167"/>
        <v>521.20000000000005</v>
      </c>
      <c r="J754" s="97">
        <f t="shared" si="167"/>
        <v>1024.8</v>
      </c>
      <c r="K754" s="97">
        <f t="shared" si="167"/>
        <v>26573152.439999998</v>
      </c>
      <c r="L754" s="97">
        <f t="shared" si="167"/>
        <v>0</v>
      </c>
      <c r="M754" s="97">
        <f t="shared" si="167"/>
        <v>0</v>
      </c>
      <c r="N754" s="97">
        <f t="shared" si="167"/>
        <v>0</v>
      </c>
      <c r="O754" s="97">
        <f t="shared" si="167"/>
        <v>26573152.439999998</v>
      </c>
      <c r="P754" s="34">
        <f>K754/H754</f>
        <v>15955.443204880334</v>
      </c>
      <c r="Q754" s="98" t="s">
        <v>21</v>
      </c>
      <c r="R754" s="99" t="s">
        <v>21</v>
      </c>
      <c r="S754" s="57"/>
      <c r="T754" s="16"/>
      <c r="U754" s="16"/>
    </row>
    <row r="755" spans="1:207" s="14" customFormat="1" ht="27" customHeight="1" x14ac:dyDescent="0.25">
      <c r="A755" s="154" t="s">
        <v>1303</v>
      </c>
      <c r="B755" s="179" t="s">
        <v>398</v>
      </c>
      <c r="C755" s="149">
        <v>1966</v>
      </c>
      <c r="D755" s="147" t="s">
        <v>221</v>
      </c>
      <c r="E755" s="149" t="s">
        <v>20</v>
      </c>
      <c r="F755" s="163">
        <v>2</v>
      </c>
      <c r="G755" s="163">
        <v>2</v>
      </c>
      <c r="H755" s="174">
        <v>708.76</v>
      </c>
      <c r="I755" s="174">
        <v>156.19999999999999</v>
      </c>
      <c r="J755" s="174">
        <v>433.09999999999997</v>
      </c>
      <c r="K755" s="37">
        <f>SUM(L755:O755)</f>
        <v>12747647.199999999</v>
      </c>
      <c r="L755" s="44">
        <v>0</v>
      </c>
      <c r="M755" s="44">
        <v>0</v>
      </c>
      <c r="N755" s="44">
        <v>0</v>
      </c>
      <c r="O755" s="50">
        <f>'[1]Прод. прилож'!$C$759</f>
        <v>12747647.199999999</v>
      </c>
      <c r="P755" s="44">
        <f>K755/H755</f>
        <v>17985.844573621536</v>
      </c>
      <c r="Q755" s="50">
        <v>9673</v>
      </c>
      <c r="R755" s="69" t="s">
        <v>94</v>
      </c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  <c r="FE755" s="2"/>
      <c r="FF755" s="2"/>
      <c r="FG755" s="2"/>
      <c r="FH755" s="2"/>
      <c r="FI755" s="2"/>
      <c r="FJ755" s="2"/>
      <c r="FK755" s="2"/>
      <c r="FL755" s="2"/>
      <c r="FM755" s="2"/>
      <c r="FN755" s="2"/>
      <c r="FO755" s="2"/>
      <c r="FP755" s="2"/>
      <c r="FQ755" s="2"/>
      <c r="FR755" s="2"/>
      <c r="FS755" s="2"/>
      <c r="FT755" s="2"/>
      <c r="FU755" s="2"/>
      <c r="FV755" s="2"/>
      <c r="FW755" s="2"/>
      <c r="FX755" s="2"/>
      <c r="FY755" s="2"/>
      <c r="FZ755" s="2"/>
      <c r="GA755" s="2"/>
      <c r="GB755" s="2"/>
      <c r="GC755" s="2"/>
      <c r="GD755" s="2"/>
      <c r="GE755" s="2"/>
      <c r="GF755" s="2"/>
      <c r="GG755" s="2"/>
      <c r="GH755" s="2"/>
      <c r="GI755" s="2"/>
      <c r="GJ755" s="2"/>
      <c r="GK755" s="2"/>
      <c r="GL755" s="2"/>
      <c r="GM755" s="2"/>
      <c r="GN755" s="2"/>
      <c r="GO755" s="2"/>
      <c r="GP755" s="2"/>
      <c r="GQ755" s="2"/>
      <c r="GR755" s="2"/>
      <c r="GS755" s="2"/>
      <c r="GT755" s="2"/>
      <c r="GU755" s="2"/>
      <c r="GV755" s="2"/>
      <c r="GW755" s="2"/>
      <c r="GX755" s="2"/>
      <c r="GY755" s="2"/>
    </row>
    <row r="756" spans="1:207" s="14" customFormat="1" ht="27" customHeight="1" x14ac:dyDescent="0.25">
      <c r="A756" s="70" t="s">
        <v>1304</v>
      </c>
      <c r="B756" s="106" t="s">
        <v>421</v>
      </c>
      <c r="C756" s="72">
        <v>1964</v>
      </c>
      <c r="D756" s="167" t="s">
        <v>221</v>
      </c>
      <c r="E756" s="72" t="s">
        <v>20</v>
      </c>
      <c r="F756" s="71">
        <v>2</v>
      </c>
      <c r="G756" s="71">
        <v>2</v>
      </c>
      <c r="H756" s="37">
        <v>401.9</v>
      </c>
      <c r="I756" s="37">
        <v>160.30000000000001</v>
      </c>
      <c r="J756" s="37">
        <v>241.59999999999997</v>
      </c>
      <c r="K756" s="37">
        <f>SUM(L756:O756)</f>
        <v>6232736</v>
      </c>
      <c r="L756" s="44">
        <v>0</v>
      </c>
      <c r="M756" s="44">
        <v>0</v>
      </c>
      <c r="N756" s="44">
        <v>0</v>
      </c>
      <c r="O756" s="50">
        <f>'[1]Прод. прилож'!$C$757</f>
        <v>6232736</v>
      </c>
      <c r="P756" s="44">
        <f>K756/H756</f>
        <v>15508.176163224683</v>
      </c>
      <c r="Q756" s="50">
        <v>9673</v>
      </c>
      <c r="R756" s="69" t="s">
        <v>95</v>
      </c>
      <c r="S756" s="18"/>
      <c r="T756" s="18"/>
    </row>
    <row r="757" spans="1:207" s="14" customFormat="1" ht="27" customHeight="1" x14ac:dyDescent="0.25">
      <c r="A757" s="70" t="s">
        <v>1305</v>
      </c>
      <c r="B757" s="106" t="s">
        <v>422</v>
      </c>
      <c r="C757" s="72">
        <v>1964</v>
      </c>
      <c r="D757" s="167" t="s">
        <v>221</v>
      </c>
      <c r="E757" s="72" t="s">
        <v>20</v>
      </c>
      <c r="F757" s="71">
        <v>2</v>
      </c>
      <c r="G757" s="71">
        <v>2</v>
      </c>
      <c r="H757" s="37">
        <v>554.79999999999995</v>
      </c>
      <c r="I757" s="37">
        <v>204.7</v>
      </c>
      <c r="J757" s="37">
        <v>350.09999999999997</v>
      </c>
      <c r="K757" s="37">
        <f>SUM(L757:O757)</f>
        <v>7592769.2400000002</v>
      </c>
      <c r="L757" s="44">
        <v>0</v>
      </c>
      <c r="M757" s="44">
        <v>0</v>
      </c>
      <c r="N757" s="44">
        <v>0</v>
      </c>
      <c r="O757" s="50">
        <f>'[1]Прод. прилож'!$C$758</f>
        <v>7592769.2400000002</v>
      </c>
      <c r="P757" s="44">
        <f>K757/H757</f>
        <v>13685.597043979815</v>
      </c>
      <c r="Q757" s="50">
        <v>9673</v>
      </c>
      <c r="R757" s="69" t="s">
        <v>95</v>
      </c>
      <c r="S757" s="18"/>
      <c r="T757" s="18"/>
    </row>
    <row r="758" spans="1:207" s="15" customFormat="1" ht="37.15" customHeight="1" x14ac:dyDescent="0.25">
      <c r="A758" s="198" t="s">
        <v>2244</v>
      </c>
      <c r="B758" s="198"/>
      <c r="C758" s="198"/>
      <c r="D758" s="198"/>
      <c r="E758" s="198"/>
      <c r="F758" s="198"/>
      <c r="G758" s="198"/>
      <c r="H758" s="198"/>
      <c r="I758" s="198"/>
      <c r="J758" s="198"/>
      <c r="K758" s="198"/>
      <c r="L758" s="198"/>
      <c r="M758" s="198"/>
      <c r="N758" s="198"/>
      <c r="O758" s="198"/>
      <c r="P758" s="198"/>
      <c r="Q758" s="198"/>
      <c r="R758" s="198"/>
      <c r="S758" s="57"/>
      <c r="T758" s="16"/>
      <c r="U758" s="16"/>
    </row>
    <row r="759" spans="1:207" s="15" customFormat="1" ht="37.15" customHeight="1" x14ac:dyDescent="0.25">
      <c r="A759" s="199" t="s">
        <v>54</v>
      </c>
      <c r="B759" s="199"/>
      <c r="C759" s="158" t="s">
        <v>21</v>
      </c>
      <c r="D759" s="158" t="s">
        <v>21</v>
      </c>
      <c r="E759" s="158" t="s">
        <v>21</v>
      </c>
      <c r="F759" s="96" t="s">
        <v>21</v>
      </c>
      <c r="G759" s="96" t="s">
        <v>21</v>
      </c>
      <c r="H759" s="97">
        <f t="shared" ref="H759:O759" si="168">SUM(H760:H764)</f>
        <v>2362</v>
      </c>
      <c r="I759" s="97">
        <f t="shared" si="168"/>
        <v>531</v>
      </c>
      <c r="J759" s="97">
        <f t="shared" si="168"/>
        <v>1831</v>
      </c>
      <c r="K759" s="97">
        <f t="shared" si="168"/>
        <v>31725684.399999999</v>
      </c>
      <c r="L759" s="97">
        <f t="shared" si="168"/>
        <v>0</v>
      </c>
      <c r="M759" s="97">
        <f t="shared" si="168"/>
        <v>0</v>
      </c>
      <c r="N759" s="97">
        <f t="shared" si="168"/>
        <v>0</v>
      </c>
      <c r="O759" s="97">
        <f t="shared" si="168"/>
        <v>31725684.399999999</v>
      </c>
      <c r="P759" s="34">
        <f>K759/H759</f>
        <v>13431.703810330227</v>
      </c>
      <c r="Q759" s="98" t="s">
        <v>21</v>
      </c>
      <c r="R759" s="99" t="s">
        <v>21</v>
      </c>
      <c r="S759" s="57"/>
      <c r="T759" s="16"/>
      <c r="U759" s="16"/>
    </row>
    <row r="760" spans="1:207" s="14" customFormat="1" ht="27" customHeight="1" x14ac:dyDescent="0.25">
      <c r="A760" s="69" t="s">
        <v>1306</v>
      </c>
      <c r="B760" s="106" t="s">
        <v>400</v>
      </c>
      <c r="C760" s="72">
        <v>1962</v>
      </c>
      <c r="D760" s="167" t="s">
        <v>221</v>
      </c>
      <c r="E760" s="72" t="s">
        <v>20</v>
      </c>
      <c r="F760" s="71">
        <v>2</v>
      </c>
      <c r="G760" s="71">
        <v>2</v>
      </c>
      <c r="H760" s="76">
        <v>472</v>
      </c>
      <c r="I760" s="76">
        <v>100.19999999999999</v>
      </c>
      <c r="J760" s="76">
        <v>371.8</v>
      </c>
      <c r="K760" s="76">
        <f t="shared" ref="K760:K764" si="169">SUM(L760:O760)</f>
        <v>6391994</v>
      </c>
      <c r="L760" s="63">
        <v>0</v>
      </c>
      <c r="M760" s="63">
        <v>0</v>
      </c>
      <c r="N760" s="63">
        <v>0</v>
      </c>
      <c r="O760" s="53">
        <f>'[1]Прод. прилож'!$C$760</f>
        <v>6391994</v>
      </c>
      <c r="P760" s="63">
        <f t="shared" ref="P760:P764" si="170">K760/H760</f>
        <v>13542.360169491525</v>
      </c>
      <c r="Q760" s="53">
        <v>9673</v>
      </c>
      <c r="R760" s="69" t="s">
        <v>95</v>
      </c>
      <c r="S760" s="18"/>
      <c r="T760" s="18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  <c r="FE760" s="2"/>
      <c r="FF760" s="2"/>
      <c r="FG760" s="2"/>
      <c r="FH760" s="2"/>
      <c r="FI760" s="2"/>
      <c r="FJ760" s="2"/>
      <c r="FK760" s="2"/>
      <c r="FL760" s="2"/>
      <c r="FM760" s="2"/>
      <c r="FN760" s="2"/>
      <c r="FO760" s="2"/>
      <c r="FP760" s="2"/>
      <c r="FQ760" s="2"/>
      <c r="FR760" s="2"/>
      <c r="FS760" s="2"/>
      <c r="FT760" s="2"/>
      <c r="FU760" s="2"/>
      <c r="FV760" s="2"/>
      <c r="FW760" s="2"/>
      <c r="FX760" s="2"/>
      <c r="FY760" s="2"/>
      <c r="FZ760" s="2"/>
      <c r="GA760" s="2"/>
      <c r="GB760" s="2"/>
      <c r="GC760" s="2"/>
      <c r="GD760" s="2"/>
      <c r="GE760" s="2"/>
      <c r="GF760" s="2"/>
      <c r="GG760" s="2"/>
      <c r="GH760" s="2"/>
      <c r="GI760" s="2"/>
      <c r="GJ760" s="2"/>
      <c r="GK760" s="2"/>
      <c r="GL760" s="2"/>
      <c r="GM760" s="2"/>
      <c r="GN760" s="2"/>
      <c r="GO760" s="2"/>
      <c r="GP760" s="2"/>
      <c r="GQ760" s="2"/>
      <c r="GR760" s="2"/>
      <c r="GS760" s="2"/>
      <c r="GT760" s="2"/>
      <c r="GU760" s="2"/>
      <c r="GV760" s="2"/>
      <c r="GW760" s="2"/>
      <c r="GX760" s="2"/>
      <c r="GY760" s="2"/>
    </row>
    <row r="761" spans="1:207" s="14" customFormat="1" ht="27" customHeight="1" x14ac:dyDescent="0.25">
      <c r="A761" s="69" t="s">
        <v>1307</v>
      </c>
      <c r="B761" s="106" t="s">
        <v>401</v>
      </c>
      <c r="C761" s="72">
        <v>1965</v>
      </c>
      <c r="D761" s="167" t="s">
        <v>221</v>
      </c>
      <c r="E761" s="72" t="s">
        <v>20</v>
      </c>
      <c r="F761" s="71">
        <v>2</v>
      </c>
      <c r="G761" s="71">
        <v>2</v>
      </c>
      <c r="H761" s="76">
        <v>472</v>
      </c>
      <c r="I761" s="76">
        <v>88.600000000000023</v>
      </c>
      <c r="J761" s="76">
        <v>383.4</v>
      </c>
      <c r="K761" s="76">
        <f t="shared" si="169"/>
        <v>6355653.2000000002</v>
      </c>
      <c r="L761" s="63">
        <v>0</v>
      </c>
      <c r="M761" s="63">
        <v>0</v>
      </c>
      <c r="N761" s="63">
        <v>0</v>
      </c>
      <c r="O761" s="53">
        <f>'[1]Прод. прилож'!$C$761</f>
        <v>6355653.2000000002</v>
      </c>
      <c r="P761" s="63">
        <f t="shared" si="170"/>
        <v>13465.366949152543</v>
      </c>
      <c r="Q761" s="53">
        <v>9673</v>
      </c>
      <c r="R761" s="69" t="s">
        <v>95</v>
      </c>
      <c r="S761" s="18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  <c r="FE761" s="2"/>
      <c r="FF761" s="2"/>
      <c r="FG761" s="2"/>
      <c r="FH761" s="2"/>
      <c r="FI761" s="2"/>
      <c r="FJ761" s="2"/>
      <c r="FK761" s="2"/>
      <c r="FL761" s="2"/>
      <c r="FM761" s="2"/>
      <c r="FN761" s="2"/>
      <c r="FO761" s="2"/>
      <c r="FP761" s="2"/>
      <c r="FQ761" s="2"/>
      <c r="FR761" s="2"/>
      <c r="FS761" s="2"/>
      <c r="FT761" s="2"/>
      <c r="FU761" s="2"/>
      <c r="FV761" s="2"/>
      <c r="FW761" s="2"/>
      <c r="FX761" s="2"/>
      <c r="FY761" s="2"/>
      <c r="FZ761" s="2"/>
      <c r="GA761" s="2"/>
      <c r="GB761" s="2"/>
      <c r="GC761" s="2"/>
      <c r="GD761" s="2"/>
      <c r="GE761" s="2"/>
      <c r="GF761" s="2"/>
      <c r="GG761" s="2"/>
      <c r="GH761" s="2"/>
      <c r="GI761" s="2"/>
      <c r="GJ761" s="2"/>
      <c r="GK761" s="2"/>
      <c r="GL761" s="2"/>
      <c r="GM761" s="2"/>
      <c r="GN761" s="2"/>
      <c r="GO761" s="2"/>
      <c r="GP761" s="2"/>
      <c r="GQ761" s="2"/>
      <c r="GR761" s="2"/>
      <c r="GS761" s="2"/>
      <c r="GT761" s="2"/>
      <c r="GU761" s="2"/>
      <c r="GV761" s="2"/>
      <c r="GW761" s="2"/>
      <c r="GX761" s="2"/>
      <c r="GY761" s="2"/>
    </row>
    <row r="762" spans="1:207" s="14" customFormat="1" ht="27" customHeight="1" x14ac:dyDescent="0.25">
      <c r="A762" s="69" t="s">
        <v>1308</v>
      </c>
      <c r="B762" s="106" t="s">
        <v>402</v>
      </c>
      <c r="C762" s="72">
        <v>1963</v>
      </c>
      <c r="D762" s="167" t="s">
        <v>221</v>
      </c>
      <c r="E762" s="72" t="s">
        <v>20</v>
      </c>
      <c r="F762" s="71">
        <v>2</v>
      </c>
      <c r="G762" s="71">
        <v>2</v>
      </c>
      <c r="H762" s="76">
        <v>474</v>
      </c>
      <c r="I762" s="76">
        <v>90.300000000000011</v>
      </c>
      <c r="J762" s="76">
        <v>383.7</v>
      </c>
      <c r="K762" s="76">
        <f t="shared" si="169"/>
        <v>6355814</v>
      </c>
      <c r="L762" s="63">
        <v>0</v>
      </c>
      <c r="M762" s="63">
        <v>0</v>
      </c>
      <c r="N762" s="63">
        <v>0</v>
      </c>
      <c r="O762" s="53">
        <f>'[1]Прод. прилож'!$C$1255</f>
        <v>6355814</v>
      </c>
      <c r="P762" s="63">
        <f t="shared" si="170"/>
        <v>13408.890295358649</v>
      </c>
      <c r="Q762" s="53">
        <v>9673</v>
      </c>
      <c r="R762" s="69" t="s">
        <v>96</v>
      </c>
      <c r="S762" s="18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  <c r="FE762" s="2"/>
      <c r="FF762" s="2"/>
      <c r="FG762" s="2"/>
      <c r="FH762" s="2"/>
      <c r="FI762" s="2"/>
      <c r="FJ762" s="2"/>
      <c r="FK762" s="2"/>
      <c r="FL762" s="2"/>
      <c r="FM762" s="2"/>
      <c r="FN762" s="2"/>
      <c r="FO762" s="2"/>
      <c r="FP762" s="2"/>
      <c r="FQ762" s="2"/>
      <c r="FR762" s="2"/>
      <c r="FS762" s="2"/>
      <c r="FT762" s="2"/>
      <c r="FU762" s="2"/>
      <c r="FV762" s="2"/>
      <c r="FW762" s="2"/>
      <c r="FX762" s="2"/>
      <c r="FY762" s="2"/>
      <c r="FZ762" s="2"/>
      <c r="GA762" s="2"/>
      <c r="GB762" s="2"/>
      <c r="GC762" s="2"/>
      <c r="GD762" s="2"/>
      <c r="GE762" s="2"/>
      <c r="GF762" s="2"/>
      <c r="GG762" s="2"/>
      <c r="GH762" s="2"/>
      <c r="GI762" s="2"/>
      <c r="GJ762" s="2"/>
      <c r="GK762" s="2"/>
      <c r="GL762" s="2"/>
      <c r="GM762" s="2"/>
      <c r="GN762" s="2"/>
      <c r="GO762" s="2"/>
      <c r="GP762" s="2"/>
      <c r="GQ762" s="2"/>
      <c r="GR762" s="2"/>
      <c r="GS762" s="2"/>
      <c r="GT762" s="2"/>
      <c r="GU762" s="2"/>
      <c r="GV762" s="2"/>
      <c r="GW762" s="2"/>
      <c r="GX762" s="2"/>
      <c r="GY762" s="2"/>
    </row>
    <row r="763" spans="1:207" s="14" customFormat="1" ht="27" customHeight="1" x14ac:dyDescent="0.25">
      <c r="A763" s="69" t="s">
        <v>1309</v>
      </c>
      <c r="B763" s="106" t="s">
        <v>403</v>
      </c>
      <c r="C763" s="72">
        <v>1964</v>
      </c>
      <c r="D763" s="167" t="s">
        <v>221</v>
      </c>
      <c r="E763" s="72" t="s">
        <v>20</v>
      </c>
      <c r="F763" s="71">
        <v>2</v>
      </c>
      <c r="G763" s="71">
        <v>2</v>
      </c>
      <c r="H763" s="76">
        <v>472</v>
      </c>
      <c r="I763" s="76">
        <v>97.300000000000011</v>
      </c>
      <c r="J763" s="76">
        <v>374.7</v>
      </c>
      <c r="K763" s="76">
        <f t="shared" si="169"/>
        <v>6311835.2000000002</v>
      </c>
      <c r="L763" s="63">
        <v>0</v>
      </c>
      <c r="M763" s="63">
        <v>0</v>
      </c>
      <c r="N763" s="63">
        <v>0</v>
      </c>
      <c r="O763" s="53">
        <f>'[1]Прод. прилож'!$C$1256</f>
        <v>6311835.2000000002</v>
      </c>
      <c r="P763" s="63">
        <f t="shared" si="170"/>
        <v>13372.53220338983</v>
      </c>
      <c r="Q763" s="53">
        <v>9673</v>
      </c>
      <c r="R763" s="69" t="s">
        <v>96</v>
      </c>
      <c r="S763" s="18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  <c r="FE763" s="2"/>
      <c r="FF763" s="2"/>
      <c r="FG763" s="2"/>
      <c r="FH763" s="2"/>
      <c r="FI763" s="2"/>
      <c r="FJ763" s="2"/>
      <c r="FK763" s="2"/>
      <c r="FL763" s="2"/>
      <c r="FM763" s="2"/>
      <c r="FN763" s="2"/>
      <c r="FO763" s="2"/>
      <c r="FP763" s="2"/>
      <c r="FQ763" s="2"/>
      <c r="FR763" s="2"/>
      <c r="FS763" s="2"/>
      <c r="FT763" s="2"/>
      <c r="FU763" s="2"/>
      <c r="FV763" s="2"/>
      <c r="FW763" s="2"/>
      <c r="FX763" s="2"/>
      <c r="FY763" s="2"/>
      <c r="FZ763" s="2"/>
      <c r="GA763" s="2"/>
      <c r="GB763" s="2"/>
      <c r="GC763" s="2"/>
      <c r="GD763" s="2"/>
      <c r="GE763" s="2"/>
      <c r="GF763" s="2"/>
      <c r="GG763" s="2"/>
      <c r="GH763" s="2"/>
      <c r="GI763" s="2"/>
      <c r="GJ763" s="2"/>
      <c r="GK763" s="2"/>
      <c r="GL763" s="2"/>
      <c r="GM763" s="2"/>
      <c r="GN763" s="2"/>
      <c r="GO763" s="2"/>
      <c r="GP763" s="2"/>
      <c r="GQ763" s="2"/>
      <c r="GR763" s="2"/>
      <c r="GS763" s="2"/>
      <c r="GT763" s="2"/>
      <c r="GU763" s="2"/>
      <c r="GV763" s="2"/>
      <c r="GW763" s="2"/>
      <c r="GX763" s="2"/>
      <c r="GY763" s="2"/>
    </row>
    <row r="764" spans="1:207" s="14" customFormat="1" ht="27" customHeight="1" x14ac:dyDescent="0.25">
      <c r="A764" s="69" t="s">
        <v>1310</v>
      </c>
      <c r="B764" s="106" t="s">
        <v>404</v>
      </c>
      <c r="C764" s="72">
        <v>1965</v>
      </c>
      <c r="D764" s="167" t="s">
        <v>221</v>
      </c>
      <c r="E764" s="72" t="s">
        <v>20</v>
      </c>
      <c r="F764" s="71">
        <v>2</v>
      </c>
      <c r="G764" s="71">
        <v>2</v>
      </c>
      <c r="H764" s="76">
        <v>472</v>
      </c>
      <c r="I764" s="76">
        <v>154.60000000000002</v>
      </c>
      <c r="J764" s="76">
        <v>317.39999999999998</v>
      </c>
      <c r="K764" s="76">
        <f t="shared" si="169"/>
        <v>6310388</v>
      </c>
      <c r="L764" s="63">
        <v>0</v>
      </c>
      <c r="M764" s="63">
        <v>0</v>
      </c>
      <c r="N764" s="63">
        <v>0</v>
      </c>
      <c r="O764" s="53">
        <f>'[1]Прод. прилож'!$C$1257</f>
        <v>6310388</v>
      </c>
      <c r="P764" s="63">
        <f t="shared" si="170"/>
        <v>13369.466101694916</v>
      </c>
      <c r="Q764" s="53">
        <v>9673</v>
      </c>
      <c r="R764" s="69" t="s">
        <v>96</v>
      </c>
      <c r="S764" s="18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  <c r="FE764" s="2"/>
      <c r="FF764" s="2"/>
      <c r="FG764" s="2"/>
      <c r="FH764" s="2"/>
      <c r="FI764" s="2"/>
      <c r="FJ764" s="2"/>
      <c r="FK764" s="2"/>
      <c r="FL764" s="2"/>
      <c r="FM764" s="2"/>
      <c r="FN764" s="2"/>
      <c r="FO764" s="2"/>
      <c r="FP764" s="2"/>
      <c r="FQ764" s="2"/>
      <c r="FR764" s="2"/>
      <c r="FS764" s="2"/>
      <c r="FT764" s="2"/>
      <c r="FU764" s="2"/>
      <c r="FV764" s="2"/>
      <c r="FW764" s="2"/>
      <c r="FX764" s="2"/>
      <c r="FY764" s="2"/>
      <c r="FZ764" s="2"/>
      <c r="GA764" s="2"/>
      <c r="GB764" s="2"/>
      <c r="GC764" s="2"/>
      <c r="GD764" s="2"/>
      <c r="GE764" s="2"/>
      <c r="GF764" s="2"/>
      <c r="GG764" s="2"/>
      <c r="GH764" s="2"/>
      <c r="GI764" s="2"/>
      <c r="GJ764" s="2"/>
      <c r="GK764" s="2"/>
      <c r="GL764" s="2"/>
      <c r="GM764" s="2"/>
      <c r="GN764" s="2"/>
      <c r="GO764" s="2"/>
      <c r="GP764" s="2"/>
      <c r="GQ764" s="2"/>
      <c r="GR764" s="2"/>
      <c r="GS764" s="2"/>
      <c r="GT764" s="2"/>
      <c r="GU764" s="2"/>
      <c r="GV764" s="2"/>
      <c r="GW764" s="2"/>
      <c r="GX764" s="2"/>
      <c r="GY764" s="2"/>
    </row>
    <row r="765" spans="1:207" s="15" customFormat="1" ht="34.9" customHeight="1" x14ac:dyDescent="0.25">
      <c r="A765" s="198" t="s">
        <v>2245</v>
      </c>
      <c r="B765" s="198"/>
      <c r="C765" s="198"/>
      <c r="D765" s="198"/>
      <c r="E765" s="198"/>
      <c r="F765" s="198"/>
      <c r="G765" s="198"/>
      <c r="H765" s="198"/>
      <c r="I765" s="198"/>
      <c r="J765" s="198"/>
      <c r="K765" s="198"/>
      <c r="L765" s="198"/>
      <c r="M765" s="198"/>
      <c r="N765" s="198"/>
      <c r="O765" s="198"/>
      <c r="P765" s="198"/>
      <c r="Q765" s="198"/>
      <c r="R765" s="198"/>
      <c r="S765" s="57"/>
      <c r="T765" s="16"/>
      <c r="U765" s="16"/>
    </row>
    <row r="766" spans="1:207" s="15" customFormat="1" ht="34.9" customHeight="1" x14ac:dyDescent="0.25">
      <c r="A766" s="199" t="s">
        <v>858</v>
      </c>
      <c r="B766" s="199"/>
      <c r="C766" s="158" t="s">
        <v>21</v>
      </c>
      <c r="D766" s="158" t="s">
        <v>21</v>
      </c>
      <c r="E766" s="158" t="s">
        <v>21</v>
      </c>
      <c r="F766" s="96" t="s">
        <v>21</v>
      </c>
      <c r="G766" s="96" t="s">
        <v>21</v>
      </c>
      <c r="H766" s="97">
        <f>SUM(H767:H768)</f>
        <v>865</v>
      </c>
      <c r="I766" s="97">
        <f t="shared" ref="I766:O766" si="171">SUM(I767:I768)</f>
        <v>341.6</v>
      </c>
      <c r="J766" s="97">
        <f t="shared" si="171"/>
        <v>523.4</v>
      </c>
      <c r="K766" s="97">
        <f t="shared" si="171"/>
        <v>10506514</v>
      </c>
      <c r="L766" s="97">
        <f t="shared" si="171"/>
        <v>0</v>
      </c>
      <c r="M766" s="97">
        <f t="shared" si="171"/>
        <v>0</v>
      </c>
      <c r="N766" s="97">
        <f t="shared" si="171"/>
        <v>0</v>
      </c>
      <c r="O766" s="97">
        <f t="shared" si="171"/>
        <v>10506514</v>
      </c>
      <c r="P766" s="34">
        <f>K766/H766</f>
        <v>12146.258959537572</v>
      </c>
      <c r="Q766" s="98" t="s">
        <v>21</v>
      </c>
      <c r="R766" s="99" t="s">
        <v>21</v>
      </c>
      <c r="S766" s="57"/>
      <c r="T766" s="16"/>
      <c r="U766" s="16"/>
    </row>
    <row r="767" spans="1:207" s="14" customFormat="1" ht="25.15" customHeight="1" x14ac:dyDescent="0.25">
      <c r="A767" s="70" t="s">
        <v>1311</v>
      </c>
      <c r="B767" s="106" t="s">
        <v>395</v>
      </c>
      <c r="C767" s="72">
        <v>1964</v>
      </c>
      <c r="D767" s="167" t="s">
        <v>221</v>
      </c>
      <c r="E767" s="72" t="s">
        <v>20</v>
      </c>
      <c r="F767" s="71">
        <v>2</v>
      </c>
      <c r="G767" s="71">
        <v>2</v>
      </c>
      <c r="H767" s="37">
        <v>432.5</v>
      </c>
      <c r="I767" s="37">
        <v>170.8</v>
      </c>
      <c r="J767" s="37">
        <v>261.7</v>
      </c>
      <c r="K767" s="37">
        <f>SUM(L767:O767)</f>
        <v>5253257</v>
      </c>
      <c r="L767" s="44">
        <v>0</v>
      </c>
      <c r="M767" s="44">
        <v>0</v>
      </c>
      <c r="N767" s="44">
        <v>0</v>
      </c>
      <c r="O767" s="48">
        <f>'[1]Прод. прилож'!$C$1259</f>
        <v>5253257</v>
      </c>
      <c r="P767" s="63">
        <f>K767/H767</f>
        <v>12146.258959537572</v>
      </c>
      <c r="Q767" s="50">
        <v>9673</v>
      </c>
      <c r="R767" s="69" t="s">
        <v>96</v>
      </c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  <c r="FE767" s="2"/>
      <c r="FF767" s="2"/>
      <c r="FG767" s="2"/>
      <c r="FH767" s="2"/>
      <c r="FI767" s="2"/>
      <c r="FJ767" s="2"/>
      <c r="FK767" s="2"/>
      <c r="FL767" s="2"/>
      <c r="FM767" s="2"/>
      <c r="FN767" s="2"/>
      <c r="FO767" s="2"/>
      <c r="FP767" s="2"/>
      <c r="FQ767" s="2"/>
      <c r="FR767" s="2"/>
      <c r="FS767" s="2"/>
      <c r="FT767" s="2"/>
      <c r="FU767" s="2"/>
      <c r="FV767" s="2"/>
      <c r="FW767" s="2"/>
      <c r="FX767" s="2"/>
      <c r="FY767" s="2"/>
      <c r="FZ767" s="2"/>
      <c r="GA767" s="2"/>
      <c r="GB767" s="2"/>
      <c r="GC767" s="2"/>
      <c r="GD767" s="2"/>
      <c r="GE767" s="2"/>
      <c r="GF767" s="2"/>
      <c r="GG767" s="2"/>
      <c r="GH767" s="2"/>
      <c r="GI767" s="2"/>
      <c r="GJ767" s="2"/>
      <c r="GK767" s="2"/>
      <c r="GL767" s="2"/>
      <c r="GM767" s="2"/>
      <c r="GN767" s="2"/>
      <c r="GO767" s="2"/>
      <c r="GP767" s="2"/>
      <c r="GQ767" s="2"/>
      <c r="GR767" s="2"/>
      <c r="GS767" s="2"/>
      <c r="GT767" s="2"/>
      <c r="GU767" s="2"/>
      <c r="GV767" s="2"/>
      <c r="GW767" s="2"/>
      <c r="GX767" s="2"/>
      <c r="GY767" s="2"/>
    </row>
    <row r="768" spans="1:207" s="14" customFormat="1" ht="25.15" customHeight="1" x14ac:dyDescent="0.25">
      <c r="A768" s="70" t="s">
        <v>1312</v>
      </c>
      <c r="B768" s="106" t="s">
        <v>396</v>
      </c>
      <c r="C768" s="72">
        <v>1964</v>
      </c>
      <c r="D768" s="167" t="s">
        <v>221</v>
      </c>
      <c r="E768" s="72" t="s">
        <v>20</v>
      </c>
      <c r="F768" s="71">
        <v>2</v>
      </c>
      <c r="G768" s="71">
        <v>2</v>
      </c>
      <c r="H768" s="37">
        <v>432.5</v>
      </c>
      <c r="I768" s="37">
        <v>170.8</v>
      </c>
      <c r="J768" s="37">
        <v>261.7</v>
      </c>
      <c r="K768" s="37">
        <f>SUM(L768:O768)</f>
        <v>5253257</v>
      </c>
      <c r="L768" s="44">
        <v>0</v>
      </c>
      <c r="M768" s="44">
        <v>0</v>
      </c>
      <c r="N768" s="44">
        <v>0</v>
      </c>
      <c r="O768" s="50">
        <f>'[1]Прод. прилож'!$C$1260</f>
        <v>5253257</v>
      </c>
      <c r="P768" s="44">
        <f>K768/H768</f>
        <v>12146.258959537572</v>
      </c>
      <c r="Q768" s="50">
        <v>9673</v>
      </c>
      <c r="R768" s="69" t="s">
        <v>96</v>
      </c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  <c r="FE768" s="2"/>
      <c r="FF768" s="2"/>
      <c r="FG768" s="2"/>
      <c r="FH768" s="2"/>
      <c r="FI768" s="2"/>
      <c r="FJ768" s="2"/>
      <c r="FK768" s="2"/>
      <c r="FL768" s="2"/>
      <c r="FM768" s="2"/>
      <c r="FN768" s="2"/>
      <c r="FO768" s="2"/>
      <c r="FP768" s="2"/>
      <c r="FQ768" s="2"/>
      <c r="FR768" s="2"/>
      <c r="FS768" s="2"/>
      <c r="FT768" s="2"/>
      <c r="FU768" s="2"/>
      <c r="FV768" s="2"/>
      <c r="FW768" s="2"/>
      <c r="FX768" s="2"/>
      <c r="FY768" s="2"/>
      <c r="FZ768" s="2"/>
      <c r="GA768" s="2"/>
      <c r="GB768" s="2"/>
      <c r="GC768" s="2"/>
      <c r="GD768" s="2"/>
      <c r="GE768" s="2"/>
      <c r="GF768" s="2"/>
      <c r="GG768" s="2"/>
      <c r="GH768" s="2"/>
      <c r="GI768" s="2"/>
      <c r="GJ768" s="2"/>
      <c r="GK768" s="2"/>
      <c r="GL768" s="2"/>
      <c r="GM768" s="2"/>
      <c r="GN768" s="2"/>
      <c r="GO768" s="2"/>
      <c r="GP768" s="2"/>
      <c r="GQ768" s="2"/>
      <c r="GR768" s="2"/>
      <c r="GS768" s="2"/>
      <c r="GT768" s="2"/>
      <c r="GU768" s="2"/>
      <c r="GV768" s="2"/>
      <c r="GW768" s="2"/>
      <c r="GX768" s="2"/>
      <c r="GY768" s="2"/>
    </row>
    <row r="769" spans="1:207" s="111" customFormat="1" ht="34.9" customHeight="1" x14ac:dyDescent="0.25">
      <c r="A769" s="198" t="s">
        <v>2246</v>
      </c>
      <c r="B769" s="198"/>
      <c r="C769" s="198"/>
      <c r="D769" s="198"/>
      <c r="E769" s="198"/>
      <c r="F769" s="198"/>
      <c r="G769" s="198"/>
      <c r="H769" s="198"/>
      <c r="I769" s="198"/>
      <c r="J769" s="198"/>
      <c r="K769" s="198"/>
      <c r="L769" s="198"/>
      <c r="M769" s="198"/>
      <c r="N769" s="198"/>
      <c r="O769" s="198"/>
      <c r="P769" s="198"/>
      <c r="Q769" s="198"/>
      <c r="R769" s="198"/>
      <c r="S769" s="110"/>
      <c r="T769" s="110"/>
      <c r="U769" s="110"/>
    </row>
    <row r="770" spans="1:207" s="111" customFormat="1" ht="34.9" customHeight="1" x14ac:dyDescent="0.25">
      <c r="A770" s="199" t="s">
        <v>1848</v>
      </c>
      <c r="B770" s="199"/>
      <c r="C770" s="158" t="s">
        <v>21</v>
      </c>
      <c r="D770" s="158" t="s">
        <v>21</v>
      </c>
      <c r="E770" s="158" t="s">
        <v>21</v>
      </c>
      <c r="F770" s="96" t="s">
        <v>21</v>
      </c>
      <c r="G770" s="96" t="s">
        <v>21</v>
      </c>
      <c r="H770" s="118">
        <f t="shared" ref="H770:N770" si="172">SUM(H771:H772)</f>
        <v>2144.9</v>
      </c>
      <c r="I770" s="118">
        <f t="shared" si="172"/>
        <v>0</v>
      </c>
      <c r="J770" s="118">
        <f t="shared" si="172"/>
        <v>1469.4</v>
      </c>
      <c r="K770" s="118">
        <f t="shared" si="172"/>
        <v>5443629.9000000004</v>
      </c>
      <c r="L770" s="118">
        <f t="shared" si="172"/>
        <v>0</v>
      </c>
      <c r="M770" s="118">
        <f t="shared" si="172"/>
        <v>0</v>
      </c>
      <c r="N770" s="118">
        <f t="shared" si="172"/>
        <v>0</v>
      </c>
      <c r="O770" s="118">
        <f>SUM(O771:O772)</f>
        <v>5443629.9000000004</v>
      </c>
      <c r="P770" s="34">
        <f>K770/H770</f>
        <v>2537.9411161359503</v>
      </c>
      <c r="Q770" s="119" t="s">
        <v>21</v>
      </c>
      <c r="R770" s="120" t="s">
        <v>21</v>
      </c>
      <c r="S770" s="110"/>
      <c r="T770" s="110"/>
      <c r="U770" s="110"/>
    </row>
    <row r="771" spans="1:207" s="111" customFormat="1" ht="30" customHeight="1" x14ac:dyDescent="0.25">
      <c r="A771" s="148" t="s">
        <v>1313</v>
      </c>
      <c r="B771" s="157" t="s">
        <v>1861</v>
      </c>
      <c r="C771" s="150">
        <v>1983</v>
      </c>
      <c r="D771" s="150">
        <v>2009</v>
      </c>
      <c r="E771" s="150" t="s">
        <v>22</v>
      </c>
      <c r="F771" s="164">
        <v>3</v>
      </c>
      <c r="G771" s="164">
        <v>2</v>
      </c>
      <c r="H771" s="175">
        <v>1090.9000000000001</v>
      </c>
      <c r="I771" s="175">
        <v>0</v>
      </c>
      <c r="J771" s="175">
        <v>735.4</v>
      </c>
      <c r="K771" s="37">
        <f>SUM(L771:O771)</f>
        <v>1699056</v>
      </c>
      <c r="L771" s="53">
        <v>0</v>
      </c>
      <c r="M771" s="53">
        <v>0</v>
      </c>
      <c r="N771" s="53">
        <v>0</v>
      </c>
      <c r="O771" s="44">
        <f>'[1]Прод. прилож'!$C$763</f>
        <v>1699056</v>
      </c>
      <c r="P771" s="50">
        <f>K771/H771</f>
        <v>1557.4809790081583</v>
      </c>
      <c r="Q771" s="37">
        <v>9673</v>
      </c>
      <c r="R771" s="70" t="s">
        <v>95</v>
      </c>
    </row>
    <row r="772" spans="1:207" ht="22.9" customHeight="1" x14ac:dyDescent="0.25">
      <c r="A772" s="148" t="s">
        <v>1314</v>
      </c>
      <c r="B772" s="180" t="s">
        <v>1846</v>
      </c>
      <c r="C772" s="155" t="s">
        <v>1847</v>
      </c>
      <c r="D772" s="150">
        <v>2009</v>
      </c>
      <c r="E772" s="150" t="s">
        <v>20</v>
      </c>
      <c r="F772" s="160">
        <v>2</v>
      </c>
      <c r="G772" s="160">
        <v>2</v>
      </c>
      <c r="H772" s="128">
        <v>1054</v>
      </c>
      <c r="I772" s="128">
        <v>0</v>
      </c>
      <c r="J772" s="128">
        <v>734</v>
      </c>
      <c r="K772" s="37">
        <f>SUM(L772:O772)</f>
        <v>3744573.9</v>
      </c>
      <c r="L772" s="53">
        <v>0</v>
      </c>
      <c r="M772" s="53">
        <v>0</v>
      </c>
      <c r="N772" s="53">
        <v>0</v>
      </c>
      <c r="O772" s="44">
        <f>'[1]Прод. прилож'!$C$764</f>
        <v>3744573.9</v>
      </c>
      <c r="P772" s="50">
        <f>K772/H772</f>
        <v>3552.726660341556</v>
      </c>
      <c r="Q772" s="37">
        <v>9673</v>
      </c>
      <c r="R772" s="70" t="s">
        <v>95</v>
      </c>
      <c r="S772" s="18"/>
      <c r="T772" s="18"/>
    </row>
    <row r="773" spans="1:207" s="14" customFormat="1" ht="34.9" customHeight="1" x14ac:dyDescent="0.25">
      <c r="A773" s="198" t="s">
        <v>2247</v>
      </c>
      <c r="B773" s="198"/>
      <c r="C773" s="198"/>
      <c r="D773" s="198"/>
      <c r="E773" s="198"/>
      <c r="F773" s="198"/>
      <c r="G773" s="198"/>
      <c r="H773" s="198"/>
      <c r="I773" s="198"/>
      <c r="J773" s="198"/>
      <c r="K773" s="198"/>
      <c r="L773" s="198"/>
      <c r="M773" s="198"/>
      <c r="N773" s="198"/>
      <c r="O773" s="198"/>
      <c r="P773" s="198"/>
      <c r="Q773" s="198"/>
      <c r="R773" s="198"/>
    </row>
    <row r="774" spans="1:207" s="15" customFormat="1" ht="34.9" customHeight="1" x14ac:dyDescent="0.25">
      <c r="A774" s="199" t="s">
        <v>55</v>
      </c>
      <c r="B774" s="199"/>
      <c r="C774" s="158" t="s">
        <v>21</v>
      </c>
      <c r="D774" s="158" t="s">
        <v>21</v>
      </c>
      <c r="E774" s="158" t="s">
        <v>21</v>
      </c>
      <c r="F774" s="96" t="s">
        <v>21</v>
      </c>
      <c r="G774" s="96" t="s">
        <v>21</v>
      </c>
      <c r="H774" s="97">
        <f t="shared" ref="H774:O774" si="173">SUM(H775:H1168)</f>
        <v>841184.44000000006</v>
      </c>
      <c r="I774" s="97">
        <f t="shared" si="173"/>
        <v>77972.490000000034</v>
      </c>
      <c r="J774" s="97">
        <f t="shared" si="173"/>
        <v>686584.96000000008</v>
      </c>
      <c r="K774" s="97">
        <f t="shared" si="173"/>
        <v>2817048640.1700006</v>
      </c>
      <c r="L774" s="97">
        <f t="shared" si="173"/>
        <v>0</v>
      </c>
      <c r="M774" s="97">
        <f t="shared" si="173"/>
        <v>0</v>
      </c>
      <c r="N774" s="97">
        <f t="shared" si="173"/>
        <v>0</v>
      </c>
      <c r="O774" s="97">
        <f t="shared" si="173"/>
        <v>2817048640.1700006</v>
      </c>
      <c r="P774" s="34">
        <f t="shared" ref="P774:P783" si="174">K774/H774</f>
        <v>3348.9072148909463</v>
      </c>
      <c r="Q774" s="98" t="s">
        <v>21</v>
      </c>
      <c r="R774" s="99" t="s">
        <v>21</v>
      </c>
      <c r="S774" s="57"/>
      <c r="T774" s="16"/>
      <c r="U774" s="16"/>
    </row>
    <row r="775" spans="1:207" s="16" customFormat="1" ht="25.15" customHeight="1" x14ac:dyDescent="0.25">
      <c r="A775" s="191" t="s">
        <v>1315</v>
      </c>
      <c r="B775" s="45" t="s">
        <v>442</v>
      </c>
      <c r="C775" s="167">
        <v>1964</v>
      </c>
      <c r="D775" s="167" t="s">
        <v>221</v>
      </c>
      <c r="E775" s="167" t="s">
        <v>20</v>
      </c>
      <c r="F775" s="72">
        <v>5</v>
      </c>
      <c r="G775" s="72">
        <v>4</v>
      </c>
      <c r="H775" s="47">
        <f t="shared" ref="H775:H781" si="175">I775+J775</f>
        <v>3223.7400000000002</v>
      </c>
      <c r="I775" s="47">
        <v>630.9</v>
      </c>
      <c r="J775" s="47">
        <v>2592.84</v>
      </c>
      <c r="K775" s="37">
        <f t="shared" ref="K775:K848" si="176">SUM(L775:O775)</f>
        <v>8021250</v>
      </c>
      <c r="L775" s="44">
        <v>0</v>
      </c>
      <c r="M775" s="44">
        <v>0</v>
      </c>
      <c r="N775" s="44">
        <v>0</v>
      </c>
      <c r="O775" s="47">
        <f>'[1]Прод. прилож'!$C$253</f>
        <v>8021250</v>
      </c>
      <c r="P775" s="44">
        <f t="shared" si="174"/>
        <v>2488.1814290234324</v>
      </c>
      <c r="Q775" s="50">
        <v>9673</v>
      </c>
      <c r="R775" s="69" t="s">
        <v>94</v>
      </c>
      <c r="S775" s="57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  <c r="BE775" s="15"/>
      <c r="BF775" s="15"/>
      <c r="BG775" s="15"/>
      <c r="BH775" s="15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5"/>
      <c r="CK775" s="15"/>
      <c r="CL775" s="15"/>
      <c r="CM775" s="15"/>
      <c r="CN775" s="15"/>
      <c r="CO775" s="15"/>
      <c r="CP775" s="15"/>
      <c r="CQ775" s="15"/>
      <c r="CR775" s="15"/>
      <c r="CS775" s="15"/>
      <c r="CT775" s="15"/>
      <c r="CU775" s="15"/>
      <c r="CV775" s="15"/>
      <c r="CW775" s="15"/>
      <c r="CX775" s="15"/>
      <c r="CY775" s="15"/>
      <c r="CZ775" s="15"/>
      <c r="DA775" s="15"/>
      <c r="DB775" s="15"/>
      <c r="DC775" s="15"/>
      <c r="DD775" s="15"/>
      <c r="DE775" s="15"/>
      <c r="DF775" s="15"/>
      <c r="DG775" s="15"/>
      <c r="DH775" s="15"/>
      <c r="DI775" s="15"/>
      <c r="DJ775" s="15"/>
      <c r="DK775" s="15"/>
      <c r="DL775" s="15"/>
      <c r="DM775" s="15"/>
      <c r="DN775" s="15"/>
      <c r="DO775" s="15"/>
      <c r="DP775" s="15"/>
      <c r="DQ775" s="15"/>
      <c r="DR775" s="15"/>
      <c r="DS775" s="15"/>
      <c r="DT775" s="15"/>
      <c r="DU775" s="15"/>
      <c r="DV775" s="15"/>
      <c r="DW775" s="15"/>
      <c r="DX775" s="15"/>
      <c r="DY775" s="15"/>
      <c r="DZ775" s="15"/>
      <c r="EA775" s="15"/>
      <c r="EB775" s="15"/>
      <c r="EC775" s="15"/>
      <c r="ED775" s="15"/>
      <c r="EE775" s="15"/>
      <c r="EF775" s="15"/>
      <c r="EG775" s="15"/>
      <c r="EH775" s="15"/>
      <c r="EI775" s="15"/>
      <c r="EJ775" s="15"/>
      <c r="EK775" s="15"/>
      <c r="EL775" s="15"/>
      <c r="EM775" s="15"/>
      <c r="EN775" s="15"/>
      <c r="EO775" s="15"/>
      <c r="EP775" s="15"/>
      <c r="EQ775" s="15"/>
      <c r="ER775" s="15"/>
      <c r="ES775" s="15"/>
      <c r="ET775" s="15"/>
      <c r="EU775" s="15"/>
      <c r="EV775" s="15"/>
      <c r="EW775" s="15"/>
      <c r="EX775" s="15"/>
      <c r="EY775" s="15"/>
      <c r="EZ775" s="15"/>
      <c r="FA775" s="15"/>
      <c r="FB775" s="15"/>
      <c r="FC775" s="15"/>
      <c r="FD775" s="15"/>
      <c r="FE775" s="15"/>
      <c r="FF775" s="15"/>
      <c r="FG775" s="15"/>
      <c r="FH775" s="15"/>
      <c r="FI775" s="15"/>
      <c r="FJ775" s="15"/>
      <c r="FK775" s="15"/>
      <c r="FL775" s="15"/>
      <c r="FM775" s="15"/>
      <c r="FN775" s="15"/>
      <c r="FO775" s="15"/>
      <c r="FP775" s="15"/>
      <c r="FQ775" s="15"/>
      <c r="FR775" s="15"/>
      <c r="FS775" s="15"/>
      <c r="FT775" s="15"/>
      <c r="FU775" s="15"/>
      <c r="FV775" s="15"/>
      <c r="FW775" s="15"/>
      <c r="FX775" s="15"/>
      <c r="FY775" s="15"/>
      <c r="FZ775" s="15"/>
      <c r="GA775" s="15"/>
      <c r="GB775" s="15"/>
      <c r="GC775" s="15"/>
      <c r="GD775" s="15"/>
      <c r="GE775" s="15"/>
      <c r="GF775" s="15"/>
      <c r="GG775" s="15"/>
      <c r="GH775" s="15"/>
      <c r="GI775" s="15"/>
      <c r="GJ775" s="15"/>
      <c r="GK775" s="15"/>
      <c r="GL775" s="15"/>
      <c r="GM775" s="15"/>
      <c r="GN775" s="15"/>
      <c r="GO775" s="15"/>
      <c r="GP775" s="15"/>
      <c r="GQ775" s="15"/>
      <c r="GR775" s="15"/>
      <c r="GS775" s="15"/>
      <c r="GT775" s="15"/>
      <c r="GU775" s="15"/>
      <c r="GV775" s="15"/>
      <c r="GW775" s="15"/>
      <c r="GX775" s="15"/>
      <c r="GY775" s="15"/>
    </row>
    <row r="776" spans="1:207" s="16" customFormat="1" ht="25.15" customHeight="1" x14ac:dyDescent="0.25">
      <c r="A776" s="191" t="s">
        <v>1316</v>
      </c>
      <c r="B776" s="45" t="s">
        <v>443</v>
      </c>
      <c r="C776" s="167">
        <v>1962</v>
      </c>
      <c r="D776" s="167" t="s">
        <v>221</v>
      </c>
      <c r="E776" s="167" t="s">
        <v>20</v>
      </c>
      <c r="F776" s="72">
        <v>5</v>
      </c>
      <c r="G776" s="72">
        <v>4</v>
      </c>
      <c r="H776" s="47">
        <f t="shared" si="175"/>
        <v>2556.96</v>
      </c>
      <c r="I776" s="47">
        <v>0</v>
      </c>
      <c r="J776" s="47">
        <v>2556.96</v>
      </c>
      <c r="K776" s="37">
        <f t="shared" si="176"/>
        <v>9687500</v>
      </c>
      <c r="L776" s="44">
        <v>0</v>
      </c>
      <c r="M776" s="44">
        <v>0</v>
      </c>
      <c r="N776" s="44">
        <v>0</v>
      </c>
      <c r="O776" s="47">
        <f>'[1]Прод. прилож'!$C$254</f>
        <v>9687500</v>
      </c>
      <c r="P776" s="44">
        <f t="shared" si="174"/>
        <v>3788.6787435079154</v>
      </c>
      <c r="Q776" s="50">
        <v>9673</v>
      </c>
      <c r="R776" s="69" t="s">
        <v>94</v>
      </c>
      <c r="S776" s="57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  <c r="BE776" s="15"/>
      <c r="BF776" s="15"/>
      <c r="BG776" s="15"/>
      <c r="BH776" s="15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5"/>
      <c r="CK776" s="15"/>
      <c r="CL776" s="15"/>
      <c r="CM776" s="15"/>
      <c r="CN776" s="15"/>
      <c r="CO776" s="15"/>
      <c r="CP776" s="15"/>
      <c r="CQ776" s="15"/>
      <c r="CR776" s="15"/>
      <c r="CS776" s="15"/>
      <c r="CT776" s="15"/>
      <c r="CU776" s="15"/>
      <c r="CV776" s="15"/>
      <c r="CW776" s="15"/>
      <c r="CX776" s="15"/>
      <c r="CY776" s="15"/>
      <c r="CZ776" s="15"/>
      <c r="DA776" s="15"/>
      <c r="DB776" s="15"/>
      <c r="DC776" s="15"/>
      <c r="DD776" s="15"/>
      <c r="DE776" s="15"/>
      <c r="DF776" s="15"/>
      <c r="DG776" s="15"/>
      <c r="DH776" s="15"/>
      <c r="DI776" s="15"/>
      <c r="DJ776" s="15"/>
      <c r="DK776" s="15"/>
      <c r="DL776" s="15"/>
      <c r="DM776" s="15"/>
      <c r="DN776" s="15"/>
      <c r="DO776" s="15"/>
      <c r="DP776" s="15"/>
      <c r="DQ776" s="15"/>
      <c r="DR776" s="15"/>
      <c r="DS776" s="15"/>
      <c r="DT776" s="15"/>
      <c r="DU776" s="15"/>
      <c r="DV776" s="15"/>
      <c r="DW776" s="15"/>
      <c r="DX776" s="15"/>
      <c r="DY776" s="15"/>
      <c r="DZ776" s="15"/>
      <c r="EA776" s="15"/>
      <c r="EB776" s="15"/>
      <c r="EC776" s="15"/>
      <c r="ED776" s="15"/>
      <c r="EE776" s="15"/>
      <c r="EF776" s="15"/>
      <c r="EG776" s="15"/>
      <c r="EH776" s="15"/>
      <c r="EI776" s="15"/>
      <c r="EJ776" s="15"/>
      <c r="EK776" s="15"/>
      <c r="EL776" s="15"/>
      <c r="EM776" s="15"/>
      <c r="EN776" s="15"/>
      <c r="EO776" s="15"/>
      <c r="EP776" s="15"/>
      <c r="EQ776" s="15"/>
      <c r="ER776" s="15"/>
      <c r="ES776" s="15"/>
      <c r="ET776" s="15"/>
      <c r="EU776" s="15"/>
      <c r="EV776" s="15"/>
      <c r="EW776" s="15"/>
      <c r="EX776" s="15"/>
      <c r="EY776" s="15"/>
      <c r="EZ776" s="15"/>
      <c r="FA776" s="15"/>
      <c r="FB776" s="15"/>
      <c r="FC776" s="15"/>
      <c r="FD776" s="15"/>
      <c r="FE776" s="15"/>
      <c r="FF776" s="15"/>
      <c r="FG776" s="15"/>
      <c r="FH776" s="15"/>
      <c r="FI776" s="15"/>
      <c r="FJ776" s="15"/>
      <c r="FK776" s="15"/>
      <c r="FL776" s="15"/>
      <c r="FM776" s="15"/>
      <c r="FN776" s="15"/>
      <c r="FO776" s="15"/>
      <c r="FP776" s="15"/>
      <c r="FQ776" s="15"/>
      <c r="FR776" s="15"/>
      <c r="FS776" s="15"/>
      <c r="FT776" s="15"/>
      <c r="FU776" s="15"/>
      <c r="FV776" s="15"/>
      <c r="FW776" s="15"/>
      <c r="FX776" s="15"/>
      <c r="FY776" s="15"/>
      <c r="FZ776" s="15"/>
      <c r="GA776" s="15"/>
      <c r="GB776" s="15"/>
      <c r="GC776" s="15"/>
      <c r="GD776" s="15"/>
      <c r="GE776" s="15"/>
      <c r="GF776" s="15"/>
      <c r="GG776" s="15"/>
      <c r="GH776" s="15"/>
      <c r="GI776" s="15"/>
      <c r="GJ776" s="15"/>
      <c r="GK776" s="15"/>
      <c r="GL776" s="15"/>
      <c r="GM776" s="15"/>
      <c r="GN776" s="15"/>
      <c r="GO776" s="15"/>
      <c r="GP776" s="15"/>
      <c r="GQ776" s="15"/>
      <c r="GR776" s="15"/>
      <c r="GS776" s="15"/>
      <c r="GT776" s="15"/>
      <c r="GU776" s="15"/>
      <c r="GV776" s="15"/>
      <c r="GW776" s="15"/>
      <c r="GX776" s="15"/>
      <c r="GY776" s="15"/>
    </row>
    <row r="777" spans="1:207" s="15" customFormat="1" ht="25.15" customHeight="1" x14ac:dyDescent="0.25">
      <c r="A777" s="191" t="s">
        <v>1317</v>
      </c>
      <c r="B777" s="45" t="s">
        <v>444</v>
      </c>
      <c r="C777" s="167">
        <v>1962</v>
      </c>
      <c r="D777" s="167" t="s">
        <v>221</v>
      </c>
      <c r="E777" s="167" t="s">
        <v>20</v>
      </c>
      <c r="F777" s="72">
        <v>4</v>
      </c>
      <c r="G777" s="72">
        <v>2</v>
      </c>
      <c r="H777" s="47">
        <f t="shared" si="175"/>
        <v>1202.8800000000001</v>
      </c>
      <c r="I777" s="47">
        <v>86.2</v>
      </c>
      <c r="J777" s="47">
        <v>1116.68</v>
      </c>
      <c r="K777" s="37">
        <f t="shared" si="176"/>
        <v>4805000</v>
      </c>
      <c r="L777" s="44">
        <v>0</v>
      </c>
      <c r="M777" s="44">
        <v>0</v>
      </c>
      <c r="N777" s="44">
        <v>0</v>
      </c>
      <c r="O777" s="47">
        <f>'[1]Прод. прилож'!$C$255</f>
        <v>4805000</v>
      </c>
      <c r="P777" s="44">
        <f t="shared" si="174"/>
        <v>3994.5796754455969</v>
      </c>
      <c r="Q777" s="50">
        <v>9673</v>
      </c>
      <c r="R777" s="69" t="s">
        <v>94</v>
      </c>
      <c r="S777" s="57"/>
      <c r="T777" s="16"/>
      <c r="U777" s="16"/>
    </row>
    <row r="778" spans="1:207" s="15" customFormat="1" ht="25.15" customHeight="1" x14ac:dyDescent="0.25">
      <c r="A778" s="191" t="s">
        <v>2051</v>
      </c>
      <c r="B778" s="45" t="s">
        <v>445</v>
      </c>
      <c r="C778" s="167">
        <v>1963</v>
      </c>
      <c r="D778" s="167" t="s">
        <v>221</v>
      </c>
      <c r="E778" s="58" t="s">
        <v>20</v>
      </c>
      <c r="F778" s="72">
        <v>4</v>
      </c>
      <c r="G778" s="72">
        <v>2</v>
      </c>
      <c r="H778" s="47">
        <f t="shared" si="175"/>
        <v>1285.97</v>
      </c>
      <c r="I778" s="47">
        <v>99.5</v>
      </c>
      <c r="J778" s="47">
        <v>1186.47</v>
      </c>
      <c r="K778" s="37">
        <f t="shared" si="176"/>
        <v>4107500</v>
      </c>
      <c r="L778" s="44">
        <v>0</v>
      </c>
      <c r="M778" s="44">
        <v>0</v>
      </c>
      <c r="N778" s="44">
        <v>0</v>
      </c>
      <c r="O778" s="47">
        <f>'[1]Прод. прилож'!$C$766</f>
        <v>4107500</v>
      </c>
      <c r="P778" s="44">
        <f t="shared" si="174"/>
        <v>3194.0869538169632</v>
      </c>
      <c r="Q778" s="50">
        <v>9673</v>
      </c>
      <c r="R778" s="69" t="s">
        <v>95</v>
      </c>
      <c r="S778" s="57"/>
      <c r="T778" s="16"/>
      <c r="U778" s="16"/>
    </row>
    <row r="779" spans="1:207" s="15" customFormat="1" ht="25.15" customHeight="1" x14ac:dyDescent="0.25">
      <c r="A779" s="191" t="s">
        <v>1318</v>
      </c>
      <c r="B779" s="45" t="s">
        <v>446</v>
      </c>
      <c r="C779" s="167">
        <v>1963</v>
      </c>
      <c r="D779" s="167" t="s">
        <v>221</v>
      </c>
      <c r="E779" s="58" t="s">
        <v>20</v>
      </c>
      <c r="F779" s="72">
        <v>4</v>
      </c>
      <c r="G779" s="72">
        <v>2</v>
      </c>
      <c r="H779" s="47">
        <f t="shared" si="175"/>
        <v>1270.02</v>
      </c>
      <c r="I779" s="47">
        <v>0</v>
      </c>
      <c r="J779" s="47">
        <v>1270.02</v>
      </c>
      <c r="K779" s="37">
        <f t="shared" si="176"/>
        <v>4076500</v>
      </c>
      <c r="L779" s="44">
        <v>0</v>
      </c>
      <c r="M779" s="44">
        <v>0</v>
      </c>
      <c r="N779" s="44">
        <v>0</v>
      </c>
      <c r="O779" s="47">
        <f>'[1]Прод. прилож'!$C$767</f>
        <v>4076500</v>
      </c>
      <c r="P779" s="44">
        <f t="shared" si="174"/>
        <v>3209.7919717799718</v>
      </c>
      <c r="Q779" s="50">
        <v>9673</v>
      </c>
      <c r="R779" s="69" t="s">
        <v>95</v>
      </c>
      <c r="S779" s="57"/>
      <c r="T779" s="16"/>
      <c r="U779" s="16"/>
    </row>
    <row r="780" spans="1:207" s="15" customFormat="1" ht="27" customHeight="1" x14ac:dyDescent="0.25">
      <c r="A780" s="191" t="s">
        <v>1319</v>
      </c>
      <c r="B780" s="45" t="s">
        <v>2004</v>
      </c>
      <c r="C780" s="72">
        <v>1959</v>
      </c>
      <c r="D780" s="72" t="s">
        <v>221</v>
      </c>
      <c r="E780" s="72" t="s">
        <v>20</v>
      </c>
      <c r="F780" s="72">
        <v>4</v>
      </c>
      <c r="G780" s="72">
        <v>1</v>
      </c>
      <c r="H780" s="47">
        <v>499.18</v>
      </c>
      <c r="I780" s="47">
        <v>45.4</v>
      </c>
      <c r="J780" s="47">
        <v>453.78</v>
      </c>
      <c r="K780" s="37">
        <f t="shared" ref="K780" si="177">SUM(L780:O780)</f>
        <v>1439050</v>
      </c>
      <c r="L780" s="47">
        <v>0</v>
      </c>
      <c r="M780" s="47">
        <v>0</v>
      </c>
      <c r="N780" s="47">
        <v>0</v>
      </c>
      <c r="O780" s="47">
        <f>'[1]Прод. прилож'!$C$770</f>
        <v>1439050</v>
      </c>
      <c r="P780" s="50">
        <f t="shared" si="174"/>
        <v>2882.8278376537523</v>
      </c>
      <c r="Q780" s="37">
        <v>9673</v>
      </c>
      <c r="R780" s="69" t="s">
        <v>95</v>
      </c>
      <c r="S780" s="16"/>
      <c r="T780" s="16"/>
      <c r="U780" s="16"/>
    </row>
    <row r="781" spans="1:207" s="15" customFormat="1" ht="25.15" customHeight="1" x14ac:dyDescent="0.25">
      <c r="A781" s="200" t="s">
        <v>1320</v>
      </c>
      <c r="B781" s="212" t="s">
        <v>447</v>
      </c>
      <c r="C781" s="214">
        <v>1958</v>
      </c>
      <c r="D781" s="214" t="s">
        <v>221</v>
      </c>
      <c r="E781" s="214" t="s">
        <v>358</v>
      </c>
      <c r="F781" s="204">
        <v>3</v>
      </c>
      <c r="G781" s="204">
        <v>3</v>
      </c>
      <c r="H781" s="222">
        <f t="shared" si="175"/>
        <v>1512.72</v>
      </c>
      <c r="I781" s="222">
        <v>712.5</v>
      </c>
      <c r="J781" s="222">
        <v>800.22</v>
      </c>
      <c r="K781" s="37">
        <f t="shared" si="176"/>
        <v>850000</v>
      </c>
      <c r="L781" s="44">
        <v>0</v>
      </c>
      <c r="M781" s="44">
        <v>0</v>
      </c>
      <c r="N781" s="44">
        <v>0</v>
      </c>
      <c r="O781" s="47">
        <f>'[1]Прод. прилож'!$C$256</f>
        <v>850000</v>
      </c>
      <c r="P781" s="44">
        <f t="shared" si="174"/>
        <v>561.90173991221116</v>
      </c>
      <c r="Q781" s="50">
        <v>9673</v>
      </c>
      <c r="R781" s="69" t="s">
        <v>94</v>
      </c>
      <c r="S781" s="57"/>
      <c r="T781" s="16"/>
      <c r="U781" s="16"/>
    </row>
    <row r="782" spans="1:207" ht="25.15" customHeight="1" x14ac:dyDescent="0.25">
      <c r="A782" s="201"/>
      <c r="B782" s="213"/>
      <c r="C782" s="215"/>
      <c r="D782" s="215"/>
      <c r="E782" s="215"/>
      <c r="F782" s="205"/>
      <c r="G782" s="205"/>
      <c r="H782" s="223"/>
      <c r="I782" s="223"/>
      <c r="J782" s="223"/>
      <c r="K782" s="37">
        <f t="shared" ref="K782" si="178">SUM(L782:O782)</f>
        <v>2070800</v>
      </c>
      <c r="L782" s="44">
        <v>0</v>
      </c>
      <c r="M782" s="44">
        <v>0</v>
      </c>
      <c r="N782" s="44">
        <v>0</v>
      </c>
      <c r="O782" s="47">
        <f>'[1]Прод. прилож'!$C$769</f>
        <v>2070800</v>
      </c>
      <c r="P782" s="44">
        <f>K782/H781</f>
        <v>1368.9248506002432</v>
      </c>
      <c r="Q782" s="50">
        <v>9673</v>
      </c>
      <c r="R782" s="69" t="s">
        <v>95</v>
      </c>
    </row>
    <row r="783" spans="1:207" s="117" customFormat="1" ht="25.15" customHeight="1" x14ac:dyDescent="0.25">
      <c r="A783" s="144" t="s">
        <v>1321</v>
      </c>
      <c r="B783" s="107" t="s">
        <v>448</v>
      </c>
      <c r="C783" s="58">
        <v>1917</v>
      </c>
      <c r="D783" s="167" t="s">
        <v>221</v>
      </c>
      <c r="E783" s="58" t="s">
        <v>20</v>
      </c>
      <c r="F783" s="72">
        <v>2</v>
      </c>
      <c r="G783" s="72">
        <v>2</v>
      </c>
      <c r="H783" s="47">
        <v>628.79999999999995</v>
      </c>
      <c r="I783" s="47">
        <v>0</v>
      </c>
      <c r="J783" s="47">
        <v>458.1</v>
      </c>
      <c r="K783" s="37">
        <f t="shared" si="176"/>
        <v>2737798.0300000003</v>
      </c>
      <c r="L783" s="44">
        <v>0</v>
      </c>
      <c r="M783" s="44">
        <v>0</v>
      </c>
      <c r="N783" s="44">
        <v>0</v>
      </c>
      <c r="O783" s="47">
        <f>'[1]Прод. прилож'!$C$257</f>
        <v>2737798.0300000003</v>
      </c>
      <c r="P783" s="44">
        <f t="shared" si="174"/>
        <v>4354.0045006361333</v>
      </c>
      <c r="Q783" s="50">
        <v>9673</v>
      </c>
      <c r="R783" s="69" t="s">
        <v>94</v>
      </c>
      <c r="S783" s="14"/>
      <c r="T783" s="14"/>
      <c r="U783" s="14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  <c r="FE783" s="2"/>
      <c r="FF783" s="2"/>
      <c r="FG783" s="2"/>
      <c r="FH783" s="2"/>
      <c r="FI783" s="2"/>
      <c r="FJ783" s="2"/>
      <c r="FK783" s="2"/>
      <c r="FL783" s="2"/>
      <c r="FM783" s="2"/>
      <c r="FN783" s="2"/>
      <c r="FO783" s="2"/>
      <c r="FP783" s="2"/>
      <c r="FQ783" s="2"/>
      <c r="FR783" s="2"/>
      <c r="FS783" s="2"/>
      <c r="FT783" s="2"/>
      <c r="FU783" s="2"/>
      <c r="FV783" s="2"/>
      <c r="FW783" s="2"/>
      <c r="FX783" s="2"/>
      <c r="FY783" s="2"/>
      <c r="FZ783" s="2"/>
      <c r="GA783" s="2"/>
      <c r="GB783" s="2"/>
      <c r="GC783" s="2"/>
      <c r="GD783" s="2"/>
      <c r="GE783" s="2"/>
      <c r="GF783" s="2"/>
      <c r="GG783" s="2"/>
      <c r="GH783" s="2"/>
      <c r="GI783" s="2"/>
      <c r="GJ783" s="2"/>
      <c r="GK783" s="2"/>
      <c r="GL783" s="2"/>
      <c r="GM783" s="2"/>
      <c r="GN783" s="2"/>
      <c r="GO783" s="2"/>
      <c r="GP783" s="2"/>
      <c r="GQ783" s="2"/>
      <c r="GR783" s="2"/>
      <c r="GS783" s="2"/>
      <c r="GT783" s="2"/>
      <c r="GU783" s="2"/>
      <c r="GV783" s="2"/>
      <c r="GW783" s="2"/>
      <c r="GX783" s="2"/>
      <c r="GY783" s="2"/>
    </row>
    <row r="784" spans="1:207" s="117" customFormat="1" ht="25.15" customHeight="1" x14ac:dyDescent="0.25">
      <c r="A784" s="144" t="s">
        <v>1322</v>
      </c>
      <c r="B784" s="129" t="s">
        <v>1872</v>
      </c>
      <c r="C784" s="149" t="s">
        <v>1902</v>
      </c>
      <c r="D784" s="149" t="s">
        <v>221</v>
      </c>
      <c r="E784" s="149" t="s">
        <v>20</v>
      </c>
      <c r="F784" s="163">
        <v>2</v>
      </c>
      <c r="G784" s="163">
        <v>3</v>
      </c>
      <c r="H784" s="171">
        <v>1216.0999999999999</v>
      </c>
      <c r="I784" s="171">
        <v>713.6</v>
      </c>
      <c r="J784" s="171">
        <v>102.9</v>
      </c>
      <c r="K784" s="50">
        <f t="shared" si="176"/>
        <v>4960000</v>
      </c>
      <c r="L784" s="53">
        <v>0</v>
      </c>
      <c r="M784" s="53">
        <v>0</v>
      </c>
      <c r="N784" s="53">
        <v>0</v>
      </c>
      <c r="O784" s="44">
        <f>'[1]Прод. прилож'!$C$258</f>
        <v>4960000</v>
      </c>
      <c r="P784" s="50">
        <f>K784/[4]Прилож!H478</f>
        <v>4078.6119562535978</v>
      </c>
      <c r="Q784" s="50">
        <v>9673</v>
      </c>
      <c r="R784" s="69" t="s">
        <v>94</v>
      </c>
      <c r="S784" s="14"/>
      <c r="T784" s="14"/>
      <c r="U784" s="14"/>
      <c r="V784" s="14"/>
      <c r="W784" s="14"/>
      <c r="X784" s="14"/>
    </row>
    <row r="785" spans="1:207" s="15" customFormat="1" ht="25.15" customHeight="1" x14ac:dyDescent="0.25">
      <c r="A785" s="200" t="s">
        <v>1323</v>
      </c>
      <c r="B785" s="202" t="s">
        <v>449</v>
      </c>
      <c r="C785" s="204">
        <v>1917</v>
      </c>
      <c r="D785" s="204" t="s">
        <v>221</v>
      </c>
      <c r="E785" s="204" t="s">
        <v>20</v>
      </c>
      <c r="F785" s="206">
        <v>2</v>
      </c>
      <c r="G785" s="206">
        <v>1</v>
      </c>
      <c r="H785" s="208">
        <v>952.7</v>
      </c>
      <c r="I785" s="208">
        <v>557.6</v>
      </c>
      <c r="J785" s="208">
        <v>93.9</v>
      </c>
      <c r="K785" s="50">
        <f t="shared" si="176"/>
        <v>2855174</v>
      </c>
      <c r="L785" s="53">
        <v>0</v>
      </c>
      <c r="M785" s="53">
        <v>0</v>
      </c>
      <c r="N785" s="53">
        <v>0</v>
      </c>
      <c r="O785" s="44">
        <f>'[1]Прод. прилож'!$C$259</f>
        <v>2855174</v>
      </c>
      <c r="P785" s="50">
        <f>K785/[3]Прилож!H439</f>
        <v>2996.9287288758264</v>
      </c>
      <c r="Q785" s="50">
        <v>9673</v>
      </c>
      <c r="R785" s="69" t="s">
        <v>94</v>
      </c>
      <c r="S785" s="57"/>
      <c r="T785" s="16"/>
      <c r="U785" s="16"/>
      <c r="V785" s="16"/>
      <c r="W785" s="16"/>
      <c r="X785" s="16"/>
      <c r="Y785" s="116"/>
      <c r="Z785" s="116"/>
      <c r="AA785" s="116"/>
      <c r="AB785" s="116"/>
      <c r="AC785" s="116"/>
      <c r="AD785" s="116"/>
      <c r="AE785" s="116"/>
      <c r="AF785" s="116"/>
      <c r="AG785" s="116"/>
      <c r="AH785" s="116"/>
      <c r="AI785" s="116"/>
      <c r="AJ785" s="116"/>
      <c r="AK785" s="116"/>
      <c r="AL785" s="116"/>
      <c r="AM785" s="116"/>
      <c r="AN785" s="116"/>
      <c r="AO785" s="116"/>
      <c r="AP785" s="116"/>
      <c r="AQ785" s="116"/>
      <c r="AR785" s="116"/>
      <c r="AS785" s="116"/>
      <c r="AT785" s="116"/>
      <c r="AU785" s="116"/>
      <c r="AV785" s="116"/>
      <c r="AW785" s="116"/>
      <c r="AX785" s="116"/>
      <c r="AY785" s="116"/>
      <c r="AZ785" s="116"/>
      <c r="BA785" s="116"/>
      <c r="BB785" s="116"/>
      <c r="BC785" s="116"/>
      <c r="BD785" s="116"/>
      <c r="BE785" s="116"/>
      <c r="BF785" s="116"/>
      <c r="BG785" s="116"/>
      <c r="BH785" s="116"/>
      <c r="BI785" s="116"/>
      <c r="BJ785" s="116"/>
      <c r="BK785" s="116"/>
      <c r="BL785" s="116"/>
      <c r="BM785" s="116"/>
      <c r="BN785" s="116"/>
      <c r="BO785" s="116"/>
      <c r="BP785" s="116"/>
      <c r="BQ785" s="116"/>
      <c r="BR785" s="116"/>
      <c r="BS785" s="116"/>
      <c r="BT785" s="116"/>
      <c r="BU785" s="116"/>
      <c r="BV785" s="116"/>
      <c r="BW785" s="116"/>
      <c r="BX785" s="116"/>
      <c r="BY785" s="116"/>
      <c r="BZ785" s="116"/>
      <c r="CA785" s="116"/>
      <c r="CB785" s="116"/>
      <c r="CC785" s="116"/>
      <c r="CD785" s="116"/>
      <c r="CE785" s="116"/>
      <c r="CF785" s="116"/>
      <c r="CG785" s="116"/>
      <c r="CH785" s="116"/>
      <c r="CI785" s="116"/>
      <c r="CJ785" s="116"/>
      <c r="CK785" s="116"/>
      <c r="CL785" s="116"/>
      <c r="CM785" s="116"/>
      <c r="CN785" s="116"/>
      <c r="CO785" s="116"/>
      <c r="CP785" s="116"/>
      <c r="CQ785" s="116"/>
      <c r="CR785" s="116"/>
      <c r="CS785" s="116"/>
      <c r="CT785" s="116"/>
      <c r="CU785" s="116"/>
      <c r="CV785" s="116"/>
      <c r="CW785" s="116"/>
      <c r="CX785" s="116"/>
      <c r="CY785" s="116"/>
      <c r="CZ785" s="116"/>
      <c r="DA785" s="116"/>
      <c r="DB785" s="116"/>
      <c r="DC785" s="116"/>
      <c r="DD785" s="116"/>
      <c r="DE785" s="116"/>
      <c r="DF785" s="116"/>
      <c r="DG785" s="116"/>
      <c r="DH785" s="116"/>
      <c r="DI785" s="116"/>
      <c r="DJ785" s="116"/>
      <c r="DK785" s="116"/>
      <c r="DL785" s="116"/>
      <c r="DM785" s="116"/>
      <c r="DN785" s="116"/>
      <c r="DO785" s="116"/>
      <c r="DP785" s="116"/>
      <c r="DQ785" s="116"/>
      <c r="DR785" s="116"/>
      <c r="DS785" s="116"/>
      <c r="DT785" s="116"/>
      <c r="DU785" s="116"/>
      <c r="DV785" s="116"/>
      <c r="DW785" s="116"/>
      <c r="DX785" s="116"/>
      <c r="DY785" s="116"/>
      <c r="DZ785" s="116"/>
      <c r="EA785" s="116"/>
      <c r="EB785" s="116"/>
      <c r="EC785" s="116"/>
      <c r="ED785" s="116"/>
      <c r="EE785" s="116"/>
      <c r="EF785" s="116"/>
      <c r="EG785" s="116"/>
      <c r="EH785" s="116"/>
      <c r="EI785" s="116"/>
      <c r="EJ785" s="116"/>
      <c r="EK785" s="116"/>
      <c r="EL785" s="116"/>
      <c r="EM785" s="116"/>
      <c r="EN785" s="116"/>
      <c r="EO785" s="116"/>
      <c r="EP785" s="116"/>
      <c r="EQ785" s="116"/>
      <c r="ER785" s="116"/>
      <c r="ES785" s="116"/>
      <c r="ET785" s="116"/>
      <c r="EU785" s="116"/>
      <c r="EV785" s="116"/>
      <c r="EW785" s="116"/>
      <c r="EX785" s="116"/>
      <c r="EY785" s="116"/>
      <c r="EZ785" s="116"/>
      <c r="FA785" s="116"/>
      <c r="FB785" s="116"/>
      <c r="FC785" s="116"/>
      <c r="FD785" s="116"/>
      <c r="FE785" s="116"/>
      <c r="FF785" s="116"/>
      <c r="FG785" s="116"/>
      <c r="FH785" s="116"/>
      <c r="FI785" s="116"/>
      <c r="FJ785" s="116"/>
      <c r="FK785" s="116"/>
      <c r="FL785" s="116"/>
      <c r="FM785" s="116"/>
      <c r="FN785" s="116"/>
      <c r="FO785" s="116"/>
      <c r="FP785" s="116"/>
      <c r="FQ785" s="116"/>
      <c r="FR785" s="116"/>
      <c r="FS785" s="116"/>
      <c r="FT785" s="116"/>
      <c r="FU785" s="116"/>
      <c r="FV785" s="116"/>
      <c r="FW785" s="116"/>
      <c r="FX785" s="116"/>
      <c r="FY785" s="116"/>
      <c r="FZ785" s="116"/>
      <c r="GA785" s="116"/>
      <c r="GB785" s="116"/>
      <c r="GC785" s="116"/>
      <c r="GD785" s="116"/>
      <c r="GE785" s="116"/>
      <c r="GF785" s="116"/>
      <c r="GG785" s="116"/>
      <c r="GH785" s="116"/>
      <c r="GI785" s="116"/>
      <c r="GJ785" s="116"/>
      <c r="GK785" s="116"/>
      <c r="GL785" s="116"/>
      <c r="GM785" s="116"/>
      <c r="GN785" s="116"/>
      <c r="GO785" s="116"/>
      <c r="GP785" s="116"/>
      <c r="GQ785" s="116"/>
      <c r="GR785" s="116"/>
      <c r="GS785" s="116"/>
      <c r="GT785" s="116"/>
      <c r="GU785" s="116"/>
      <c r="GV785" s="116"/>
      <c r="GW785" s="116"/>
      <c r="GX785" s="116"/>
      <c r="GY785" s="116"/>
    </row>
    <row r="786" spans="1:207" s="15" customFormat="1" ht="25.15" customHeight="1" x14ac:dyDescent="0.25">
      <c r="A786" s="201"/>
      <c r="B786" s="203"/>
      <c r="C786" s="205"/>
      <c r="D786" s="205"/>
      <c r="E786" s="205"/>
      <c r="F786" s="207"/>
      <c r="G786" s="207"/>
      <c r="H786" s="209"/>
      <c r="I786" s="209"/>
      <c r="J786" s="209"/>
      <c r="K786" s="50">
        <f>SUM(L786:O786)</f>
        <v>6706075</v>
      </c>
      <c r="L786" s="53">
        <v>0</v>
      </c>
      <c r="M786" s="53">
        <v>0</v>
      </c>
      <c r="N786" s="53">
        <v>0</v>
      </c>
      <c r="O786" s="44">
        <f>'[1]Прод. прилож'!$C$773</f>
        <v>6706075</v>
      </c>
      <c r="P786" s="50">
        <f>K786/H785</f>
        <v>7039.0206780728449</v>
      </c>
      <c r="Q786" s="50">
        <v>9673</v>
      </c>
      <c r="R786" s="69" t="s">
        <v>95</v>
      </c>
      <c r="S786" s="57"/>
      <c r="T786" s="16"/>
      <c r="U786" s="16"/>
      <c r="V786" s="16"/>
      <c r="W786" s="16"/>
      <c r="X786" s="16"/>
      <c r="Y786" s="116"/>
      <c r="Z786" s="116"/>
      <c r="AA786" s="116"/>
      <c r="AB786" s="116"/>
      <c r="AC786" s="116"/>
      <c r="AD786" s="116"/>
      <c r="AE786" s="116"/>
      <c r="AF786" s="116"/>
      <c r="AG786" s="116"/>
      <c r="AH786" s="116"/>
      <c r="AI786" s="116"/>
      <c r="AJ786" s="116"/>
      <c r="AK786" s="116"/>
      <c r="AL786" s="116"/>
      <c r="AM786" s="116"/>
      <c r="AN786" s="116"/>
      <c r="AO786" s="116"/>
      <c r="AP786" s="116"/>
      <c r="AQ786" s="116"/>
      <c r="AR786" s="116"/>
      <c r="AS786" s="116"/>
      <c r="AT786" s="116"/>
      <c r="AU786" s="116"/>
      <c r="AV786" s="116"/>
      <c r="AW786" s="116"/>
      <c r="AX786" s="116"/>
      <c r="AY786" s="116"/>
      <c r="AZ786" s="116"/>
      <c r="BA786" s="116"/>
      <c r="BB786" s="116"/>
      <c r="BC786" s="116"/>
      <c r="BD786" s="116"/>
      <c r="BE786" s="116"/>
      <c r="BF786" s="116"/>
      <c r="BG786" s="116"/>
      <c r="BH786" s="116"/>
      <c r="BI786" s="116"/>
      <c r="BJ786" s="116"/>
      <c r="BK786" s="116"/>
      <c r="BL786" s="116"/>
      <c r="BM786" s="116"/>
      <c r="BN786" s="116"/>
      <c r="BO786" s="116"/>
      <c r="BP786" s="116"/>
      <c r="BQ786" s="116"/>
      <c r="BR786" s="116"/>
      <c r="BS786" s="116"/>
      <c r="BT786" s="116"/>
      <c r="BU786" s="116"/>
      <c r="BV786" s="116"/>
      <c r="BW786" s="116"/>
      <c r="BX786" s="116"/>
      <c r="BY786" s="116"/>
      <c r="BZ786" s="116"/>
      <c r="CA786" s="116"/>
      <c r="CB786" s="116"/>
      <c r="CC786" s="116"/>
      <c r="CD786" s="116"/>
      <c r="CE786" s="116"/>
      <c r="CF786" s="116"/>
      <c r="CG786" s="116"/>
      <c r="CH786" s="116"/>
      <c r="CI786" s="116"/>
      <c r="CJ786" s="116"/>
      <c r="CK786" s="116"/>
      <c r="CL786" s="116"/>
      <c r="CM786" s="116"/>
      <c r="CN786" s="116"/>
      <c r="CO786" s="116"/>
      <c r="CP786" s="116"/>
      <c r="CQ786" s="116"/>
      <c r="CR786" s="116"/>
      <c r="CS786" s="116"/>
      <c r="CT786" s="116"/>
      <c r="CU786" s="116"/>
      <c r="CV786" s="116"/>
      <c r="CW786" s="116"/>
      <c r="CX786" s="116"/>
      <c r="CY786" s="116"/>
      <c r="CZ786" s="116"/>
      <c r="DA786" s="116"/>
      <c r="DB786" s="116"/>
      <c r="DC786" s="116"/>
      <c r="DD786" s="116"/>
      <c r="DE786" s="116"/>
      <c r="DF786" s="116"/>
      <c r="DG786" s="116"/>
      <c r="DH786" s="116"/>
      <c r="DI786" s="116"/>
      <c r="DJ786" s="116"/>
      <c r="DK786" s="116"/>
      <c r="DL786" s="116"/>
      <c r="DM786" s="116"/>
      <c r="DN786" s="116"/>
      <c r="DO786" s="116"/>
      <c r="DP786" s="116"/>
      <c r="DQ786" s="116"/>
      <c r="DR786" s="116"/>
      <c r="DS786" s="116"/>
      <c r="DT786" s="116"/>
      <c r="DU786" s="116"/>
      <c r="DV786" s="116"/>
      <c r="DW786" s="116"/>
      <c r="DX786" s="116"/>
      <c r="DY786" s="116"/>
      <c r="DZ786" s="116"/>
      <c r="EA786" s="116"/>
      <c r="EB786" s="116"/>
      <c r="EC786" s="116"/>
      <c r="ED786" s="116"/>
      <c r="EE786" s="116"/>
      <c r="EF786" s="116"/>
      <c r="EG786" s="116"/>
      <c r="EH786" s="116"/>
      <c r="EI786" s="116"/>
      <c r="EJ786" s="116"/>
      <c r="EK786" s="116"/>
      <c r="EL786" s="116"/>
      <c r="EM786" s="116"/>
      <c r="EN786" s="116"/>
      <c r="EO786" s="116"/>
      <c r="EP786" s="116"/>
      <c r="EQ786" s="116"/>
      <c r="ER786" s="116"/>
      <c r="ES786" s="116"/>
      <c r="ET786" s="116"/>
      <c r="EU786" s="116"/>
      <c r="EV786" s="116"/>
      <c r="EW786" s="116"/>
      <c r="EX786" s="116"/>
      <c r="EY786" s="116"/>
      <c r="EZ786" s="116"/>
      <c r="FA786" s="116"/>
      <c r="FB786" s="116"/>
      <c r="FC786" s="116"/>
      <c r="FD786" s="116"/>
      <c r="FE786" s="116"/>
      <c r="FF786" s="116"/>
      <c r="FG786" s="116"/>
      <c r="FH786" s="116"/>
      <c r="FI786" s="116"/>
      <c r="FJ786" s="116"/>
      <c r="FK786" s="116"/>
      <c r="FL786" s="116"/>
      <c r="FM786" s="116"/>
      <c r="FN786" s="116"/>
      <c r="FO786" s="116"/>
      <c r="FP786" s="116"/>
      <c r="FQ786" s="116"/>
      <c r="FR786" s="116"/>
      <c r="FS786" s="116"/>
      <c r="FT786" s="116"/>
      <c r="FU786" s="116"/>
      <c r="FV786" s="116"/>
      <c r="FW786" s="116"/>
      <c r="FX786" s="116"/>
      <c r="FY786" s="116"/>
      <c r="FZ786" s="116"/>
      <c r="GA786" s="116"/>
      <c r="GB786" s="116"/>
      <c r="GC786" s="116"/>
      <c r="GD786" s="116"/>
      <c r="GE786" s="116"/>
      <c r="GF786" s="116"/>
      <c r="GG786" s="116"/>
      <c r="GH786" s="116"/>
      <c r="GI786" s="116"/>
      <c r="GJ786" s="116"/>
      <c r="GK786" s="116"/>
      <c r="GL786" s="116"/>
      <c r="GM786" s="116"/>
      <c r="GN786" s="116"/>
      <c r="GO786" s="116"/>
      <c r="GP786" s="116"/>
      <c r="GQ786" s="116"/>
      <c r="GR786" s="116"/>
      <c r="GS786" s="116"/>
      <c r="GT786" s="116"/>
      <c r="GU786" s="116"/>
      <c r="GV786" s="116"/>
      <c r="GW786" s="116"/>
      <c r="GX786" s="116"/>
      <c r="GY786" s="116"/>
    </row>
    <row r="787" spans="1:207" s="15" customFormat="1" ht="25.15" customHeight="1" x14ac:dyDescent="0.25">
      <c r="A787" s="144" t="s">
        <v>1324</v>
      </c>
      <c r="B787" s="107" t="s">
        <v>450</v>
      </c>
      <c r="C787" s="58">
        <v>1963</v>
      </c>
      <c r="D787" s="167" t="s">
        <v>221</v>
      </c>
      <c r="E787" s="58" t="s">
        <v>20</v>
      </c>
      <c r="F787" s="72">
        <v>4</v>
      </c>
      <c r="G787" s="72">
        <v>4</v>
      </c>
      <c r="H787" s="47">
        <f t="shared" ref="H787:H798" si="179">I787+J787</f>
        <v>2541.15</v>
      </c>
      <c r="I787" s="47">
        <v>204.3</v>
      </c>
      <c r="J787" s="47">
        <v>2336.85</v>
      </c>
      <c r="K787" s="37">
        <f t="shared" si="176"/>
        <v>2070800</v>
      </c>
      <c r="L787" s="44">
        <v>0</v>
      </c>
      <c r="M787" s="44">
        <v>0</v>
      </c>
      <c r="N787" s="44">
        <v>0</v>
      </c>
      <c r="O787" s="47">
        <f>'[1]Прод. прилож'!$C$769</f>
        <v>2070800</v>
      </c>
      <c r="P787" s="44">
        <f t="shared" ref="P787:P823" si="180">K787/H787</f>
        <v>814.90663675894768</v>
      </c>
      <c r="Q787" s="50">
        <v>9673</v>
      </c>
      <c r="R787" s="69" t="s">
        <v>95</v>
      </c>
      <c r="S787" s="57"/>
      <c r="T787" s="16"/>
      <c r="U787" s="16"/>
    </row>
    <row r="788" spans="1:207" s="15" customFormat="1" ht="25.15" customHeight="1" x14ac:dyDescent="0.25">
      <c r="A788" s="144" t="s">
        <v>2553</v>
      </c>
      <c r="B788" s="107" t="s">
        <v>451</v>
      </c>
      <c r="C788" s="58">
        <v>1964</v>
      </c>
      <c r="D788" s="167" t="s">
        <v>221</v>
      </c>
      <c r="E788" s="167" t="s">
        <v>20</v>
      </c>
      <c r="F788" s="72">
        <v>4</v>
      </c>
      <c r="G788" s="72">
        <v>4</v>
      </c>
      <c r="H788" s="47">
        <f t="shared" si="179"/>
        <v>2510.13</v>
      </c>
      <c r="I788" s="47">
        <v>72.099999999999994</v>
      </c>
      <c r="J788" s="47">
        <v>2438.0300000000002</v>
      </c>
      <c r="K788" s="37">
        <f t="shared" si="176"/>
        <v>6714600</v>
      </c>
      <c r="L788" s="44">
        <v>0</v>
      </c>
      <c r="M788" s="44">
        <v>0</v>
      </c>
      <c r="N788" s="44">
        <v>0</v>
      </c>
      <c r="O788" s="47">
        <f>'[1]Прод. прилож'!$C$774</f>
        <v>6714600</v>
      </c>
      <c r="P788" s="44">
        <f t="shared" si="180"/>
        <v>2675.000896367917</v>
      </c>
      <c r="Q788" s="50">
        <v>9673</v>
      </c>
      <c r="R788" s="69" t="s">
        <v>95</v>
      </c>
      <c r="S788" s="57"/>
      <c r="T788" s="16"/>
      <c r="U788" s="16"/>
    </row>
    <row r="789" spans="1:207" s="15" customFormat="1" ht="25.15" customHeight="1" x14ac:dyDescent="0.25">
      <c r="A789" s="200" t="s">
        <v>1325</v>
      </c>
      <c r="B789" s="232" t="s">
        <v>452</v>
      </c>
      <c r="C789" s="230">
        <v>1917</v>
      </c>
      <c r="D789" s="214" t="s">
        <v>221</v>
      </c>
      <c r="E789" s="230" t="s">
        <v>20</v>
      </c>
      <c r="F789" s="204">
        <v>2</v>
      </c>
      <c r="G789" s="204">
        <v>2</v>
      </c>
      <c r="H789" s="222">
        <v>850</v>
      </c>
      <c r="I789" s="222">
        <v>0</v>
      </c>
      <c r="J789" s="222">
        <v>624.1</v>
      </c>
      <c r="K789" s="37">
        <f t="shared" si="176"/>
        <v>1537137.38</v>
      </c>
      <c r="L789" s="44">
        <v>0</v>
      </c>
      <c r="M789" s="44">
        <v>0</v>
      </c>
      <c r="N789" s="44">
        <v>0</v>
      </c>
      <c r="O789" s="47">
        <f>'[1]Прод. прилож'!$C$260</f>
        <v>1537137.38</v>
      </c>
      <c r="P789" s="44">
        <f t="shared" si="180"/>
        <v>1808.3969176470587</v>
      </c>
      <c r="Q789" s="50">
        <v>9673</v>
      </c>
      <c r="R789" s="69" t="s">
        <v>94</v>
      </c>
      <c r="S789" s="57"/>
      <c r="T789" s="16"/>
      <c r="U789" s="16"/>
    </row>
    <row r="790" spans="1:207" s="15" customFormat="1" ht="25.15" customHeight="1" x14ac:dyDescent="0.25">
      <c r="A790" s="201"/>
      <c r="B790" s="233"/>
      <c r="C790" s="231"/>
      <c r="D790" s="215"/>
      <c r="E790" s="231"/>
      <c r="F790" s="205"/>
      <c r="G790" s="205"/>
      <c r="H790" s="223"/>
      <c r="I790" s="223"/>
      <c r="J790" s="223"/>
      <c r="K790" s="37">
        <f>SUM(L790:O790)</f>
        <v>1596810</v>
      </c>
      <c r="L790" s="44">
        <v>0</v>
      </c>
      <c r="M790" s="44">
        <v>0</v>
      </c>
      <c r="N790" s="44">
        <v>0</v>
      </c>
      <c r="O790" s="47">
        <f>'[1]Прод. прилож'!$C$771</f>
        <v>1596810</v>
      </c>
      <c r="P790" s="44">
        <f>K790/H789</f>
        <v>1878.6</v>
      </c>
      <c r="Q790" s="50">
        <v>9673</v>
      </c>
      <c r="R790" s="69" t="s">
        <v>95</v>
      </c>
      <c r="S790" s="57"/>
      <c r="T790" s="16"/>
      <c r="U790" s="16"/>
    </row>
    <row r="791" spans="1:207" s="15" customFormat="1" ht="25.15" customHeight="1" x14ac:dyDescent="0.25">
      <c r="A791" s="144" t="s">
        <v>1326</v>
      </c>
      <c r="B791" s="107" t="s">
        <v>453</v>
      </c>
      <c r="C791" s="58">
        <v>1917</v>
      </c>
      <c r="D791" s="167" t="s">
        <v>221</v>
      </c>
      <c r="E791" s="58" t="s">
        <v>20</v>
      </c>
      <c r="F791" s="72">
        <v>2</v>
      </c>
      <c r="G791" s="72">
        <v>1</v>
      </c>
      <c r="H791" s="47">
        <v>536.29999999999995</v>
      </c>
      <c r="I791" s="47">
        <v>0</v>
      </c>
      <c r="J791" s="47">
        <v>402.3</v>
      </c>
      <c r="K791" s="37">
        <f t="shared" si="176"/>
        <v>2360650.81</v>
      </c>
      <c r="L791" s="44">
        <v>0</v>
      </c>
      <c r="M791" s="44">
        <v>0</v>
      </c>
      <c r="N791" s="44">
        <v>0</v>
      </c>
      <c r="O791" s="47">
        <f>'[1]Прод. прилож'!$C$261</f>
        <v>2360650.81</v>
      </c>
      <c r="P791" s="44">
        <f t="shared" si="180"/>
        <v>4401.7356143949291</v>
      </c>
      <c r="Q791" s="50">
        <v>9673</v>
      </c>
      <c r="R791" s="69" t="s">
        <v>94</v>
      </c>
      <c r="S791" s="57"/>
      <c r="T791" s="16"/>
      <c r="U791" s="16"/>
    </row>
    <row r="792" spans="1:207" s="15" customFormat="1" ht="25.15" customHeight="1" x14ac:dyDescent="0.25">
      <c r="A792" s="144" t="s">
        <v>1327</v>
      </c>
      <c r="B792" s="107" t="s">
        <v>454</v>
      </c>
      <c r="C792" s="58">
        <v>1917</v>
      </c>
      <c r="D792" s="167" t="s">
        <v>221</v>
      </c>
      <c r="E792" s="58" t="s">
        <v>20</v>
      </c>
      <c r="F792" s="72">
        <v>2</v>
      </c>
      <c r="G792" s="72">
        <v>1</v>
      </c>
      <c r="H792" s="47">
        <v>391.2</v>
      </c>
      <c r="I792" s="47">
        <v>0</v>
      </c>
      <c r="J792" s="47">
        <v>281.39999999999998</v>
      </c>
      <c r="K792" s="37">
        <f t="shared" si="176"/>
        <v>2012565.32</v>
      </c>
      <c r="L792" s="44">
        <v>0</v>
      </c>
      <c r="M792" s="44">
        <v>0</v>
      </c>
      <c r="N792" s="44">
        <v>0</v>
      </c>
      <c r="O792" s="47">
        <f>'[1]Прод. прилож'!$C$262</f>
        <v>2012565.32</v>
      </c>
      <c r="P792" s="44">
        <f t="shared" si="180"/>
        <v>5144.5943762781189</v>
      </c>
      <c r="Q792" s="50">
        <v>9673</v>
      </c>
      <c r="R792" s="69" t="s">
        <v>94</v>
      </c>
      <c r="S792" s="57"/>
      <c r="T792" s="16"/>
      <c r="U792" s="16"/>
    </row>
    <row r="793" spans="1:207" s="112" customFormat="1" ht="27" customHeight="1" x14ac:dyDescent="0.25">
      <c r="A793" s="144" t="s">
        <v>1328</v>
      </c>
      <c r="B793" s="107" t="s">
        <v>455</v>
      </c>
      <c r="C793" s="58">
        <v>1917</v>
      </c>
      <c r="D793" s="167" t="s">
        <v>221</v>
      </c>
      <c r="E793" s="58" t="s">
        <v>20</v>
      </c>
      <c r="F793" s="72">
        <v>2</v>
      </c>
      <c r="G793" s="72">
        <v>2</v>
      </c>
      <c r="H793" s="47">
        <v>633.4</v>
      </c>
      <c r="I793" s="47">
        <v>0</v>
      </c>
      <c r="J793" s="47">
        <v>453.7</v>
      </c>
      <c r="K793" s="37">
        <f t="shared" si="176"/>
        <v>2243446.9199999995</v>
      </c>
      <c r="L793" s="44">
        <v>0</v>
      </c>
      <c r="M793" s="44">
        <v>0</v>
      </c>
      <c r="N793" s="44">
        <v>0</v>
      </c>
      <c r="O793" s="47">
        <f>'[1]Прод. прилож'!$C$263</f>
        <v>2243446.9199999995</v>
      </c>
      <c r="P793" s="44">
        <f t="shared" si="180"/>
        <v>3541.911777707609</v>
      </c>
      <c r="Q793" s="50">
        <v>9673</v>
      </c>
      <c r="R793" s="69" t="s">
        <v>94</v>
      </c>
      <c r="S793" s="16"/>
      <c r="T793" s="16"/>
      <c r="U793" s="16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  <c r="BE793" s="15"/>
      <c r="BF793" s="15"/>
      <c r="BG793" s="15"/>
      <c r="BH793" s="15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5"/>
      <c r="CK793" s="15"/>
      <c r="CL793" s="15"/>
      <c r="CM793" s="15"/>
      <c r="CN793" s="15"/>
      <c r="CO793" s="15"/>
      <c r="CP793" s="15"/>
      <c r="CQ793" s="15"/>
      <c r="CR793" s="15"/>
      <c r="CS793" s="15"/>
      <c r="CT793" s="15"/>
      <c r="CU793" s="15"/>
      <c r="CV793" s="15"/>
      <c r="CW793" s="15"/>
      <c r="CX793" s="15"/>
      <c r="CY793" s="15"/>
      <c r="CZ793" s="15"/>
      <c r="DA793" s="15"/>
      <c r="DB793" s="15"/>
      <c r="DC793" s="15"/>
      <c r="DD793" s="15"/>
      <c r="DE793" s="15"/>
      <c r="DF793" s="15"/>
      <c r="DG793" s="15"/>
      <c r="DH793" s="15"/>
      <c r="DI793" s="15"/>
      <c r="DJ793" s="15"/>
      <c r="DK793" s="15"/>
      <c r="DL793" s="15"/>
      <c r="DM793" s="15"/>
      <c r="DN793" s="15"/>
      <c r="DO793" s="15"/>
      <c r="DP793" s="15"/>
      <c r="DQ793" s="15"/>
      <c r="DR793" s="15"/>
      <c r="DS793" s="15"/>
      <c r="DT793" s="15"/>
      <c r="DU793" s="15"/>
      <c r="DV793" s="15"/>
      <c r="DW793" s="15"/>
      <c r="DX793" s="15"/>
      <c r="DY793" s="15"/>
      <c r="DZ793" s="15"/>
      <c r="EA793" s="15"/>
      <c r="EB793" s="15"/>
      <c r="EC793" s="15"/>
      <c r="ED793" s="15"/>
      <c r="EE793" s="15"/>
      <c r="EF793" s="15"/>
      <c r="EG793" s="15"/>
      <c r="EH793" s="15"/>
      <c r="EI793" s="15"/>
      <c r="EJ793" s="15"/>
      <c r="EK793" s="15"/>
      <c r="EL793" s="15"/>
      <c r="EM793" s="15"/>
      <c r="EN793" s="15"/>
      <c r="EO793" s="15"/>
      <c r="EP793" s="15"/>
      <c r="EQ793" s="15"/>
      <c r="ER793" s="15"/>
      <c r="ES793" s="15"/>
      <c r="ET793" s="15"/>
      <c r="EU793" s="15"/>
      <c r="EV793" s="15"/>
      <c r="EW793" s="15"/>
      <c r="EX793" s="15"/>
      <c r="EY793" s="15"/>
      <c r="EZ793" s="15"/>
      <c r="FA793" s="15"/>
      <c r="FB793" s="15"/>
      <c r="FC793" s="15"/>
      <c r="FD793" s="15"/>
      <c r="FE793" s="15"/>
      <c r="FF793" s="15"/>
      <c r="FG793" s="15"/>
      <c r="FH793" s="15"/>
      <c r="FI793" s="15"/>
      <c r="FJ793" s="15"/>
      <c r="FK793" s="15"/>
      <c r="FL793" s="15"/>
      <c r="FM793" s="15"/>
      <c r="FN793" s="15"/>
      <c r="FO793" s="15"/>
      <c r="FP793" s="15"/>
      <c r="FQ793" s="15"/>
      <c r="FR793" s="15"/>
      <c r="FS793" s="15"/>
      <c r="FT793" s="15"/>
      <c r="FU793" s="15"/>
      <c r="FV793" s="15"/>
      <c r="FW793" s="15"/>
      <c r="FX793" s="15"/>
      <c r="FY793" s="15"/>
      <c r="FZ793" s="15"/>
      <c r="GA793" s="15"/>
      <c r="GB793" s="15"/>
      <c r="GC793" s="15"/>
      <c r="GD793" s="15"/>
      <c r="GE793" s="15"/>
      <c r="GF793" s="15"/>
      <c r="GG793" s="15"/>
      <c r="GH793" s="15"/>
      <c r="GI793" s="15"/>
      <c r="GJ793" s="15"/>
      <c r="GK793" s="15"/>
      <c r="GL793" s="15"/>
      <c r="GM793" s="15"/>
      <c r="GN793" s="15"/>
      <c r="GO793" s="15"/>
      <c r="GP793" s="15"/>
      <c r="GQ793" s="15"/>
      <c r="GR793" s="15"/>
      <c r="GS793" s="15"/>
      <c r="GT793" s="15"/>
      <c r="GU793" s="15"/>
      <c r="GV793" s="15"/>
      <c r="GW793" s="15"/>
      <c r="GX793" s="15"/>
      <c r="GY793" s="15"/>
    </row>
    <row r="794" spans="1:207" s="15" customFormat="1" ht="25.15" customHeight="1" x14ac:dyDescent="0.25">
      <c r="A794" s="200" t="s">
        <v>1329</v>
      </c>
      <c r="B794" s="232" t="s">
        <v>456</v>
      </c>
      <c r="C794" s="230">
        <v>1917</v>
      </c>
      <c r="D794" s="214" t="s">
        <v>221</v>
      </c>
      <c r="E794" s="230" t="s">
        <v>20</v>
      </c>
      <c r="F794" s="204">
        <v>2</v>
      </c>
      <c r="G794" s="204">
        <v>2</v>
      </c>
      <c r="H794" s="222">
        <v>626.20000000000005</v>
      </c>
      <c r="I794" s="222">
        <v>0</v>
      </c>
      <c r="J794" s="222">
        <v>460.8</v>
      </c>
      <c r="K794" s="37">
        <f t="shared" si="176"/>
        <v>622239.62000000011</v>
      </c>
      <c r="L794" s="44">
        <v>0</v>
      </c>
      <c r="M794" s="44">
        <v>0</v>
      </c>
      <c r="N794" s="44">
        <v>0</v>
      </c>
      <c r="O794" s="47">
        <f>'[1]Прод. прилож'!$C$264</f>
        <v>622239.62000000011</v>
      </c>
      <c r="P794" s="44">
        <f t="shared" si="180"/>
        <v>993.67553497285223</v>
      </c>
      <c r="Q794" s="50">
        <v>9673</v>
      </c>
      <c r="R794" s="69" t="s">
        <v>94</v>
      </c>
      <c r="S794" s="57"/>
      <c r="T794" s="16"/>
      <c r="U794" s="16"/>
    </row>
    <row r="795" spans="1:207" s="15" customFormat="1" ht="25.15" customHeight="1" x14ac:dyDescent="0.25">
      <c r="A795" s="201"/>
      <c r="B795" s="233"/>
      <c r="C795" s="231"/>
      <c r="D795" s="215"/>
      <c r="E795" s="231"/>
      <c r="F795" s="205"/>
      <c r="G795" s="205"/>
      <c r="H795" s="223"/>
      <c r="I795" s="223"/>
      <c r="J795" s="223"/>
      <c r="K795" s="37">
        <f>SUM(L795:O795)</f>
        <v>6477507.2200000007</v>
      </c>
      <c r="L795" s="44">
        <v>0</v>
      </c>
      <c r="M795" s="44">
        <v>0</v>
      </c>
      <c r="N795" s="44">
        <v>0</v>
      </c>
      <c r="O795" s="47">
        <f>'[1]Прод. прилож'!$C$772</f>
        <v>6477507.2200000007</v>
      </c>
      <c r="P795" s="44">
        <f>K795/H794</f>
        <v>10344.150782497605</v>
      </c>
      <c r="Q795" s="50">
        <v>9673</v>
      </c>
      <c r="R795" s="69" t="s">
        <v>95</v>
      </c>
      <c r="S795" s="57"/>
      <c r="T795" s="16"/>
      <c r="U795" s="16"/>
    </row>
    <row r="796" spans="1:207" s="15" customFormat="1" ht="25.15" customHeight="1" x14ac:dyDescent="0.25">
      <c r="A796" s="144" t="s">
        <v>1330</v>
      </c>
      <c r="B796" s="107" t="s">
        <v>457</v>
      </c>
      <c r="C796" s="58">
        <v>1966</v>
      </c>
      <c r="D796" s="167" t="s">
        <v>221</v>
      </c>
      <c r="E796" s="58" t="s">
        <v>20</v>
      </c>
      <c r="F796" s="72">
        <v>2</v>
      </c>
      <c r="G796" s="72">
        <v>2</v>
      </c>
      <c r="H796" s="47">
        <f t="shared" si="179"/>
        <v>721.03</v>
      </c>
      <c r="I796" s="47">
        <v>0</v>
      </c>
      <c r="J796" s="47">
        <v>721.03</v>
      </c>
      <c r="K796" s="37">
        <f t="shared" si="176"/>
        <v>5086325</v>
      </c>
      <c r="L796" s="44">
        <v>0</v>
      </c>
      <c r="M796" s="44">
        <v>0</v>
      </c>
      <c r="N796" s="44">
        <v>0</v>
      </c>
      <c r="O796" s="47">
        <f>'[1]Прод. прилож'!$C$1262</f>
        <v>5086325</v>
      </c>
      <c r="P796" s="44">
        <f t="shared" si="180"/>
        <v>7054.2487829909996</v>
      </c>
      <c r="Q796" s="50">
        <v>9673</v>
      </c>
      <c r="R796" s="69" t="s">
        <v>96</v>
      </c>
      <c r="S796" s="57"/>
      <c r="T796" s="16"/>
      <c r="U796" s="16"/>
    </row>
    <row r="797" spans="1:207" s="15" customFormat="1" ht="25.15" customHeight="1" x14ac:dyDescent="0.25">
      <c r="A797" s="144" t="s">
        <v>1331</v>
      </c>
      <c r="B797" s="45" t="s">
        <v>458</v>
      </c>
      <c r="C797" s="58">
        <v>1966</v>
      </c>
      <c r="D797" s="167" t="s">
        <v>221</v>
      </c>
      <c r="E797" s="58" t="s">
        <v>20</v>
      </c>
      <c r="F797" s="72">
        <v>2</v>
      </c>
      <c r="G797" s="72">
        <v>2</v>
      </c>
      <c r="H797" s="47">
        <f t="shared" si="179"/>
        <v>358.9</v>
      </c>
      <c r="I797" s="47">
        <v>0</v>
      </c>
      <c r="J797" s="47">
        <v>358.9</v>
      </c>
      <c r="K797" s="37">
        <f t="shared" si="176"/>
        <v>3822541.8</v>
      </c>
      <c r="L797" s="44">
        <v>0</v>
      </c>
      <c r="M797" s="44">
        <v>0</v>
      </c>
      <c r="N797" s="44">
        <v>0</v>
      </c>
      <c r="O797" s="47">
        <f>'[1]Прод. прилож'!$C$1263</f>
        <v>3822541.8</v>
      </c>
      <c r="P797" s="44">
        <f t="shared" si="180"/>
        <v>10650.715519643354</v>
      </c>
      <c r="Q797" s="50">
        <v>9673</v>
      </c>
      <c r="R797" s="69" t="s">
        <v>96</v>
      </c>
      <c r="S797" s="57"/>
      <c r="T797" s="16"/>
      <c r="U797" s="16"/>
    </row>
    <row r="798" spans="1:207" s="112" customFormat="1" ht="25.15" customHeight="1" x14ac:dyDescent="0.25">
      <c r="A798" s="144" t="s">
        <v>1332</v>
      </c>
      <c r="B798" s="107" t="s">
        <v>459</v>
      </c>
      <c r="C798" s="58">
        <v>1965</v>
      </c>
      <c r="D798" s="167" t="s">
        <v>221</v>
      </c>
      <c r="E798" s="58" t="s">
        <v>20</v>
      </c>
      <c r="F798" s="72">
        <v>5</v>
      </c>
      <c r="G798" s="72">
        <v>3</v>
      </c>
      <c r="H798" s="47">
        <f t="shared" si="179"/>
        <v>2538.96</v>
      </c>
      <c r="I798" s="47">
        <v>156.4</v>
      </c>
      <c r="J798" s="47">
        <v>2382.56</v>
      </c>
      <c r="K798" s="37">
        <f t="shared" si="176"/>
        <v>6897500</v>
      </c>
      <c r="L798" s="44">
        <v>0</v>
      </c>
      <c r="M798" s="44">
        <v>0</v>
      </c>
      <c r="N798" s="44">
        <v>0</v>
      </c>
      <c r="O798" s="47">
        <f>'[1]Прод. прилож'!$C$775</f>
        <v>6897500</v>
      </c>
      <c r="P798" s="44">
        <f t="shared" si="180"/>
        <v>2716.6635157702367</v>
      </c>
      <c r="Q798" s="50">
        <v>9673</v>
      </c>
      <c r="R798" s="69" t="s">
        <v>95</v>
      </c>
      <c r="S798" s="16"/>
      <c r="T798" s="16"/>
      <c r="U798" s="16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  <c r="CL798" s="15"/>
      <c r="CM798" s="15"/>
      <c r="CN798" s="15"/>
      <c r="CO798" s="15"/>
      <c r="CP798" s="15"/>
      <c r="CQ798" s="15"/>
      <c r="CR798" s="15"/>
      <c r="CS798" s="15"/>
      <c r="CT798" s="15"/>
      <c r="CU798" s="15"/>
      <c r="CV798" s="15"/>
      <c r="CW798" s="15"/>
      <c r="CX798" s="15"/>
      <c r="CY798" s="15"/>
      <c r="CZ798" s="15"/>
      <c r="DA798" s="15"/>
      <c r="DB798" s="15"/>
      <c r="DC798" s="15"/>
      <c r="DD798" s="15"/>
      <c r="DE798" s="15"/>
      <c r="DF798" s="15"/>
      <c r="DG798" s="15"/>
      <c r="DH798" s="15"/>
      <c r="DI798" s="15"/>
      <c r="DJ798" s="15"/>
      <c r="DK798" s="15"/>
      <c r="DL798" s="15"/>
      <c r="DM798" s="15"/>
      <c r="DN798" s="15"/>
      <c r="DO798" s="15"/>
      <c r="DP798" s="15"/>
      <c r="DQ798" s="15"/>
      <c r="DR798" s="15"/>
      <c r="DS798" s="15"/>
      <c r="DT798" s="15"/>
      <c r="DU798" s="15"/>
      <c r="DV798" s="15"/>
      <c r="DW798" s="15"/>
      <c r="DX798" s="15"/>
      <c r="DY798" s="15"/>
      <c r="DZ798" s="15"/>
      <c r="EA798" s="15"/>
      <c r="EB798" s="15"/>
      <c r="EC798" s="15"/>
      <c r="ED798" s="15"/>
      <c r="EE798" s="15"/>
      <c r="EF798" s="15"/>
      <c r="EG798" s="15"/>
      <c r="EH798" s="15"/>
      <c r="EI798" s="15"/>
      <c r="EJ798" s="15"/>
      <c r="EK798" s="15"/>
      <c r="EL798" s="15"/>
      <c r="EM798" s="15"/>
      <c r="EN798" s="15"/>
      <c r="EO798" s="15"/>
      <c r="EP798" s="15"/>
      <c r="EQ798" s="15"/>
      <c r="ER798" s="15"/>
      <c r="ES798" s="15"/>
      <c r="ET798" s="15"/>
      <c r="EU798" s="15"/>
      <c r="EV798" s="15"/>
      <c r="EW798" s="15"/>
      <c r="EX798" s="15"/>
      <c r="EY798" s="15"/>
      <c r="EZ798" s="15"/>
      <c r="FA798" s="15"/>
      <c r="FB798" s="15"/>
      <c r="FC798" s="15"/>
      <c r="FD798" s="15"/>
      <c r="FE798" s="15"/>
      <c r="FF798" s="15"/>
      <c r="FG798" s="15"/>
      <c r="FH798" s="15"/>
      <c r="FI798" s="15"/>
      <c r="FJ798" s="15"/>
      <c r="FK798" s="15"/>
      <c r="FL798" s="15"/>
      <c r="FM798" s="15"/>
      <c r="FN798" s="15"/>
      <c r="FO798" s="15"/>
      <c r="FP798" s="15"/>
      <c r="FQ798" s="15"/>
      <c r="FR798" s="15"/>
      <c r="FS798" s="15"/>
      <c r="FT798" s="15"/>
      <c r="FU798" s="15"/>
      <c r="FV798" s="15"/>
      <c r="FW798" s="15"/>
      <c r="FX798" s="15"/>
      <c r="FY798" s="15"/>
      <c r="FZ798" s="15"/>
      <c r="GA798" s="15"/>
      <c r="GB798" s="15"/>
      <c r="GC798" s="15"/>
      <c r="GD798" s="15"/>
      <c r="GE798" s="15"/>
      <c r="GF798" s="15"/>
      <c r="GG798" s="15"/>
      <c r="GH798" s="15"/>
      <c r="GI798" s="15"/>
      <c r="GJ798" s="15"/>
      <c r="GK798" s="15"/>
      <c r="GL798" s="15"/>
      <c r="GM798" s="15"/>
      <c r="GN798" s="15"/>
      <c r="GO798" s="15"/>
      <c r="GP798" s="15"/>
      <c r="GQ798" s="15"/>
      <c r="GR798" s="15"/>
      <c r="GS798" s="15"/>
      <c r="GT798" s="15"/>
      <c r="GU798" s="15"/>
      <c r="GV798" s="15"/>
      <c r="GW798" s="15"/>
      <c r="GX798" s="15"/>
      <c r="GY798" s="15"/>
    </row>
    <row r="799" spans="1:207" s="112" customFormat="1" ht="25.15" customHeight="1" x14ac:dyDescent="0.25">
      <c r="A799" s="144" t="s">
        <v>1333</v>
      </c>
      <c r="B799" s="107" t="s">
        <v>1704</v>
      </c>
      <c r="C799" s="167">
        <v>1959</v>
      </c>
      <c r="D799" s="72" t="s">
        <v>221</v>
      </c>
      <c r="E799" s="72" t="s">
        <v>20</v>
      </c>
      <c r="F799" s="64">
        <v>2</v>
      </c>
      <c r="G799" s="64">
        <v>3</v>
      </c>
      <c r="H799" s="44">
        <v>1008.04</v>
      </c>
      <c r="I799" s="44">
        <v>0</v>
      </c>
      <c r="J799" s="50">
        <v>801.87</v>
      </c>
      <c r="K799" s="37">
        <f t="shared" si="176"/>
        <v>2517075.88</v>
      </c>
      <c r="L799" s="47">
        <v>0</v>
      </c>
      <c r="M799" s="47">
        <v>0</v>
      </c>
      <c r="N799" s="47">
        <v>0</v>
      </c>
      <c r="O799" s="44">
        <f>'[1]Прод. прилож'!$C$265</f>
        <v>2517075.88</v>
      </c>
      <c r="P799" s="50">
        <f t="shared" si="180"/>
        <v>2497</v>
      </c>
      <c r="Q799" s="37">
        <v>9673</v>
      </c>
      <c r="R799" s="69" t="s">
        <v>94</v>
      </c>
      <c r="S799" s="114"/>
      <c r="T799" s="114"/>
      <c r="V799" s="113"/>
      <c r="W799" s="113"/>
      <c r="X799" s="113"/>
      <c r="Y799" s="113"/>
      <c r="Z799" s="113"/>
      <c r="AA799" s="113"/>
      <c r="AB799" s="113"/>
      <c r="AC799" s="113"/>
      <c r="AD799" s="113"/>
      <c r="AE799" s="113"/>
      <c r="AF799" s="113"/>
      <c r="AG799" s="113"/>
      <c r="AH799" s="113"/>
      <c r="AI799" s="113"/>
      <c r="AJ799" s="113"/>
      <c r="AK799" s="113"/>
      <c r="AL799" s="113"/>
      <c r="AM799" s="113"/>
      <c r="AN799" s="113"/>
      <c r="AO799" s="113"/>
      <c r="AP799" s="113"/>
      <c r="AQ799" s="113"/>
      <c r="AR799" s="113"/>
      <c r="AS799" s="113"/>
      <c r="AT799" s="113"/>
      <c r="AU799" s="113"/>
      <c r="AV799" s="113"/>
      <c r="AW799" s="113"/>
      <c r="AX799" s="113"/>
      <c r="AY799" s="113"/>
      <c r="AZ799" s="113"/>
      <c r="BA799" s="113"/>
      <c r="BB799" s="113"/>
      <c r="BC799" s="113"/>
      <c r="BD799" s="113"/>
      <c r="BE799" s="113"/>
      <c r="BF799" s="113"/>
      <c r="BG799" s="113"/>
      <c r="BH799" s="113"/>
      <c r="BI799" s="113"/>
      <c r="BJ799" s="113"/>
      <c r="BK799" s="113"/>
      <c r="BL799" s="113"/>
      <c r="BM799" s="113"/>
      <c r="BN799" s="113"/>
      <c r="BO799" s="113"/>
      <c r="BP799" s="113"/>
      <c r="BQ799" s="113"/>
      <c r="BR799" s="113"/>
      <c r="BS799" s="113"/>
      <c r="BT799" s="113"/>
      <c r="BU799" s="113"/>
      <c r="BV799" s="113"/>
      <c r="BW799" s="113"/>
      <c r="BX799" s="113"/>
      <c r="BY799" s="113"/>
      <c r="BZ799" s="113"/>
      <c r="CA799" s="113"/>
      <c r="CB799" s="113"/>
      <c r="CC799" s="113"/>
      <c r="CD799" s="113"/>
      <c r="CE799" s="113"/>
      <c r="CF799" s="113"/>
      <c r="CG799" s="113"/>
      <c r="CH799" s="113"/>
      <c r="CI799" s="113"/>
      <c r="CJ799" s="113"/>
      <c r="CK799" s="113"/>
      <c r="CL799" s="113"/>
      <c r="CM799" s="113"/>
      <c r="CN799" s="113"/>
      <c r="CO799" s="113"/>
      <c r="CP799" s="113"/>
      <c r="CQ799" s="113"/>
      <c r="CR799" s="113"/>
      <c r="CS799" s="113"/>
      <c r="CT799" s="113"/>
      <c r="CU799" s="113"/>
      <c r="CV799" s="113"/>
      <c r="CW799" s="113"/>
      <c r="CX799" s="113"/>
      <c r="CY799" s="113"/>
      <c r="CZ799" s="113"/>
      <c r="DA799" s="113"/>
      <c r="DB799" s="113"/>
      <c r="DC799" s="113"/>
      <c r="DD799" s="113"/>
      <c r="DE799" s="113"/>
      <c r="DF799" s="113"/>
      <c r="DG799" s="113"/>
      <c r="DH799" s="113"/>
      <c r="DI799" s="113"/>
      <c r="DJ799" s="113"/>
      <c r="DK799" s="113"/>
      <c r="DL799" s="113"/>
      <c r="DM799" s="113"/>
      <c r="DN799" s="113"/>
      <c r="DO799" s="113"/>
      <c r="DP799" s="113"/>
      <c r="DQ799" s="113"/>
      <c r="DR799" s="113"/>
      <c r="DS799" s="113"/>
      <c r="DT799" s="113"/>
      <c r="DU799" s="113"/>
      <c r="DV799" s="113"/>
      <c r="DW799" s="113"/>
      <c r="DX799" s="113"/>
      <c r="DY799" s="113"/>
      <c r="DZ799" s="113"/>
      <c r="EA799" s="113"/>
      <c r="EB799" s="113"/>
      <c r="EC799" s="113"/>
      <c r="ED799" s="113"/>
      <c r="EE799" s="113"/>
      <c r="EF799" s="113"/>
      <c r="EG799" s="113"/>
      <c r="EH799" s="113"/>
      <c r="EI799" s="113"/>
      <c r="EJ799" s="113"/>
      <c r="EK799" s="113"/>
      <c r="EL799" s="113"/>
      <c r="EM799" s="113"/>
      <c r="EN799" s="113"/>
      <c r="EO799" s="113"/>
      <c r="EP799" s="113"/>
      <c r="EQ799" s="113"/>
      <c r="ER799" s="113"/>
      <c r="ES799" s="113"/>
      <c r="ET799" s="113"/>
      <c r="EU799" s="113"/>
      <c r="EV799" s="113"/>
      <c r="EW799" s="113"/>
      <c r="EX799" s="113"/>
      <c r="EY799" s="113"/>
      <c r="EZ799" s="113"/>
      <c r="FA799" s="113"/>
      <c r="FB799" s="113"/>
      <c r="FC799" s="113"/>
      <c r="FD799" s="113"/>
      <c r="FE799" s="113"/>
      <c r="FF799" s="113"/>
      <c r="FG799" s="113"/>
      <c r="FH799" s="113"/>
      <c r="FI799" s="113"/>
      <c r="FJ799" s="113"/>
      <c r="FK799" s="113"/>
      <c r="FL799" s="113"/>
      <c r="FM799" s="113"/>
      <c r="FN799" s="113"/>
      <c r="FO799" s="113"/>
      <c r="FP799" s="113"/>
      <c r="FQ799" s="113"/>
      <c r="FR799" s="113"/>
      <c r="FS799" s="113"/>
      <c r="FT799" s="113"/>
      <c r="FU799" s="113"/>
      <c r="FV799" s="113"/>
      <c r="FW799" s="113"/>
      <c r="FX799" s="113"/>
      <c r="FY799" s="113"/>
      <c r="FZ799" s="113"/>
      <c r="GA799" s="113"/>
      <c r="GB799" s="113"/>
      <c r="GC799" s="113"/>
      <c r="GD799" s="113"/>
      <c r="GE799" s="113"/>
      <c r="GF799" s="113"/>
      <c r="GG799" s="113"/>
      <c r="GH799" s="113"/>
      <c r="GI799" s="113"/>
      <c r="GJ799" s="113"/>
      <c r="GK799" s="113"/>
      <c r="GL799" s="113"/>
      <c r="GM799" s="113"/>
      <c r="GN799" s="113"/>
      <c r="GO799" s="113"/>
      <c r="GP799" s="113"/>
      <c r="GQ799" s="113"/>
      <c r="GR799" s="113"/>
      <c r="GS799" s="113"/>
      <c r="GT799" s="113"/>
      <c r="GU799" s="113"/>
      <c r="GV799" s="113"/>
      <c r="GW799" s="113"/>
      <c r="GX799" s="113"/>
      <c r="GY799" s="113"/>
    </row>
    <row r="800" spans="1:207" s="116" customFormat="1" ht="25.15" customHeight="1" x14ac:dyDescent="0.25">
      <c r="A800" s="200" t="s">
        <v>1334</v>
      </c>
      <c r="B800" s="232" t="s">
        <v>460</v>
      </c>
      <c r="C800" s="230">
        <v>1953</v>
      </c>
      <c r="D800" s="214" t="s">
        <v>221</v>
      </c>
      <c r="E800" s="230" t="s">
        <v>20</v>
      </c>
      <c r="F800" s="204">
        <v>2</v>
      </c>
      <c r="G800" s="204">
        <v>1</v>
      </c>
      <c r="H800" s="222">
        <v>286.7</v>
      </c>
      <c r="I800" s="222">
        <v>0</v>
      </c>
      <c r="J800" s="222">
        <v>224.1</v>
      </c>
      <c r="K800" s="37">
        <f t="shared" si="176"/>
        <v>1905926.8</v>
      </c>
      <c r="L800" s="44">
        <v>0</v>
      </c>
      <c r="M800" s="44">
        <v>0</v>
      </c>
      <c r="N800" s="44">
        <v>0</v>
      </c>
      <c r="O800" s="47">
        <f>'[1]Прод. прилож'!$C$266</f>
        <v>1905926.8</v>
      </c>
      <c r="P800" s="44">
        <f t="shared" si="180"/>
        <v>6647.8088594349501</v>
      </c>
      <c r="Q800" s="50">
        <v>9673</v>
      </c>
      <c r="R800" s="69" t="s">
        <v>94</v>
      </c>
      <c r="S800" s="16"/>
      <c r="T800" s="16"/>
      <c r="U800" s="16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  <c r="BE800" s="15"/>
      <c r="BF800" s="15"/>
      <c r="BG800" s="15"/>
      <c r="BH800" s="15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5"/>
      <c r="CK800" s="15"/>
      <c r="CL800" s="15"/>
      <c r="CM800" s="15"/>
      <c r="CN800" s="15"/>
      <c r="CO800" s="15"/>
      <c r="CP800" s="15"/>
      <c r="CQ800" s="15"/>
      <c r="CR800" s="15"/>
      <c r="CS800" s="15"/>
      <c r="CT800" s="15"/>
      <c r="CU800" s="15"/>
      <c r="CV800" s="15"/>
      <c r="CW800" s="15"/>
      <c r="CX800" s="15"/>
      <c r="CY800" s="15"/>
      <c r="CZ800" s="15"/>
      <c r="DA800" s="15"/>
      <c r="DB800" s="15"/>
      <c r="DC800" s="15"/>
      <c r="DD800" s="15"/>
      <c r="DE800" s="15"/>
      <c r="DF800" s="15"/>
      <c r="DG800" s="15"/>
      <c r="DH800" s="15"/>
      <c r="DI800" s="15"/>
      <c r="DJ800" s="15"/>
      <c r="DK800" s="15"/>
      <c r="DL800" s="15"/>
      <c r="DM800" s="15"/>
      <c r="DN800" s="15"/>
      <c r="DO800" s="15"/>
      <c r="DP800" s="15"/>
      <c r="DQ800" s="15"/>
      <c r="DR800" s="15"/>
      <c r="DS800" s="15"/>
      <c r="DT800" s="15"/>
      <c r="DU800" s="15"/>
      <c r="DV800" s="15"/>
      <c r="DW800" s="15"/>
      <c r="DX800" s="15"/>
      <c r="DY800" s="15"/>
      <c r="DZ800" s="15"/>
      <c r="EA800" s="15"/>
      <c r="EB800" s="15"/>
      <c r="EC800" s="15"/>
      <c r="ED800" s="15"/>
      <c r="EE800" s="15"/>
      <c r="EF800" s="15"/>
      <c r="EG800" s="15"/>
      <c r="EH800" s="15"/>
      <c r="EI800" s="15"/>
      <c r="EJ800" s="15"/>
      <c r="EK800" s="15"/>
      <c r="EL800" s="15"/>
      <c r="EM800" s="15"/>
      <c r="EN800" s="15"/>
      <c r="EO800" s="15"/>
      <c r="EP800" s="15"/>
      <c r="EQ800" s="15"/>
      <c r="ER800" s="15"/>
      <c r="ES800" s="15"/>
      <c r="ET800" s="15"/>
      <c r="EU800" s="15"/>
      <c r="EV800" s="15"/>
      <c r="EW800" s="15"/>
      <c r="EX800" s="15"/>
      <c r="EY800" s="15"/>
      <c r="EZ800" s="15"/>
      <c r="FA800" s="15"/>
      <c r="FB800" s="15"/>
      <c r="FC800" s="15"/>
      <c r="FD800" s="15"/>
      <c r="FE800" s="15"/>
      <c r="FF800" s="15"/>
      <c r="FG800" s="15"/>
      <c r="FH800" s="15"/>
      <c r="FI800" s="15"/>
      <c r="FJ800" s="15"/>
      <c r="FK800" s="15"/>
      <c r="FL800" s="15"/>
      <c r="FM800" s="15"/>
      <c r="FN800" s="15"/>
      <c r="FO800" s="15"/>
      <c r="FP800" s="15"/>
      <c r="FQ800" s="15"/>
      <c r="FR800" s="15"/>
      <c r="FS800" s="15"/>
      <c r="FT800" s="15"/>
      <c r="FU800" s="15"/>
      <c r="FV800" s="15"/>
      <c r="FW800" s="15"/>
      <c r="FX800" s="15"/>
      <c r="FY800" s="15"/>
      <c r="FZ800" s="15"/>
      <c r="GA800" s="15"/>
      <c r="GB800" s="15"/>
      <c r="GC800" s="15"/>
      <c r="GD800" s="15"/>
      <c r="GE800" s="15"/>
      <c r="GF800" s="15"/>
      <c r="GG800" s="15"/>
      <c r="GH800" s="15"/>
      <c r="GI800" s="15"/>
      <c r="GJ800" s="15"/>
      <c r="GK800" s="15"/>
      <c r="GL800" s="15"/>
      <c r="GM800" s="15"/>
      <c r="GN800" s="15"/>
      <c r="GO800" s="15"/>
      <c r="GP800" s="15"/>
      <c r="GQ800" s="15"/>
      <c r="GR800" s="15"/>
      <c r="GS800" s="15"/>
      <c r="GT800" s="15"/>
      <c r="GU800" s="15"/>
      <c r="GV800" s="15"/>
      <c r="GW800" s="15"/>
      <c r="GX800" s="15"/>
      <c r="GY800" s="15"/>
    </row>
    <row r="801" spans="1:207" s="116" customFormat="1" ht="25.15" customHeight="1" x14ac:dyDescent="0.25">
      <c r="A801" s="201"/>
      <c r="B801" s="233"/>
      <c r="C801" s="231"/>
      <c r="D801" s="215"/>
      <c r="E801" s="231"/>
      <c r="F801" s="205"/>
      <c r="G801" s="205"/>
      <c r="H801" s="223"/>
      <c r="I801" s="223"/>
      <c r="J801" s="223"/>
      <c r="K801" s="37">
        <f>SUM(L801:O801)</f>
        <v>4430675</v>
      </c>
      <c r="L801" s="44">
        <v>0</v>
      </c>
      <c r="M801" s="44">
        <v>0</v>
      </c>
      <c r="N801" s="44">
        <v>0</v>
      </c>
      <c r="O801" s="47">
        <f>'[1]Прод. прилож'!$C$777</f>
        <v>4430675</v>
      </c>
      <c r="P801" s="44">
        <f>K801/H800</f>
        <v>15454.046041158006</v>
      </c>
      <c r="Q801" s="50">
        <v>9673</v>
      </c>
      <c r="R801" s="69" t="s">
        <v>95</v>
      </c>
      <c r="S801" s="16"/>
      <c r="T801" s="16"/>
      <c r="U801" s="16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  <c r="BB801" s="15"/>
      <c r="BC801" s="15"/>
      <c r="BD801" s="15"/>
      <c r="BE801" s="15"/>
      <c r="BF801" s="15"/>
      <c r="BG801" s="15"/>
      <c r="BH801" s="15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  <c r="CH801" s="15"/>
      <c r="CI801" s="15"/>
      <c r="CJ801" s="15"/>
      <c r="CK801" s="15"/>
      <c r="CL801" s="15"/>
      <c r="CM801" s="15"/>
      <c r="CN801" s="15"/>
      <c r="CO801" s="15"/>
      <c r="CP801" s="15"/>
      <c r="CQ801" s="15"/>
      <c r="CR801" s="15"/>
      <c r="CS801" s="15"/>
      <c r="CT801" s="15"/>
      <c r="CU801" s="15"/>
      <c r="CV801" s="15"/>
      <c r="CW801" s="15"/>
      <c r="CX801" s="15"/>
      <c r="CY801" s="15"/>
      <c r="CZ801" s="15"/>
      <c r="DA801" s="15"/>
      <c r="DB801" s="15"/>
      <c r="DC801" s="15"/>
      <c r="DD801" s="15"/>
      <c r="DE801" s="15"/>
      <c r="DF801" s="15"/>
      <c r="DG801" s="15"/>
      <c r="DH801" s="15"/>
      <c r="DI801" s="15"/>
      <c r="DJ801" s="15"/>
      <c r="DK801" s="15"/>
      <c r="DL801" s="15"/>
      <c r="DM801" s="15"/>
      <c r="DN801" s="15"/>
      <c r="DO801" s="15"/>
      <c r="DP801" s="15"/>
      <c r="DQ801" s="15"/>
      <c r="DR801" s="15"/>
      <c r="DS801" s="15"/>
      <c r="DT801" s="15"/>
      <c r="DU801" s="15"/>
      <c r="DV801" s="15"/>
      <c r="DW801" s="15"/>
      <c r="DX801" s="15"/>
      <c r="DY801" s="15"/>
      <c r="DZ801" s="15"/>
      <c r="EA801" s="15"/>
      <c r="EB801" s="15"/>
      <c r="EC801" s="15"/>
      <c r="ED801" s="15"/>
      <c r="EE801" s="15"/>
      <c r="EF801" s="15"/>
      <c r="EG801" s="15"/>
      <c r="EH801" s="15"/>
      <c r="EI801" s="15"/>
      <c r="EJ801" s="15"/>
      <c r="EK801" s="15"/>
      <c r="EL801" s="15"/>
      <c r="EM801" s="15"/>
      <c r="EN801" s="15"/>
      <c r="EO801" s="15"/>
      <c r="EP801" s="15"/>
      <c r="EQ801" s="15"/>
      <c r="ER801" s="15"/>
      <c r="ES801" s="15"/>
      <c r="ET801" s="15"/>
      <c r="EU801" s="15"/>
      <c r="EV801" s="15"/>
      <c r="EW801" s="15"/>
      <c r="EX801" s="15"/>
      <c r="EY801" s="15"/>
      <c r="EZ801" s="15"/>
      <c r="FA801" s="15"/>
      <c r="FB801" s="15"/>
      <c r="FC801" s="15"/>
      <c r="FD801" s="15"/>
      <c r="FE801" s="15"/>
      <c r="FF801" s="15"/>
      <c r="FG801" s="15"/>
      <c r="FH801" s="15"/>
      <c r="FI801" s="15"/>
      <c r="FJ801" s="15"/>
      <c r="FK801" s="15"/>
      <c r="FL801" s="15"/>
      <c r="FM801" s="15"/>
      <c r="FN801" s="15"/>
      <c r="FO801" s="15"/>
      <c r="FP801" s="15"/>
      <c r="FQ801" s="15"/>
      <c r="FR801" s="15"/>
      <c r="FS801" s="15"/>
      <c r="FT801" s="15"/>
      <c r="FU801" s="15"/>
      <c r="FV801" s="15"/>
      <c r="FW801" s="15"/>
      <c r="FX801" s="15"/>
      <c r="FY801" s="15"/>
      <c r="FZ801" s="15"/>
      <c r="GA801" s="15"/>
      <c r="GB801" s="15"/>
      <c r="GC801" s="15"/>
      <c r="GD801" s="15"/>
      <c r="GE801" s="15"/>
      <c r="GF801" s="15"/>
      <c r="GG801" s="15"/>
      <c r="GH801" s="15"/>
      <c r="GI801" s="15"/>
      <c r="GJ801" s="15"/>
      <c r="GK801" s="15"/>
      <c r="GL801" s="15"/>
      <c r="GM801" s="15"/>
      <c r="GN801" s="15"/>
      <c r="GO801" s="15"/>
      <c r="GP801" s="15"/>
      <c r="GQ801" s="15"/>
      <c r="GR801" s="15"/>
      <c r="GS801" s="15"/>
      <c r="GT801" s="15"/>
      <c r="GU801" s="15"/>
      <c r="GV801" s="15"/>
      <c r="GW801" s="15"/>
      <c r="GX801" s="15"/>
      <c r="GY801" s="15"/>
    </row>
    <row r="802" spans="1:207" s="113" customFormat="1" ht="27" customHeight="1" x14ac:dyDescent="0.25">
      <c r="A802" s="144" t="s">
        <v>1335</v>
      </c>
      <c r="B802" s="45" t="s">
        <v>461</v>
      </c>
      <c r="C802" s="167">
        <v>1964</v>
      </c>
      <c r="D802" s="167" t="s">
        <v>221</v>
      </c>
      <c r="E802" s="167" t="s">
        <v>20</v>
      </c>
      <c r="F802" s="72">
        <v>4</v>
      </c>
      <c r="G802" s="72">
        <v>2</v>
      </c>
      <c r="H802" s="47">
        <f>I802+J802</f>
        <v>1275.8599999999999</v>
      </c>
      <c r="I802" s="47">
        <v>0</v>
      </c>
      <c r="J802" s="47">
        <v>1275.8599999999999</v>
      </c>
      <c r="K802" s="37">
        <f t="shared" si="176"/>
        <v>245701.9</v>
      </c>
      <c r="L802" s="44">
        <v>0</v>
      </c>
      <c r="M802" s="44">
        <v>0</v>
      </c>
      <c r="N802" s="44">
        <v>0</v>
      </c>
      <c r="O802" s="47">
        <f>'[1]Прод. прилож'!$C$776</f>
        <v>245701.9</v>
      </c>
      <c r="P802" s="44">
        <f t="shared" si="180"/>
        <v>192.57747715266567</v>
      </c>
      <c r="Q802" s="50">
        <v>9673</v>
      </c>
      <c r="R802" s="69" t="s">
        <v>95</v>
      </c>
      <c r="S802" s="16"/>
      <c r="T802" s="16"/>
      <c r="U802" s="16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  <c r="BD802" s="15"/>
      <c r="BE802" s="15"/>
      <c r="BF802" s="15"/>
      <c r="BG802" s="15"/>
      <c r="BH802" s="15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5"/>
      <c r="CI802" s="15"/>
      <c r="CJ802" s="15"/>
      <c r="CK802" s="15"/>
      <c r="CL802" s="15"/>
      <c r="CM802" s="15"/>
      <c r="CN802" s="15"/>
      <c r="CO802" s="15"/>
      <c r="CP802" s="15"/>
      <c r="CQ802" s="15"/>
      <c r="CR802" s="15"/>
      <c r="CS802" s="15"/>
      <c r="CT802" s="15"/>
      <c r="CU802" s="15"/>
      <c r="CV802" s="15"/>
      <c r="CW802" s="15"/>
      <c r="CX802" s="15"/>
      <c r="CY802" s="15"/>
      <c r="CZ802" s="15"/>
      <c r="DA802" s="15"/>
      <c r="DB802" s="15"/>
      <c r="DC802" s="15"/>
      <c r="DD802" s="15"/>
      <c r="DE802" s="15"/>
      <c r="DF802" s="15"/>
      <c r="DG802" s="15"/>
      <c r="DH802" s="15"/>
      <c r="DI802" s="15"/>
      <c r="DJ802" s="15"/>
      <c r="DK802" s="15"/>
      <c r="DL802" s="15"/>
      <c r="DM802" s="15"/>
      <c r="DN802" s="15"/>
      <c r="DO802" s="15"/>
      <c r="DP802" s="15"/>
      <c r="DQ802" s="15"/>
      <c r="DR802" s="15"/>
      <c r="DS802" s="15"/>
      <c r="DT802" s="15"/>
      <c r="DU802" s="15"/>
      <c r="DV802" s="15"/>
      <c r="DW802" s="15"/>
      <c r="DX802" s="15"/>
      <c r="DY802" s="15"/>
      <c r="DZ802" s="15"/>
      <c r="EA802" s="15"/>
      <c r="EB802" s="15"/>
      <c r="EC802" s="15"/>
      <c r="ED802" s="15"/>
      <c r="EE802" s="15"/>
      <c r="EF802" s="15"/>
      <c r="EG802" s="15"/>
      <c r="EH802" s="15"/>
      <c r="EI802" s="15"/>
      <c r="EJ802" s="15"/>
      <c r="EK802" s="15"/>
      <c r="EL802" s="15"/>
      <c r="EM802" s="15"/>
      <c r="EN802" s="15"/>
      <c r="EO802" s="15"/>
      <c r="EP802" s="15"/>
      <c r="EQ802" s="15"/>
      <c r="ER802" s="15"/>
      <c r="ES802" s="15"/>
      <c r="ET802" s="15"/>
      <c r="EU802" s="15"/>
      <c r="EV802" s="15"/>
      <c r="EW802" s="15"/>
      <c r="EX802" s="15"/>
      <c r="EY802" s="15"/>
      <c r="EZ802" s="15"/>
      <c r="FA802" s="15"/>
      <c r="FB802" s="15"/>
      <c r="FC802" s="15"/>
      <c r="FD802" s="15"/>
      <c r="FE802" s="15"/>
      <c r="FF802" s="15"/>
      <c r="FG802" s="15"/>
      <c r="FH802" s="15"/>
      <c r="FI802" s="15"/>
      <c r="FJ802" s="15"/>
      <c r="FK802" s="15"/>
      <c r="FL802" s="15"/>
      <c r="FM802" s="15"/>
      <c r="FN802" s="15"/>
      <c r="FO802" s="15"/>
      <c r="FP802" s="15"/>
      <c r="FQ802" s="15"/>
      <c r="FR802" s="15"/>
      <c r="FS802" s="15"/>
      <c r="FT802" s="15"/>
      <c r="FU802" s="15"/>
      <c r="FV802" s="15"/>
      <c r="FW802" s="15"/>
      <c r="FX802" s="15"/>
      <c r="FY802" s="15"/>
      <c r="FZ802" s="15"/>
      <c r="GA802" s="15"/>
      <c r="GB802" s="15"/>
      <c r="GC802" s="15"/>
      <c r="GD802" s="15"/>
      <c r="GE802" s="15"/>
      <c r="GF802" s="15"/>
      <c r="GG802" s="15"/>
      <c r="GH802" s="15"/>
      <c r="GI802" s="15"/>
      <c r="GJ802" s="15"/>
      <c r="GK802" s="15"/>
      <c r="GL802" s="15"/>
      <c r="GM802" s="15"/>
      <c r="GN802" s="15"/>
      <c r="GO802" s="15"/>
      <c r="GP802" s="15"/>
      <c r="GQ802" s="15"/>
      <c r="GR802" s="15"/>
      <c r="GS802" s="15"/>
      <c r="GT802" s="15"/>
      <c r="GU802" s="15"/>
      <c r="GV802" s="15"/>
      <c r="GW802" s="15"/>
      <c r="GX802" s="15"/>
      <c r="GY802" s="15"/>
    </row>
    <row r="803" spans="1:207" s="15" customFormat="1" ht="25.15" customHeight="1" x14ac:dyDescent="0.25">
      <c r="A803" s="144" t="s">
        <v>1336</v>
      </c>
      <c r="B803" s="107" t="s">
        <v>1703</v>
      </c>
      <c r="C803" s="167">
        <v>1957</v>
      </c>
      <c r="D803" s="72" t="s">
        <v>221</v>
      </c>
      <c r="E803" s="72" t="s">
        <v>20</v>
      </c>
      <c r="F803" s="64">
        <v>2</v>
      </c>
      <c r="G803" s="64">
        <v>2</v>
      </c>
      <c r="H803" s="44">
        <v>1035</v>
      </c>
      <c r="I803" s="50">
        <v>0</v>
      </c>
      <c r="J803" s="44">
        <v>748</v>
      </c>
      <c r="K803" s="37">
        <f t="shared" si="176"/>
        <v>832140</v>
      </c>
      <c r="L803" s="47">
        <v>0</v>
      </c>
      <c r="M803" s="47">
        <v>0</v>
      </c>
      <c r="N803" s="47">
        <v>0</v>
      </c>
      <c r="O803" s="47">
        <f>'[1]Прод. прилож'!$C$267</f>
        <v>832140</v>
      </c>
      <c r="P803" s="50">
        <f t="shared" si="180"/>
        <v>804</v>
      </c>
      <c r="Q803" s="37">
        <v>9673</v>
      </c>
      <c r="R803" s="69" t="s">
        <v>94</v>
      </c>
      <c r="S803" s="115"/>
      <c r="T803" s="112"/>
      <c r="U803" s="112"/>
      <c r="V803" s="113"/>
      <c r="W803" s="113"/>
      <c r="X803" s="113"/>
      <c r="Y803" s="113"/>
      <c r="Z803" s="113"/>
      <c r="AA803" s="113"/>
      <c r="AB803" s="113"/>
      <c r="AC803" s="113"/>
      <c r="AD803" s="113"/>
      <c r="AE803" s="113"/>
      <c r="AF803" s="113"/>
      <c r="AG803" s="113"/>
      <c r="AH803" s="113"/>
      <c r="AI803" s="113"/>
      <c r="AJ803" s="113"/>
      <c r="AK803" s="113"/>
      <c r="AL803" s="113"/>
      <c r="AM803" s="113"/>
      <c r="AN803" s="113"/>
      <c r="AO803" s="113"/>
      <c r="AP803" s="113"/>
      <c r="AQ803" s="113"/>
      <c r="AR803" s="113"/>
      <c r="AS803" s="113"/>
      <c r="AT803" s="113"/>
      <c r="AU803" s="113"/>
      <c r="AV803" s="113"/>
      <c r="AW803" s="113"/>
      <c r="AX803" s="113"/>
      <c r="AY803" s="113"/>
      <c r="AZ803" s="113"/>
      <c r="BA803" s="113"/>
      <c r="BB803" s="113"/>
      <c r="BC803" s="113"/>
      <c r="BD803" s="113"/>
      <c r="BE803" s="113"/>
      <c r="BF803" s="113"/>
      <c r="BG803" s="113"/>
      <c r="BH803" s="113"/>
      <c r="BI803" s="113"/>
      <c r="BJ803" s="113"/>
      <c r="BK803" s="113"/>
      <c r="BL803" s="113"/>
      <c r="BM803" s="113"/>
      <c r="BN803" s="113"/>
      <c r="BO803" s="113"/>
      <c r="BP803" s="113"/>
      <c r="BQ803" s="113"/>
      <c r="BR803" s="113"/>
      <c r="BS803" s="113"/>
      <c r="BT803" s="113"/>
      <c r="BU803" s="113"/>
      <c r="BV803" s="113"/>
      <c r="BW803" s="113"/>
      <c r="BX803" s="113"/>
      <c r="BY803" s="113"/>
      <c r="BZ803" s="113"/>
      <c r="CA803" s="113"/>
      <c r="CB803" s="113"/>
      <c r="CC803" s="113"/>
      <c r="CD803" s="113"/>
      <c r="CE803" s="113"/>
      <c r="CF803" s="113"/>
      <c r="CG803" s="113"/>
      <c r="CH803" s="113"/>
      <c r="CI803" s="113"/>
      <c r="CJ803" s="113"/>
      <c r="CK803" s="113"/>
      <c r="CL803" s="113"/>
      <c r="CM803" s="113"/>
      <c r="CN803" s="113"/>
      <c r="CO803" s="113"/>
      <c r="CP803" s="113"/>
      <c r="CQ803" s="113"/>
      <c r="CR803" s="113"/>
      <c r="CS803" s="113"/>
      <c r="CT803" s="113"/>
      <c r="CU803" s="113"/>
      <c r="CV803" s="113"/>
      <c r="CW803" s="113"/>
      <c r="CX803" s="113"/>
      <c r="CY803" s="113"/>
      <c r="CZ803" s="113"/>
      <c r="DA803" s="113"/>
      <c r="DB803" s="113"/>
      <c r="DC803" s="113"/>
      <c r="DD803" s="113"/>
      <c r="DE803" s="113"/>
      <c r="DF803" s="113"/>
      <c r="DG803" s="113"/>
      <c r="DH803" s="113"/>
      <c r="DI803" s="113"/>
      <c r="DJ803" s="113"/>
      <c r="DK803" s="113"/>
      <c r="DL803" s="113"/>
      <c r="DM803" s="113"/>
      <c r="DN803" s="113"/>
      <c r="DO803" s="113"/>
      <c r="DP803" s="113"/>
      <c r="DQ803" s="113"/>
      <c r="DR803" s="113"/>
      <c r="DS803" s="113"/>
      <c r="DT803" s="113"/>
      <c r="DU803" s="113"/>
      <c r="DV803" s="113"/>
      <c r="DW803" s="113"/>
      <c r="DX803" s="113"/>
      <c r="DY803" s="113"/>
      <c r="DZ803" s="113"/>
      <c r="EA803" s="113"/>
      <c r="EB803" s="113"/>
      <c r="EC803" s="113"/>
      <c r="ED803" s="113"/>
      <c r="EE803" s="113"/>
      <c r="EF803" s="113"/>
      <c r="EG803" s="113"/>
      <c r="EH803" s="113"/>
      <c r="EI803" s="113"/>
      <c r="EJ803" s="113"/>
      <c r="EK803" s="113"/>
      <c r="EL803" s="113"/>
      <c r="EM803" s="113"/>
      <c r="EN803" s="113"/>
      <c r="EO803" s="113"/>
      <c r="EP803" s="113"/>
      <c r="EQ803" s="113"/>
      <c r="ER803" s="113"/>
      <c r="ES803" s="113"/>
      <c r="ET803" s="113"/>
      <c r="EU803" s="113"/>
      <c r="EV803" s="113"/>
      <c r="EW803" s="113"/>
      <c r="EX803" s="113"/>
      <c r="EY803" s="113"/>
      <c r="EZ803" s="113"/>
      <c r="FA803" s="113"/>
      <c r="FB803" s="113"/>
      <c r="FC803" s="113"/>
      <c r="FD803" s="113"/>
      <c r="FE803" s="113"/>
      <c r="FF803" s="113"/>
      <c r="FG803" s="113"/>
      <c r="FH803" s="113"/>
      <c r="FI803" s="113"/>
      <c r="FJ803" s="113"/>
      <c r="FK803" s="113"/>
      <c r="FL803" s="113"/>
      <c r="FM803" s="113"/>
      <c r="FN803" s="113"/>
      <c r="FO803" s="113"/>
      <c r="FP803" s="113"/>
      <c r="FQ803" s="113"/>
      <c r="FR803" s="113"/>
      <c r="FS803" s="113"/>
      <c r="FT803" s="113"/>
      <c r="FU803" s="113"/>
      <c r="FV803" s="113"/>
      <c r="FW803" s="113"/>
      <c r="FX803" s="113"/>
      <c r="FY803" s="113"/>
      <c r="FZ803" s="113"/>
      <c r="GA803" s="113"/>
      <c r="GB803" s="113"/>
      <c r="GC803" s="113"/>
      <c r="GD803" s="113"/>
      <c r="GE803" s="113"/>
      <c r="GF803" s="113"/>
      <c r="GG803" s="113"/>
      <c r="GH803" s="113"/>
      <c r="GI803" s="113"/>
      <c r="GJ803" s="113"/>
      <c r="GK803" s="113"/>
      <c r="GL803" s="113"/>
      <c r="GM803" s="113"/>
      <c r="GN803" s="113"/>
      <c r="GO803" s="113"/>
      <c r="GP803" s="113"/>
      <c r="GQ803" s="113"/>
      <c r="GR803" s="113"/>
      <c r="GS803" s="113"/>
      <c r="GT803" s="113"/>
      <c r="GU803" s="113"/>
      <c r="GV803" s="113"/>
      <c r="GW803" s="113"/>
      <c r="GX803" s="113"/>
      <c r="GY803" s="113"/>
    </row>
    <row r="804" spans="1:207" s="15" customFormat="1" ht="34.15" customHeight="1" x14ac:dyDescent="0.25">
      <c r="A804" s="200" t="s">
        <v>1337</v>
      </c>
      <c r="B804" s="232" t="s">
        <v>1874</v>
      </c>
      <c r="C804" s="214" t="s">
        <v>1873</v>
      </c>
      <c r="D804" s="204" t="s">
        <v>221</v>
      </c>
      <c r="E804" s="204" t="s">
        <v>20</v>
      </c>
      <c r="F804" s="226">
        <v>4</v>
      </c>
      <c r="G804" s="226">
        <v>3</v>
      </c>
      <c r="H804" s="228">
        <v>2386.46</v>
      </c>
      <c r="I804" s="228">
        <v>62.3</v>
      </c>
      <c r="J804" s="228">
        <v>2154.83</v>
      </c>
      <c r="K804" s="37">
        <f t="shared" si="176"/>
        <v>850000</v>
      </c>
      <c r="L804" s="47">
        <v>0</v>
      </c>
      <c r="M804" s="47">
        <v>0</v>
      </c>
      <c r="N804" s="47">
        <v>0</v>
      </c>
      <c r="O804" s="37">
        <f>'[1]Прод. прилож'!$C$268</f>
        <v>850000</v>
      </c>
      <c r="P804" s="50">
        <f t="shared" si="180"/>
        <v>356.17609346060692</v>
      </c>
      <c r="Q804" s="37">
        <v>9673</v>
      </c>
      <c r="R804" s="56" t="s">
        <v>94</v>
      </c>
      <c r="S804" s="115"/>
      <c r="T804" s="112"/>
      <c r="U804" s="112"/>
      <c r="V804" s="112"/>
      <c r="W804" s="112"/>
      <c r="X804" s="112"/>
      <c r="Y804" s="112"/>
      <c r="Z804" s="112"/>
      <c r="AA804" s="112"/>
      <c r="AB804" s="112"/>
      <c r="AC804" s="112"/>
      <c r="AD804" s="112"/>
      <c r="AE804" s="112"/>
      <c r="AF804" s="112"/>
      <c r="AG804" s="112"/>
      <c r="AH804" s="112"/>
      <c r="AI804" s="112"/>
      <c r="AJ804" s="112"/>
      <c r="AK804" s="112"/>
      <c r="AL804" s="112"/>
      <c r="AM804" s="112"/>
      <c r="AN804" s="112"/>
      <c r="AO804" s="112"/>
      <c r="AP804" s="112"/>
      <c r="AQ804" s="112"/>
      <c r="AR804" s="112"/>
      <c r="AS804" s="112"/>
      <c r="AT804" s="112"/>
      <c r="AU804" s="112"/>
      <c r="AV804" s="112"/>
      <c r="AW804" s="112"/>
      <c r="AX804" s="112"/>
      <c r="AY804" s="112"/>
      <c r="AZ804" s="112"/>
      <c r="BA804" s="112"/>
      <c r="BB804" s="112"/>
      <c r="BC804" s="112"/>
      <c r="BD804" s="112"/>
      <c r="BE804" s="112"/>
      <c r="BF804" s="112"/>
      <c r="BG804" s="112"/>
      <c r="BH804" s="112"/>
      <c r="BI804" s="112"/>
      <c r="BJ804" s="112"/>
      <c r="BK804" s="112"/>
      <c r="BL804" s="112"/>
      <c r="BM804" s="112"/>
      <c r="BN804" s="112"/>
      <c r="BO804" s="112"/>
      <c r="BP804" s="112"/>
      <c r="BQ804" s="112"/>
      <c r="BR804" s="112"/>
      <c r="BS804" s="112"/>
      <c r="BT804" s="112"/>
      <c r="BU804" s="112"/>
      <c r="BV804" s="112"/>
      <c r="BW804" s="112"/>
      <c r="BX804" s="112"/>
      <c r="BY804" s="112"/>
      <c r="BZ804" s="112"/>
      <c r="CA804" s="112"/>
      <c r="CB804" s="112"/>
      <c r="CC804" s="112"/>
      <c r="CD804" s="112"/>
      <c r="CE804" s="112"/>
      <c r="CF804" s="112"/>
      <c r="CG804" s="112"/>
      <c r="CH804" s="112"/>
      <c r="CI804" s="112"/>
      <c r="CJ804" s="112"/>
      <c r="CK804" s="112"/>
      <c r="CL804" s="112"/>
      <c r="CM804" s="112"/>
      <c r="CN804" s="112"/>
      <c r="CO804" s="112"/>
      <c r="CP804" s="112"/>
      <c r="CQ804" s="112"/>
      <c r="CR804" s="112"/>
      <c r="CS804" s="112"/>
      <c r="CT804" s="112"/>
      <c r="CU804" s="112"/>
      <c r="CV804" s="112"/>
      <c r="CW804" s="112"/>
      <c r="CX804" s="112"/>
      <c r="CY804" s="112"/>
      <c r="CZ804" s="112"/>
      <c r="DA804" s="112"/>
      <c r="DB804" s="112"/>
      <c r="DC804" s="112"/>
      <c r="DD804" s="112"/>
      <c r="DE804" s="112"/>
      <c r="DF804" s="112"/>
      <c r="DG804" s="112"/>
      <c r="DH804" s="112"/>
      <c r="DI804" s="112"/>
      <c r="DJ804" s="112"/>
      <c r="DK804" s="112"/>
      <c r="DL804" s="112"/>
      <c r="DM804" s="112"/>
      <c r="DN804" s="112"/>
      <c r="DO804" s="112"/>
      <c r="DP804" s="112"/>
      <c r="DQ804" s="112"/>
      <c r="DR804" s="112"/>
      <c r="DS804" s="112"/>
      <c r="DT804" s="112"/>
      <c r="DU804" s="112"/>
      <c r="DV804" s="112"/>
      <c r="DW804" s="112"/>
      <c r="DX804" s="112"/>
      <c r="DY804" s="112"/>
      <c r="DZ804" s="112"/>
      <c r="EA804" s="112"/>
      <c r="EB804" s="112"/>
      <c r="EC804" s="112"/>
      <c r="ED804" s="112"/>
      <c r="EE804" s="112"/>
      <c r="EF804" s="112"/>
      <c r="EG804" s="112"/>
      <c r="EH804" s="112"/>
      <c r="EI804" s="112"/>
      <c r="EJ804" s="112"/>
      <c r="EK804" s="112"/>
      <c r="EL804" s="112"/>
      <c r="EM804" s="112"/>
      <c r="EN804" s="112"/>
      <c r="EO804" s="112"/>
      <c r="EP804" s="112"/>
      <c r="EQ804" s="112"/>
      <c r="ER804" s="112"/>
      <c r="ES804" s="112"/>
      <c r="ET804" s="112"/>
      <c r="EU804" s="112"/>
      <c r="EV804" s="112"/>
      <c r="EW804" s="112"/>
      <c r="EX804" s="112"/>
      <c r="EY804" s="112"/>
      <c r="EZ804" s="112"/>
      <c r="FA804" s="112"/>
      <c r="FB804" s="112"/>
      <c r="FC804" s="112"/>
      <c r="FD804" s="112"/>
      <c r="FE804" s="112"/>
      <c r="FF804" s="112"/>
      <c r="FG804" s="112"/>
      <c r="FH804" s="112"/>
      <c r="FI804" s="112"/>
      <c r="FJ804" s="112"/>
      <c r="FK804" s="112"/>
      <c r="FL804" s="112"/>
      <c r="FM804" s="112"/>
      <c r="FN804" s="112"/>
      <c r="FO804" s="112"/>
      <c r="FP804" s="112"/>
      <c r="FQ804" s="112"/>
      <c r="FR804" s="112"/>
      <c r="FS804" s="112"/>
      <c r="FT804" s="112"/>
      <c r="FU804" s="112"/>
      <c r="FV804" s="112"/>
      <c r="FW804" s="112"/>
      <c r="FX804" s="112"/>
      <c r="FY804" s="112"/>
      <c r="FZ804" s="112"/>
      <c r="GA804" s="112"/>
      <c r="GB804" s="112"/>
      <c r="GC804" s="112"/>
      <c r="GD804" s="112"/>
      <c r="GE804" s="112"/>
      <c r="GF804" s="112"/>
      <c r="GG804" s="112"/>
      <c r="GH804" s="112"/>
      <c r="GI804" s="112"/>
      <c r="GJ804" s="112"/>
      <c r="GK804" s="112"/>
      <c r="GL804" s="112"/>
      <c r="GM804" s="112"/>
      <c r="GN804" s="112"/>
      <c r="GO804" s="112"/>
      <c r="GP804" s="112"/>
      <c r="GQ804" s="112"/>
      <c r="GR804" s="112"/>
      <c r="GS804" s="112"/>
      <c r="GT804" s="112"/>
      <c r="GU804" s="112"/>
      <c r="GV804" s="112"/>
      <c r="GW804" s="112"/>
      <c r="GX804" s="112"/>
      <c r="GY804" s="112"/>
    </row>
    <row r="805" spans="1:207" s="15" customFormat="1" ht="34.15" customHeight="1" x14ac:dyDescent="0.25">
      <c r="A805" s="201"/>
      <c r="B805" s="233"/>
      <c r="C805" s="215"/>
      <c r="D805" s="205"/>
      <c r="E805" s="205"/>
      <c r="F805" s="227"/>
      <c r="G805" s="227"/>
      <c r="H805" s="229"/>
      <c r="I805" s="229"/>
      <c r="J805" s="229"/>
      <c r="K805" s="37">
        <f>SUM(L805:O805)</f>
        <v>4981314.7</v>
      </c>
      <c r="L805" s="47">
        <v>0</v>
      </c>
      <c r="M805" s="47">
        <v>0</v>
      </c>
      <c r="N805" s="47">
        <v>0</v>
      </c>
      <c r="O805" s="37">
        <f>'[1]Прод. прилож'!$C$779</f>
        <v>4981314.7</v>
      </c>
      <c r="P805" s="44">
        <f>K805/H804</f>
        <v>2087.3237766398765</v>
      </c>
      <c r="Q805" s="37">
        <v>9673</v>
      </c>
      <c r="R805" s="56" t="s">
        <v>95</v>
      </c>
      <c r="S805" s="115"/>
      <c r="T805" s="112"/>
      <c r="U805" s="112"/>
      <c r="V805" s="112"/>
      <c r="W805" s="112"/>
      <c r="X805" s="112"/>
      <c r="Y805" s="112"/>
      <c r="Z805" s="112"/>
      <c r="AA805" s="112"/>
      <c r="AB805" s="112"/>
      <c r="AC805" s="112"/>
      <c r="AD805" s="112"/>
      <c r="AE805" s="112"/>
      <c r="AF805" s="112"/>
      <c r="AG805" s="112"/>
      <c r="AH805" s="112"/>
      <c r="AI805" s="112"/>
      <c r="AJ805" s="112"/>
      <c r="AK805" s="112"/>
      <c r="AL805" s="112"/>
      <c r="AM805" s="112"/>
      <c r="AN805" s="112"/>
      <c r="AO805" s="112"/>
      <c r="AP805" s="112"/>
      <c r="AQ805" s="112"/>
      <c r="AR805" s="112"/>
      <c r="AS805" s="112"/>
      <c r="AT805" s="112"/>
      <c r="AU805" s="112"/>
      <c r="AV805" s="112"/>
      <c r="AW805" s="112"/>
      <c r="AX805" s="112"/>
      <c r="AY805" s="112"/>
      <c r="AZ805" s="112"/>
      <c r="BA805" s="112"/>
      <c r="BB805" s="112"/>
      <c r="BC805" s="112"/>
      <c r="BD805" s="112"/>
      <c r="BE805" s="112"/>
      <c r="BF805" s="112"/>
      <c r="BG805" s="112"/>
      <c r="BH805" s="112"/>
      <c r="BI805" s="112"/>
      <c r="BJ805" s="112"/>
      <c r="BK805" s="112"/>
      <c r="BL805" s="112"/>
      <c r="BM805" s="112"/>
      <c r="BN805" s="112"/>
      <c r="BO805" s="112"/>
      <c r="BP805" s="112"/>
      <c r="BQ805" s="112"/>
      <c r="BR805" s="112"/>
      <c r="BS805" s="112"/>
      <c r="BT805" s="112"/>
      <c r="BU805" s="112"/>
      <c r="BV805" s="112"/>
      <c r="BW805" s="112"/>
      <c r="BX805" s="112"/>
      <c r="BY805" s="112"/>
      <c r="BZ805" s="112"/>
      <c r="CA805" s="112"/>
      <c r="CB805" s="112"/>
      <c r="CC805" s="112"/>
      <c r="CD805" s="112"/>
      <c r="CE805" s="112"/>
      <c r="CF805" s="112"/>
      <c r="CG805" s="112"/>
      <c r="CH805" s="112"/>
      <c r="CI805" s="112"/>
      <c r="CJ805" s="112"/>
      <c r="CK805" s="112"/>
      <c r="CL805" s="112"/>
      <c r="CM805" s="112"/>
      <c r="CN805" s="112"/>
      <c r="CO805" s="112"/>
      <c r="CP805" s="112"/>
      <c r="CQ805" s="112"/>
      <c r="CR805" s="112"/>
      <c r="CS805" s="112"/>
      <c r="CT805" s="112"/>
      <c r="CU805" s="112"/>
      <c r="CV805" s="112"/>
      <c r="CW805" s="112"/>
      <c r="CX805" s="112"/>
      <c r="CY805" s="112"/>
      <c r="CZ805" s="112"/>
      <c r="DA805" s="112"/>
      <c r="DB805" s="112"/>
      <c r="DC805" s="112"/>
      <c r="DD805" s="112"/>
      <c r="DE805" s="112"/>
      <c r="DF805" s="112"/>
      <c r="DG805" s="112"/>
      <c r="DH805" s="112"/>
      <c r="DI805" s="112"/>
      <c r="DJ805" s="112"/>
      <c r="DK805" s="112"/>
      <c r="DL805" s="112"/>
      <c r="DM805" s="112"/>
      <c r="DN805" s="112"/>
      <c r="DO805" s="112"/>
      <c r="DP805" s="112"/>
      <c r="DQ805" s="112"/>
      <c r="DR805" s="112"/>
      <c r="DS805" s="112"/>
      <c r="DT805" s="112"/>
      <c r="DU805" s="112"/>
      <c r="DV805" s="112"/>
      <c r="DW805" s="112"/>
      <c r="DX805" s="112"/>
      <c r="DY805" s="112"/>
      <c r="DZ805" s="112"/>
      <c r="EA805" s="112"/>
      <c r="EB805" s="112"/>
      <c r="EC805" s="112"/>
      <c r="ED805" s="112"/>
      <c r="EE805" s="112"/>
      <c r="EF805" s="112"/>
      <c r="EG805" s="112"/>
      <c r="EH805" s="112"/>
      <c r="EI805" s="112"/>
      <c r="EJ805" s="112"/>
      <c r="EK805" s="112"/>
      <c r="EL805" s="112"/>
      <c r="EM805" s="112"/>
      <c r="EN805" s="112"/>
      <c r="EO805" s="112"/>
      <c r="EP805" s="112"/>
      <c r="EQ805" s="112"/>
      <c r="ER805" s="112"/>
      <c r="ES805" s="112"/>
      <c r="ET805" s="112"/>
      <c r="EU805" s="112"/>
      <c r="EV805" s="112"/>
      <c r="EW805" s="112"/>
      <c r="EX805" s="112"/>
      <c r="EY805" s="112"/>
      <c r="EZ805" s="112"/>
      <c r="FA805" s="112"/>
      <c r="FB805" s="112"/>
      <c r="FC805" s="112"/>
      <c r="FD805" s="112"/>
      <c r="FE805" s="112"/>
      <c r="FF805" s="112"/>
      <c r="FG805" s="112"/>
      <c r="FH805" s="112"/>
      <c r="FI805" s="112"/>
      <c r="FJ805" s="112"/>
      <c r="FK805" s="112"/>
      <c r="FL805" s="112"/>
      <c r="FM805" s="112"/>
      <c r="FN805" s="112"/>
      <c r="FO805" s="112"/>
      <c r="FP805" s="112"/>
      <c r="FQ805" s="112"/>
      <c r="FR805" s="112"/>
      <c r="FS805" s="112"/>
      <c r="FT805" s="112"/>
      <c r="FU805" s="112"/>
      <c r="FV805" s="112"/>
      <c r="FW805" s="112"/>
      <c r="FX805" s="112"/>
      <c r="FY805" s="112"/>
      <c r="FZ805" s="112"/>
      <c r="GA805" s="112"/>
      <c r="GB805" s="112"/>
      <c r="GC805" s="112"/>
      <c r="GD805" s="112"/>
      <c r="GE805" s="112"/>
      <c r="GF805" s="112"/>
      <c r="GG805" s="112"/>
      <c r="GH805" s="112"/>
      <c r="GI805" s="112"/>
      <c r="GJ805" s="112"/>
      <c r="GK805" s="112"/>
      <c r="GL805" s="112"/>
      <c r="GM805" s="112"/>
      <c r="GN805" s="112"/>
      <c r="GO805" s="112"/>
      <c r="GP805" s="112"/>
      <c r="GQ805" s="112"/>
      <c r="GR805" s="112"/>
      <c r="GS805" s="112"/>
      <c r="GT805" s="112"/>
      <c r="GU805" s="112"/>
      <c r="GV805" s="112"/>
      <c r="GW805" s="112"/>
      <c r="GX805" s="112"/>
      <c r="GY805" s="112"/>
    </row>
    <row r="806" spans="1:207" s="15" customFormat="1" ht="25.15" customHeight="1" x14ac:dyDescent="0.25">
      <c r="A806" s="200" t="s">
        <v>1338</v>
      </c>
      <c r="B806" s="232" t="s">
        <v>1876</v>
      </c>
      <c r="C806" s="214" t="s">
        <v>1875</v>
      </c>
      <c r="D806" s="204" t="s">
        <v>221</v>
      </c>
      <c r="E806" s="204" t="s">
        <v>20</v>
      </c>
      <c r="F806" s="226">
        <v>3</v>
      </c>
      <c r="G806" s="226">
        <v>6</v>
      </c>
      <c r="H806" s="224">
        <v>1980.87</v>
      </c>
      <c r="I806" s="228">
        <v>727.2</v>
      </c>
      <c r="J806" s="224">
        <v>1253.67</v>
      </c>
      <c r="K806" s="37">
        <f t="shared" si="176"/>
        <v>30585092.789999999</v>
      </c>
      <c r="L806" s="47">
        <v>0</v>
      </c>
      <c r="M806" s="47">
        <v>0</v>
      </c>
      <c r="N806" s="47">
        <v>0</v>
      </c>
      <c r="O806" s="44">
        <f>'[1]Прод. прилож'!$C$269</f>
        <v>30585092.789999999</v>
      </c>
      <c r="P806" s="50">
        <f t="shared" si="180"/>
        <v>15440.232216147451</v>
      </c>
      <c r="Q806" s="37">
        <v>9673</v>
      </c>
      <c r="R806" s="70" t="s">
        <v>94</v>
      </c>
      <c r="S806" s="130"/>
      <c r="T806" s="114"/>
      <c r="U806" s="112"/>
      <c r="V806" s="112"/>
      <c r="W806" s="112"/>
      <c r="X806" s="112"/>
      <c r="Y806" s="112"/>
      <c r="Z806" s="112"/>
      <c r="AA806" s="112"/>
      <c r="AB806" s="112"/>
      <c r="AC806" s="112"/>
      <c r="AD806" s="112"/>
      <c r="AE806" s="112"/>
      <c r="AF806" s="112"/>
      <c r="AG806" s="112"/>
      <c r="AH806" s="112"/>
      <c r="AI806" s="112"/>
      <c r="AJ806" s="112"/>
      <c r="AK806" s="112"/>
      <c r="AL806" s="112"/>
      <c r="AM806" s="112"/>
      <c r="AN806" s="112"/>
      <c r="AO806" s="112"/>
      <c r="AP806" s="112"/>
      <c r="AQ806" s="112"/>
      <c r="AR806" s="112"/>
      <c r="AS806" s="112"/>
      <c r="AT806" s="112"/>
      <c r="AU806" s="112"/>
      <c r="AV806" s="112"/>
      <c r="AW806" s="112"/>
      <c r="AX806" s="112"/>
      <c r="AY806" s="112"/>
      <c r="AZ806" s="112"/>
      <c r="BA806" s="112"/>
      <c r="BB806" s="112"/>
      <c r="BC806" s="112"/>
      <c r="BD806" s="112"/>
      <c r="BE806" s="112"/>
      <c r="BF806" s="112"/>
      <c r="BG806" s="112"/>
      <c r="BH806" s="112"/>
      <c r="BI806" s="112"/>
      <c r="BJ806" s="112"/>
      <c r="BK806" s="112"/>
      <c r="BL806" s="112"/>
      <c r="BM806" s="112"/>
      <c r="BN806" s="112"/>
      <c r="BO806" s="112"/>
      <c r="BP806" s="112"/>
      <c r="BQ806" s="112"/>
      <c r="BR806" s="112"/>
      <c r="BS806" s="112"/>
      <c r="BT806" s="112"/>
      <c r="BU806" s="112"/>
      <c r="BV806" s="112"/>
      <c r="BW806" s="112"/>
      <c r="BX806" s="112"/>
      <c r="BY806" s="112"/>
      <c r="BZ806" s="112"/>
      <c r="CA806" s="112"/>
      <c r="CB806" s="112"/>
      <c r="CC806" s="112"/>
      <c r="CD806" s="112"/>
      <c r="CE806" s="112"/>
      <c r="CF806" s="112"/>
      <c r="CG806" s="112"/>
      <c r="CH806" s="112"/>
      <c r="CI806" s="112"/>
      <c r="CJ806" s="112"/>
      <c r="CK806" s="112"/>
      <c r="CL806" s="112"/>
      <c r="CM806" s="112"/>
      <c r="CN806" s="112"/>
      <c r="CO806" s="112"/>
      <c r="CP806" s="112"/>
      <c r="CQ806" s="112"/>
      <c r="CR806" s="112"/>
      <c r="CS806" s="112"/>
      <c r="CT806" s="112"/>
      <c r="CU806" s="112"/>
      <c r="CV806" s="112"/>
      <c r="CW806" s="112"/>
      <c r="CX806" s="112"/>
      <c r="CY806" s="112"/>
      <c r="CZ806" s="112"/>
      <c r="DA806" s="112"/>
      <c r="DB806" s="112"/>
      <c r="DC806" s="112"/>
      <c r="DD806" s="112"/>
      <c r="DE806" s="112"/>
      <c r="DF806" s="112"/>
      <c r="DG806" s="112"/>
      <c r="DH806" s="112"/>
      <c r="DI806" s="112"/>
      <c r="DJ806" s="112"/>
      <c r="DK806" s="112"/>
      <c r="DL806" s="112"/>
      <c r="DM806" s="112"/>
      <c r="DN806" s="112"/>
      <c r="DO806" s="112"/>
      <c r="DP806" s="112"/>
      <c r="DQ806" s="112"/>
      <c r="DR806" s="112"/>
      <c r="DS806" s="112"/>
      <c r="DT806" s="112"/>
      <c r="DU806" s="112"/>
      <c r="DV806" s="112"/>
      <c r="DW806" s="112"/>
      <c r="DX806" s="112"/>
      <c r="DY806" s="112"/>
      <c r="DZ806" s="112"/>
      <c r="EA806" s="112"/>
      <c r="EB806" s="112"/>
      <c r="EC806" s="112"/>
      <c r="ED806" s="112"/>
      <c r="EE806" s="112"/>
      <c r="EF806" s="112"/>
      <c r="EG806" s="112"/>
      <c r="EH806" s="112"/>
      <c r="EI806" s="112"/>
      <c r="EJ806" s="112"/>
      <c r="EK806" s="112"/>
      <c r="EL806" s="112"/>
      <c r="EM806" s="112"/>
      <c r="EN806" s="112"/>
      <c r="EO806" s="112"/>
      <c r="EP806" s="112"/>
      <c r="EQ806" s="112"/>
      <c r="ER806" s="112"/>
      <c r="ES806" s="112"/>
      <c r="ET806" s="112"/>
      <c r="EU806" s="112"/>
      <c r="EV806" s="112"/>
      <c r="EW806" s="112"/>
      <c r="EX806" s="112"/>
      <c r="EY806" s="112"/>
      <c r="EZ806" s="112"/>
      <c r="FA806" s="112"/>
      <c r="FB806" s="112"/>
      <c r="FC806" s="112"/>
      <c r="FD806" s="112"/>
      <c r="FE806" s="112"/>
      <c r="FF806" s="112"/>
      <c r="FG806" s="112"/>
      <c r="FH806" s="112"/>
      <c r="FI806" s="112"/>
      <c r="FJ806" s="112"/>
      <c r="FK806" s="112"/>
      <c r="FL806" s="112"/>
      <c r="FM806" s="112"/>
      <c r="FN806" s="112"/>
      <c r="FO806" s="112"/>
      <c r="FP806" s="112"/>
      <c r="FQ806" s="112"/>
      <c r="FR806" s="112"/>
      <c r="FS806" s="112"/>
      <c r="FT806" s="112"/>
      <c r="FU806" s="112"/>
      <c r="FV806" s="112"/>
      <c r="FW806" s="112"/>
      <c r="FX806" s="112"/>
      <c r="FY806" s="112"/>
      <c r="FZ806" s="112"/>
      <c r="GA806" s="112"/>
      <c r="GB806" s="112"/>
      <c r="GC806" s="112"/>
      <c r="GD806" s="112"/>
      <c r="GE806" s="112"/>
      <c r="GF806" s="112"/>
      <c r="GG806" s="112"/>
      <c r="GH806" s="112"/>
      <c r="GI806" s="112"/>
      <c r="GJ806" s="112"/>
      <c r="GK806" s="112"/>
      <c r="GL806" s="112"/>
      <c r="GM806" s="112"/>
      <c r="GN806" s="112"/>
      <c r="GO806" s="112"/>
      <c r="GP806" s="112"/>
      <c r="GQ806" s="112"/>
      <c r="GR806" s="112"/>
      <c r="GS806" s="112"/>
      <c r="GT806" s="112"/>
      <c r="GU806" s="112"/>
      <c r="GV806" s="112"/>
      <c r="GW806" s="112"/>
      <c r="GX806" s="112"/>
      <c r="GY806" s="112"/>
    </row>
    <row r="807" spans="1:207" s="15" customFormat="1" ht="25.15" customHeight="1" x14ac:dyDescent="0.25">
      <c r="A807" s="201"/>
      <c r="B807" s="233"/>
      <c r="C807" s="215"/>
      <c r="D807" s="205"/>
      <c r="E807" s="205"/>
      <c r="F807" s="227"/>
      <c r="G807" s="227"/>
      <c r="H807" s="225"/>
      <c r="I807" s="229"/>
      <c r="J807" s="225"/>
      <c r="K807" s="37">
        <f>SUM(L807:O807)</f>
        <v>11186500</v>
      </c>
      <c r="L807" s="47">
        <v>0</v>
      </c>
      <c r="M807" s="47">
        <v>0</v>
      </c>
      <c r="N807" s="47">
        <v>0</v>
      </c>
      <c r="O807" s="44">
        <f>'[1]Прод. прилож'!$C$778</f>
        <v>11186500</v>
      </c>
      <c r="P807" s="50">
        <f>K807/H806</f>
        <v>5647.2661002488812</v>
      </c>
      <c r="Q807" s="37">
        <v>9673</v>
      </c>
      <c r="R807" s="70" t="s">
        <v>95</v>
      </c>
      <c r="S807" s="130"/>
      <c r="T807" s="114"/>
      <c r="U807" s="112"/>
      <c r="V807" s="112"/>
      <c r="W807" s="112"/>
      <c r="X807" s="112"/>
      <c r="Y807" s="112"/>
      <c r="Z807" s="112"/>
      <c r="AA807" s="112"/>
      <c r="AB807" s="112"/>
      <c r="AC807" s="112"/>
      <c r="AD807" s="112"/>
      <c r="AE807" s="112"/>
      <c r="AF807" s="112"/>
      <c r="AG807" s="112"/>
      <c r="AH807" s="112"/>
      <c r="AI807" s="112"/>
      <c r="AJ807" s="112"/>
      <c r="AK807" s="112"/>
      <c r="AL807" s="112"/>
      <c r="AM807" s="112"/>
      <c r="AN807" s="112"/>
      <c r="AO807" s="112"/>
      <c r="AP807" s="112"/>
      <c r="AQ807" s="112"/>
      <c r="AR807" s="112"/>
      <c r="AS807" s="112"/>
      <c r="AT807" s="112"/>
      <c r="AU807" s="112"/>
      <c r="AV807" s="112"/>
      <c r="AW807" s="112"/>
      <c r="AX807" s="112"/>
      <c r="AY807" s="112"/>
      <c r="AZ807" s="112"/>
      <c r="BA807" s="112"/>
      <c r="BB807" s="112"/>
      <c r="BC807" s="112"/>
      <c r="BD807" s="112"/>
      <c r="BE807" s="112"/>
      <c r="BF807" s="112"/>
      <c r="BG807" s="112"/>
      <c r="BH807" s="112"/>
      <c r="BI807" s="112"/>
      <c r="BJ807" s="112"/>
      <c r="BK807" s="112"/>
      <c r="BL807" s="112"/>
      <c r="BM807" s="112"/>
      <c r="BN807" s="112"/>
      <c r="BO807" s="112"/>
      <c r="BP807" s="112"/>
      <c r="BQ807" s="112"/>
      <c r="BR807" s="112"/>
      <c r="BS807" s="112"/>
      <c r="BT807" s="112"/>
      <c r="BU807" s="112"/>
      <c r="BV807" s="112"/>
      <c r="BW807" s="112"/>
      <c r="BX807" s="112"/>
      <c r="BY807" s="112"/>
      <c r="BZ807" s="112"/>
      <c r="CA807" s="112"/>
      <c r="CB807" s="112"/>
      <c r="CC807" s="112"/>
      <c r="CD807" s="112"/>
      <c r="CE807" s="112"/>
      <c r="CF807" s="112"/>
      <c r="CG807" s="112"/>
      <c r="CH807" s="112"/>
      <c r="CI807" s="112"/>
      <c r="CJ807" s="112"/>
      <c r="CK807" s="112"/>
      <c r="CL807" s="112"/>
      <c r="CM807" s="112"/>
      <c r="CN807" s="112"/>
      <c r="CO807" s="112"/>
      <c r="CP807" s="112"/>
      <c r="CQ807" s="112"/>
      <c r="CR807" s="112"/>
      <c r="CS807" s="112"/>
      <c r="CT807" s="112"/>
      <c r="CU807" s="112"/>
      <c r="CV807" s="112"/>
      <c r="CW807" s="112"/>
      <c r="CX807" s="112"/>
      <c r="CY807" s="112"/>
      <c r="CZ807" s="112"/>
      <c r="DA807" s="112"/>
      <c r="DB807" s="112"/>
      <c r="DC807" s="112"/>
      <c r="DD807" s="112"/>
      <c r="DE807" s="112"/>
      <c r="DF807" s="112"/>
      <c r="DG807" s="112"/>
      <c r="DH807" s="112"/>
      <c r="DI807" s="112"/>
      <c r="DJ807" s="112"/>
      <c r="DK807" s="112"/>
      <c r="DL807" s="112"/>
      <c r="DM807" s="112"/>
      <c r="DN807" s="112"/>
      <c r="DO807" s="112"/>
      <c r="DP807" s="112"/>
      <c r="DQ807" s="112"/>
      <c r="DR807" s="112"/>
      <c r="DS807" s="112"/>
      <c r="DT807" s="112"/>
      <c r="DU807" s="112"/>
      <c r="DV807" s="112"/>
      <c r="DW807" s="112"/>
      <c r="DX807" s="112"/>
      <c r="DY807" s="112"/>
      <c r="DZ807" s="112"/>
      <c r="EA807" s="112"/>
      <c r="EB807" s="112"/>
      <c r="EC807" s="112"/>
      <c r="ED807" s="112"/>
      <c r="EE807" s="112"/>
      <c r="EF807" s="112"/>
      <c r="EG807" s="112"/>
      <c r="EH807" s="112"/>
      <c r="EI807" s="112"/>
      <c r="EJ807" s="112"/>
      <c r="EK807" s="112"/>
      <c r="EL807" s="112"/>
      <c r="EM807" s="112"/>
      <c r="EN807" s="112"/>
      <c r="EO807" s="112"/>
      <c r="EP807" s="112"/>
      <c r="EQ807" s="112"/>
      <c r="ER807" s="112"/>
      <c r="ES807" s="112"/>
      <c r="ET807" s="112"/>
      <c r="EU807" s="112"/>
      <c r="EV807" s="112"/>
      <c r="EW807" s="112"/>
      <c r="EX807" s="112"/>
      <c r="EY807" s="112"/>
      <c r="EZ807" s="112"/>
      <c r="FA807" s="112"/>
      <c r="FB807" s="112"/>
      <c r="FC807" s="112"/>
      <c r="FD807" s="112"/>
      <c r="FE807" s="112"/>
      <c r="FF807" s="112"/>
      <c r="FG807" s="112"/>
      <c r="FH807" s="112"/>
      <c r="FI807" s="112"/>
      <c r="FJ807" s="112"/>
      <c r="FK807" s="112"/>
      <c r="FL807" s="112"/>
      <c r="FM807" s="112"/>
      <c r="FN807" s="112"/>
      <c r="FO807" s="112"/>
      <c r="FP807" s="112"/>
      <c r="FQ807" s="112"/>
      <c r="FR807" s="112"/>
      <c r="FS807" s="112"/>
      <c r="FT807" s="112"/>
      <c r="FU807" s="112"/>
      <c r="FV807" s="112"/>
      <c r="FW807" s="112"/>
      <c r="FX807" s="112"/>
      <c r="FY807" s="112"/>
      <c r="FZ807" s="112"/>
      <c r="GA807" s="112"/>
      <c r="GB807" s="112"/>
      <c r="GC807" s="112"/>
      <c r="GD807" s="112"/>
      <c r="GE807" s="112"/>
      <c r="GF807" s="112"/>
      <c r="GG807" s="112"/>
      <c r="GH807" s="112"/>
      <c r="GI807" s="112"/>
      <c r="GJ807" s="112"/>
      <c r="GK807" s="112"/>
      <c r="GL807" s="112"/>
      <c r="GM807" s="112"/>
      <c r="GN807" s="112"/>
      <c r="GO807" s="112"/>
      <c r="GP807" s="112"/>
      <c r="GQ807" s="112"/>
      <c r="GR807" s="112"/>
      <c r="GS807" s="112"/>
      <c r="GT807" s="112"/>
      <c r="GU807" s="112"/>
      <c r="GV807" s="112"/>
      <c r="GW807" s="112"/>
      <c r="GX807" s="112"/>
      <c r="GY807" s="112"/>
    </row>
    <row r="808" spans="1:207" s="113" customFormat="1" ht="27" customHeight="1" x14ac:dyDescent="0.25">
      <c r="A808" s="144" t="s">
        <v>1339</v>
      </c>
      <c r="B808" s="156" t="s">
        <v>462</v>
      </c>
      <c r="C808" s="139">
        <v>1947</v>
      </c>
      <c r="D808" s="147" t="s">
        <v>221</v>
      </c>
      <c r="E808" s="139" t="s">
        <v>20</v>
      </c>
      <c r="F808" s="149">
        <v>2</v>
      </c>
      <c r="G808" s="149">
        <v>1</v>
      </c>
      <c r="H808" s="151">
        <v>472.5</v>
      </c>
      <c r="I808" s="151">
        <v>0</v>
      </c>
      <c r="J808" s="151">
        <v>393.59</v>
      </c>
      <c r="K808" s="37">
        <f t="shared" si="176"/>
        <v>2483400</v>
      </c>
      <c r="L808" s="44">
        <v>0</v>
      </c>
      <c r="M808" s="44">
        <v>0</v>
      </c>
      <c r="N808" s="44">
        <v>0</v>
      </c>
      <c r="O808" s="47">
        <f>'[1]Прод. прилож'!$C$270</f>
        <v>2483400</v>
      </c>
      <c r="P808" s="44">
        <f t="shared" si="180"/>
        <v>5255.8730158730159</v>
      </c>
      <c r="Q808" s="50">
        <v>9673</v>
      </c>
      <c r="R808" s="69" t="s">
        <v>94</v>
      </c>
      <c r="S808" s="16"/>
      <c r="T808" s="16"/>
      <c r="U808" s="16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  <c r="BD808" s="15"/>
      <c r="BE808" s="15"/>
      <c r="BF808" s="15"/>
      <c r="BG808" s="15"/>
      <c r="BH808" s="15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5"/>
      <c r="CI808" s="15"/>
      <c r="CJ808" s="15"/>
      <c r="CK808" s="15"/>
      <c r="CL808" s="15"/>
      <c r="CM808" s="15"/>
      <c r="CN808" s="15"/>
      <c r="CO808" s="15"/>
      <c r="CP808" s="15"/>
      <c r="CQ808" s="15"/>
      <c r="CR808" s="15"/>
      <c r="CS808" s="15"/>
      <c r="CT808" s="15"/>
      <c r="CU808" s="15"/>
      <c r="CV808" s="15"/>
      <c r="CW808" s="15"/>
      <c r="CX808" s="15"/>
      <c r="CY808" s="15"/>
      <c r="CZ808" s="15"/>
      <c r="DA808" s="15"/>
      <c r="DB808" s="15"/>
      <c r="DC808" s="15"/>
      <c r="DD808" s="15"/>
      <c r="DE808" s="15"/>
      <c r="DF808" s="15"/>
      <c r="DG808" s="15"/>
      <c r="DH808" s="15"/>
      <c r="DI808" s="15"/>
      <c r="DJ808" s="15"/>
      <c r="DK808" s="15"/>
      <c r="DL808" s="15"/>
      <c r="DM808" s="15"/>
      <c r="DN808" s="15"/>
      <c r="DO808" s="15"/>
      <c r="DP808" s="15"/>
      <c r="DQ808" s="15"/>
      <c r="DR808" s="15"/>
      <c r="DS808" s="15"/>
      <c r="DT808" s="15"/>
      <c r="DU808" s="15"/>
      <c r="DV808" s="15"/>
      <c r="DW808" s="15"/>
      <c r="DX808" s="15"/>
      <c r="DY808" s="15"/>
      <c r="DZ808" s="15"/>
      <c r="EA808" s="15"/>
      <c r="EB808" s="15"/>
      <c r="EC808" s="15"/>
      <c r="ED808" s="15"/>
      <c r="EE808" s="15"/>
      <c r="EF808" s="15"/>
      <c r="EG808" s="15"/>
      <c r="EH808" s="15"/>
      <c r="EI808" s="15"/>
      <c r="EJ808" s="15"/>
      <c r="EK808" s="15"/>
      <c r="EL808" s="15"/>
      <c r="EM808" s="15"/>
      <c r="EN808" s="15"/>
      <c r="EO808" s="15"/>
      <c r="EP808" s="15"/>
      <c r="EQ808" s="15"/>
      <c r="ER808" s="15"/>
      <c r="ES808" s="15"/>
      <c r="ET808" s="15"/>
      <c r="EU808" s="15"/>
      <c r="EV808" s="15"/>
      <c r="EW808" s="15"/>
      <c r="EX808" s="15"/>
      <c r="EY808" s="15"/>
      <c r="EZ808" s="15"/>
      <c r="FA808" s="15"/>
      <c r="FB808" s="15"/>
      <c r="FC808" s="15"/>
      <c r="FD808" s="15"/>
      <c r="FE808" s="15"/>
      <c r="FF808" s="15"/>
      <c r="FG808" s="15"/>
      <c r="FH808" s="15"/>
      <c r="FI808" s="15"/>
      <c r="FJ808" s="15"/>
      <c r="FK808" s="15"/>
      <c r="FL808" s="15"/>
      <c r="FM808" s="15"/>
      <c r="FN808" s="15"/>
      <c r="FO808" s="15"/>
      <c r="FP808" s="15"/>
      <c r="FQ808" s="15"/>
      <c r="FR808" s="15"/>
      <c r="FS808" s="15"/>
      <c r="FT808" s="15"/>
      <c r="FU808" s="15"/>
      <c r="FV808" s="15"/>
      <c r="FW808" s="15"/>
      <c r="FX808" s="15"/>
      <c r="FY808" s="15"/>
      <c r="FZ808" s="15"/>
      <c r="GA808" s="15"/>
      <c r="GB808" s="15"/>
      <c r="GC808" s="15"/>
      <c r="GD808" s="15"/>
      <c r="GE808" s="15"/>
      <c r="GF808" s="15"/>
      <c r="GG808" s="15"/>
      <c r="GH808" s="15"/>
      <c r="GI808" s="15"/>
      <c r="GJ808" s="15"/>
      <c r="GK808" s="15"/>
      <c r="GL808" s="15"/>
      <c r="GM808" s="15"/>
      <c r="GN808" s="15"/>
      <c r="GO808" s="15"/>
      <c r="GP808" s="15"/>
      <c r="GQ808" s="15"/>
      <c r="GR808" s="15"/>
      <c r="GS808" s="15"/>
      <c r="GT808" s="15"/>
      <c r="GU808" s="15"/>
      <c r="GV808" s="15"/>
      <c r="GW808" s="15"/>
      <c r="GX808" s="15"/>
      <c r="GY808" s="15"/>
    </row>
    <row r="809" spans="1:207" s="15" customFormat="1" ht="25.15" customHeight="1" x14ac:dyDescent="0.25">
      <c r="A809" s="191" t="s">
        <v>1340</v>
      </c>
      <c r="B809" s="45" t="s">
        <v>463</v>
      </c>
      <c r="C809" s="58">
        <v>1966</v>
      </c>
      <c r="D809" s="167" t="s">
        <v>221</v>
      </c>
      <c r="E809" s="58" t="s">
        <v>20</v>
      </c>
      <c r="F809" s="72">
        <v>3</v>
      </c>
      <c r="G809" s="72">
        <v>2</v>
      </c>
      <c r="H809" s="47">
        <f>I809+J809</f>
        <v>938.29000000000008</v>
      </c>
      <c r="I809" s="47">
        <v>48.1</v>
      </c>
      <c r="J809" s="47">
        <v>890.19</v>
      </c>
      <c r="K809" s="37">
        <f t="shared" si="176"/>
        <v>5332000</v>
      </c>
      <c r="L809" s="44">
        <v>0</v>
      </c>
      <c r="M809" s="44">
        <v>0</v>
      </c>
      <c r="N809" s="44">
        <v>0</v>
      </c>
      <c r="O809" s="47">
        <f>'[1]Прод. прилож'!$C$1264</f>
        <v>5332000</v>
      </c>
      <c r="P809" s="44">
        <f t="shared" si="180"/>
        <v>5682.6780632853379</v>
      </c>
      <c r="Q809" s="50">
        <v>9673</v>
      </c>
      <c r="R809" s="69" t="s">
        <v>96</v>
      </c>
      <c r="S809" s="57"/>
      <c r="T809" s="16"/>
      <c r="U809" s="16"/>
    </row>
    <row r="810" spans="1:207" s="15" customFormat="1" ht="25.15" customHeight="1" x14ac:dyDescent="0.25">
      <c r="A810" s="191" t="s">
        <v>1341</v>
      </c>
      <c r="B810" s="45" t="s">
        <v>1747</v>
      </c>
      <c r="C810" s="167">
        <v>1959</v>
      </c>
      <c r="D810" s="72" t="s">
        <v>221</v>
      </c>
      <c r="E810" s="72" t="s">
        <v>20</v>
      </c>
      <c r="F810" s="64">
        <v>4</v>
      </c>
      <c r="G810" s="64">
        <v>2</v>
      </c>
      <c r="H810" s="44">
        <v>1873.7</v>
      </c>
      <c r="I810" s="37">
        <v>67</v>
      </c>
      <c r="J810" s="44">
        <v>1179.5999999999999</v>
      </c>
      <c r="K810" s="37">
        <f t="shared" si="176"/>
        <v>1506454.8</v>
      </c>
      <c r="L810" s="47">
        <v>0</v>
      </c>
      <c r="M810" s="47">
        <v>0</v>
      </c>
      <c r="N810" s="47">
        <v>0</v>
      </c>
      <c r="O810" s="44">
        <f>'[1]Прод. прилож'!$C$271</f>
        <v>1506454.8</v>
      </c>
      <c r="P810" s="50">
        <f t="shared" si="180"/>
        <v>804</v>
      </c>
      <c r="Q810" s="37">
        <v>9673</v>
      </c>
      <c r="R810" s="69" t="s">
        <v>94</v>
      </c>
      <c r="S810" s="115"/>
      <c r="T810" s="112"/>
      <c r="U810" s="112"/>
      <c r="V810" s="112"/>
      <c r="W810" s="112"/>
      <c r="X810" s="112"/>
      <c r="Y810" s="112"/>
      <c r="Z810" s="112"/>
      <c r="AA810" s="112"/>
      <c r="AB810" s="112"/>
      <c r="AC810" s="112"/>
      <c r="AD810" s="112"/>
      <c r="AE810" s="112"/>
      <c r="AF810" s="112"/>
      <c r="AG810" s="112"/>
      <c r="AH810" s="112"/>
      <c r="AI810" s="112"/>
      <c r="AJ810" s="112"/>
      <c r="AK810" s="112"/>
      <c r="AL810" s="112"/>
      <c r="AM810" s="112"/>
      <c r="AN810" s="112"/>
      <c r="AO810" s="112"/>
      <c r="AP810" s="112"/>
      <c r="AQ810" s="112"/>
      <c r="AR810" s="112"/>
      <c r="AS810" s="112"/>
      <c r="AT810" s="112"/>
      <c r="AU810" s="112"/>
      <c r="AV810" s="112"/>
      <c r="AW810" s="112"/>
      <c r="AX810" s="112"/>
      <c r="AY810" s="112"/>
      <c r="AZ810" s="112"/>
      <c r="BA810" s="112"/>
      <c r="BB810" s="112"/>
      <c r="BC810" s="112"/>
      <c r="BD810" s="112"/>
      <c r="BE810" s="112"/>
      <c r="BF810" s="112"/>
      <c r="BG810" s="112"/>
      <c r="BH810" s="112"/>
      <c r="BI810" s="112"/>
      <c r="BJ810" s="112"/>
      <c r="BK810" s="112"/>
      <c r="BL810" s="112"/>
      <c r="BM810" s="112"/>
      <c r="BN810" s="112"/>
      <c r="BO810" s="112"/>
      <c r="BP810" s="112"/>
      <c r="BQ810" s="112"/>
      <c r="BR810" s="112"/>
      <c r="BS810" s="112"/>
      <c r="BT810" s="112"/>
      <c r="BU810" s="112"/>
      <c r="BV810" s="112"/>
      <c r="BW810" s="112"/>
      <c r="BX810" s="112"/>
      <c r="BY810" s="112"/>
      <c r="BZ810" s="112"/>
      <c r="CA810" s="112"/>
      <c r="CB810" s="112"/>
      <c r="CC810" s="112"/>
      <c r="CD810" s="112"/>
      <c r="CE810" s="112"/>
      <c r="CF810" s="112"/>
      <c r="CG810" s="112"/>
      <c r="CH810" s="112"/>
      <c r="CI810" s="112"/>
      <c r="CJ810" s="112"/>
      <c r="CK810" s="112"/>
      <c r="CL810" s="112"/>
      <c r="CM810" s="112"/>
      <c r="CN810" s="112"/>
      <c r="CO810" s="112"/>
      <c r="CP810" s="112"/>
      <c r="CQ810" s="112"/>
      <c r="CR810" s="112"/>
      <c r="CS810" s="112"/>
      <c r="CT810" s="112"/>
      <c r="CU810" s="112"/>
      <c r="CV810" s="112"/>
      <c r="CW810" s="112"/>
      <c r="CX810" s="112"/>
      <c r="CY810" s="112"/>
      <c r="CZ810" s="112"/>
      <c r="DA810" s="112"/>
      <c r="DB810" s="112"/>
      <c r="DC810" s="112"/>
      <c r="DD810" s="112"/>
      <c r="DE810" s="112"/>
      <c r="DF810" s="112"/>
      <c r="DG810" s="112"/>
      <c r="DH810" s="112"/>
      <c r="DI810" s="112"/>
      <c r="DJ810" s="112"/>
      <c r="DK810" s="112"/>
      <c r="DL810" s="112"/>
      <c r="DM810" s="112"/>
      <c r="DN810" s="112"/>
      <c r="DO810" s="112"/>
      <c r="DP810" s="112"/>
      <c r="DQ810" s="112"/>
      <c r="DR810" s="112"/>
      <c r="DS810" s="112"/>
      <c r="DT810" s="112"/>
      <c r="DU810" s="112"/>
      <c r="DV810" s="112"/>
      <c r="DW810" s="112"/>
      <c r="DX810" s="112"/>
      <c r="DY810" s="112"/>
      <c r="DZ810" s="112"/>
      <c r="EA810" s="112"/>
      <c r="EB810" s="112"/>
      <c r="EC810" s="112"/>
      <c r="ED810" s="112"/>
      <c r="EE810" s="112"/>
      <c r="EF810" s="112"/>
      <c r="EG810" s="112"/>
      <c r="EH810" s="112"/>
      <c r="EI810" s="112"/>
      <c r="EJ810" s="112"/>
      <c r="EK810" s="112"/>
      <c r="EL810" s="112"/>
      <c r="EM810" s="112"/>
      <c r="EN810" s="112"/>
      <c r="EO810" s="112"/>
      <c r="EP810" s="112"/>
      <c r="EQ810" s="112"/>
      <c r="ER810" s="112"/>
      <c r="ES810" s="112"/>
      <c r="ET810" s="112"/>
      <c r="EU810" s="112"/>
      <c r="EV810" s="112"/>
      <c r="EW810" s="112"/>
      <c r="EX810" s="112"/>
      <c r="EY810" s="112"/>
      <c r="EZ810" s="112"/>
      <c r="FA810" s="112"/>
      <c r="FB810" s="112"/>
      <c r="FC810" s="112"/>
      <c r="FD810" s="112"/>
      <c r="FE810" s="112"/>
      <c r="FF810" s="112"/>
      <c r="FG810" s="112"/>
      <c r="FH810" s="112"/>
      <c r="FI810" s="112"/>
      <c r="FJ810" s="112"/>
      <c r="FK810" s="112"/>
      <c r="FL810" s="112"/>
      <c r="FM810" s="112"/>
      <c r="FN810" s="112"/>
      <c r="FO810" s="112"/>
      <c r="FP810" s="112"/>
      <c r="FQ810" s="112"/>
      <c r="FR810" s="112"/>
      <c r="FS810" s="112"/>
      <c r="FT810" s="112"/>
      <c r="FU810" s="112"/>
      <c r="FV810" s="112"/>
      <c r="FW810" s="112"/>
      <c r="FX810" s="112"/>
      <c r="FY810" s="112"/>
      <c r="FZ810" s="112"/>
      <c r="GA810" s="112"/>
      <c r="GB810" s="112"/>
      <c r="GC810" s="112"/>
      <c r="GD810" s="112"/>
      <c r="GE810" s="112"/>
      <c r="GF810" s="112"/>
      <c r="GG810" s="112"/>
      <c r="GH810" s="112"/>
      <c r="GI810" s="112"/>
      <c r="GJ810" s="112"/>
      <c r="GK810" s="112"/>
      <c r="GL810" s="112"/>
      <c r="GM810" s="112"/>
      <c r="GN810" s="112"/>
      <c r="GO810" s="112"/>
      <c r="GP810" s="112"/>
      <c r="GQ810" s="112"/>
      <c r="GR810" s="112"/>
      <c r="GS810" s="112"/>
      <c r="GT810" s="112"/>
      <c r="GU810" s="112"/>
      <c r="GV810" s="112"/>
      <c r="GW810" s="112"/>
      <c r="GX810" s="112"/>
      <c r="GY810" s="112"/>
    </row>
    <row r="811" spans="1:207" s="116" customFormat="1" ht="25.15" customHeight="1" x14ac:dyDescent="0.25">
      <c r="A811" s="191" t="s">
        <v>1342</v>
      </c>
      <c r="B811" s="45" t="s">
        <v>1690</v>
      </c>
      <c r="C811" s="167">
        <v>1941</v>
      </c>
      <c r="D811" s="167" t="s">
        <v>221</v>
      </c>
      <c r="E811" s="167" t="s">
        <v>20</v>
      </c>
      <c r="F811" s="167">
        <v>4</v>
      </c>
      <c r="G811" s="167">
        <v>2</v>
      </c>
      <c r="H811" s="44">
        <v>1827.9</v>
      </c>
      <c r="I811" s="44">
        <v>0</v>
      </c>
      <c r="J811" s="44">
        <v>1207.92</v>
      </c>
      <c r="K811" s="37">
        <f t="shared" si="176"/>
        <v>1469631.6</v>
      </c>
      <c r="L811" s="47">
        <v>0</v>
      </c>
      <c r="M811" s="47">
        <v>0</v>
      </c>
      <c r="N811" s="47">
        <v>0</v>
      </c>
      <c r="O811" s="48">
        <f>'[1]Прод. прилож'!$C$780</f>
        <v>1469631.6</v>
      </c>
      <c r="P811" s="50">
        <f t="shared" si="180"/>
        <v>804</v>
      </c>
      <c r="Q811" s="37">
        <v>9673</v>
      </c>
      <c r="R811" s="70" t="s">
        <v>95</v>
      </c>
      <c r="S811" s="112"/>
      <c r="T811" s="112"/>
      <c r="U811" s="112"/>
      <c r="V811" s="112"/>
      <c r="W811" s="112"/>
      <c r="X811" s="112"/>
      <c r="Y811" s="112"/>
      <c r="Z811" s="112"/>
      <c r="AA811" s="112"/>
      <c r="AB811" s="112"/>
      <c r="AC811" s="112"/>
      <c r="AD811" s="112"/>
      <c r="AE811" s="112"/>
      <c r="AF811" s="112"/>
      <c r="AG811" s="112"/>
      <c r="AH811" s="112"/>
      <c r="AI811" s="112"/>
      <c r="AJ811" s="112"/>
      <c r="AK811" s="112"/>
      <c r="AL811" s="112"/>
      <c r="AM811" s="112"/>
      <c r="AN811" s="112"/>
      <c r="AO811" s="112"/>
      <c r="AP811" s="112"/>
      <c r="AQ811" s="112"/>
      <c r="AR811" s="112"/>
      <c r="AS811" s="112"/>
      <c r="AT811" s="112"/>
      <c r="AU811" s="112"/>
      <c r="AV811" s="112"/>
      <c r="AW811" s="112"/>
      <c r="AX811" s="112"/>
      <c r="AY811" s="112"/>
      <c r="AZ811" s="112"/>
      <c r="BA811" s="112"/>
      <c r="BB811" s="112"/>
      <c r="BC811" s="112"/>
      <c r="BD811" s="112"/>
      <c r="BE811" s="112"/>
      <c r="BF811" s="112"/>
      <c r="BG811" s="112"/>
      <c r="BH811" s="112"/>
      <c r="BI811" s="112"/>
      <c r="BJ811" s="112"/>
      <c r="BK811" s="112"/>
      <c r="BL811" s="112"/>
      <c r="BM811" s="112"/>
      <c r="BN811" s="112"/>
      <c r="BO811" s="112"/>
      <c r="BP811" s="112"/>
      <c r="BQ811" s="112"/>
      <c r="BR811" s="112"/>
      <c r="BS811" s="112"/>
      <c r="BT811" s="112"/>
      <c r="BU811" s="112"/>
      <c r="BV811" s="112"/>
      <c r="BW811" s="112"/>
      <c r="BX811" s="112"/>
      <c r="BY811" s="112"/>
      <c r="BZ811" s="112"/>
      <c r="CA811" s="112"/>
      <c r="CB811" s="112"/>
      <c r="CC811" s="112"/>
      <c r="CD811" s="112"/>
      <c r="CE811" s="112"/>
      <c r="CF811" s="112"/>
      <c r="CG811" s="112"/>
      <c r="CH811" s="112"/>
      <c r="CI811" s="112"/>
      <c r="CJ811" s="112"/>
      <c r="CK811" s="112"/>
      <c r="CL811" s="112"/>
      <c r="CM811" s="112"/>
      <c r="CN811" s="112"/>
      <c r="CO811" s="112"/>
      <c r="CP811" s="112"/>
      <c r="CQ811" s="112"/>
      <c r="CR811" s="112"/>
      <c r="CS811" s="112"/>
      <c r="CT811" s="112"/>
      <c r="CU811" s="112"/>
      <c r="CV811" s="112"/>
      <c r="CW811" s="112"/>
      <c r="CX811" s="112"/>
      <c r="CY811" s="112"/>
      <c r="CZ811" s="112"/>
      <c r="DA811" s="112"/>
      <c r="DB811" s="112"/>
      <c r="DC811" s="112"/>
      <c r="DD811" s="112"/>
      <c r="DE811" s="112"/>
      <c r="DF811" s="112"/>
      <c r="DG811" s="112"/>
      <c r="DH811" s="112"/>
      <c r="DI811" s="112"/>
      <c r="DJ811" s="112"/>
      <c r="DK811" s="112"/>
      <c r="DL811" s="112"/>
      <c r="DM811" s="112"/>
      <c r="DN811" s="112"/>
      <c r="DO811" s="112"/>
      <c r="DP811" s="112"/>
      <c r="DQ811" s="112"/>
      <c r="DR811" s="112"/>
      <c r="DS811" s="112"/>
      <c r="DT811" s="112"/>
      <c r="DU811" s="112"/>
      <c r="DV811" s="112"/>
      <c r="DW811" s="112"/>
      <c r="DX811" s="112"/>
      <c r="DY811" s="112"/>
      <c r="DZ811" s="112"/>
      <c r="EA811" s="112"/>
      <c r="EB811" s="112"/>
      <c r="EC811" s="112"/>
      <c r="ED811" s="112"/>
      <c r="EE811" s="112"/>
      <c r="EF811" s="112"/>
      <c r="EG811" s="112"/>
      <c r="EH811" s="112"/>
      <c r="EI811" s="112"/>
      <c r="EJ811" s="112"/>
      <c r="EK811" s="112"/>
      <c r="EL811" s="112"/>
      <c r="EM811" s="112"/>
      <c r="EN811" s="112"/>
      <c r="EO811" s="112"/>
      <c r="EP811" s="112"/>
      <c r="EQ811" s="112"/>
      <c r="ER811" s="112"/>
      <c r="ES811" s="112"/>
      <c r="ET811" s="112"/>
      <c r="EU811" s="112"/>
      <c r="EV811" s="112"/>
      <c r="EW811" s="112"/>
      <c r="EX811" s="112"/>
      <c r="EY811" s="112"/>
      <c r="EZ811" s="112"/>
      <c r="FA811" s="112"/>
      <c r="FB811" s="112"/>
      <c r="FC811" s="112"/>
      <c r="FD811" s="112"/>
      <c r="FE811" s="112"/>
      <c r="FF811" s="112"/>
      <c r="FG811" s="112"/>
      <c r="FH811" s="112"/>
      <c r="FI811" s="112"/>
      <c r="FJ811" s="112"/>
      <c r="FK811" s="112"/>
      <c r="FL811" s="112"/>
      <c r="FM811" s="112"/>
      <c r="FN811" s="112"/>
      <c r="FO811" s="112"/>
      <c r="FP811" s="112"/>
      <c r="FQ811" s="112"/>
      <c r="FR811" s="112"/>
      <c r="FS811" s="112"/>
      <c r="FT811" s="112"/>
      <c r="FU811" s="112"/>
      <c r="FV811" s="112"/>
      <c r="FW811" s="112"/>
      <c r="FX811" s="112"/>
      <c r="FY811" s="112"/>
      <c r="FZ811" s="112"/>
      <c r="GA811" s="112"/>
      <c r="GB811" s="112"/>
      <c r="GC811" s="112"/>
      <c r="GD811" s="112"/>
      <c r="GE811" s="112"/>
      <c r="GF811" s="112"/>
      <c r="GG811" s="112"/>
      <c r="GH811" s="112"/>
      <c r="GI811" s="112"/>
      <c r="GJ811" s="112"/>
      <c r="GK811" s="112"/>
      <c r="GL811" s="112"/>
      <c r="GM811" s="112"/>
      <c r="GN811" s="112"/>
      <c r="GO811" s="112"/>
      <c r="GP811" s="112"/>
      <c r="GQ811" s="112"/>
      <c r="GR811" s="112"/>
      <c r="GS811" s="112"/>
      <c r="GT811" s="112"/>
      <c r="GU811" s="112"/>
      <c r="GV811" s="112"/>
      <c r="GW811" s="112"/>
      <c r="GX811" s="112"/>
      <c r="GY811" s="112"/>
    </row>
    <row r="812" spans="1:207" s="116" customFormat="1" ht="25.15" customHeight="1" x14ac:dyDescent="0.25">
      <c r="A812" s="191" t="s">
        <v>1343</v>
      </c>
      <c r="B812" s="45" t="s">
        <v>2576</v>
      </c>
      <c r="C812" s="167">
        <v>1968</v>
      </c>
      <c r="D812" s="167" t="s">
        <v>221</v>
      </c>
      <c r="E812" s="167" t="s">
        <v>20</v>
      </c>
      <c r="F812" s="167">
        <v>4</v>
      </c>
      <c r="G812" s="167">
        <v>1</v>
      </c>
      <c r="H812" s="44">
        <v>1044.7</v>
      </c>
      <c r="I812" s="44">
        <v>0</v>
      </c>
      <c r="J812" s="44">
        <v>1044.7</v>
      </c>
      <c r="K812" s="37">
        <f t="shared" ref="K812" si="181">SUM(L812:O812)</f>
        <v>5401750</v>
      </c>
      <c r="L812" s="47">
        <v>0</v>
      </c>
      <c r="M812" s="47">
        <v>0</v>
      </c>
      <c r="N812" s="47">
        <v>0</v>
      </c>
      <c r="O812" s="48">
        <f>'[1]Прод. прилож'!$C$1266</f>
        <v>5401750</v>
      </c>
      <c r="P812" s="50">
        <f t="shared" ref="P812" si="182">K812/H812</f>
        <v>5170.6231454005929</v>
      </c>
      <c r="Q812" s="37">
        <v>9673</v>
      </c>
      <c r="R812" s="70" t="s">
        <v>96</v>
      </c>
      <c r="S812" s="112"/>
      <c r="T812" s="112"/>
      <c r="U812" s="112"/>
      <c r="V812" s="112"/>
      <c r="W812" s="112"/>
      <c r="X812" s="112"/>
      <c r="Y812" s="112"/>
      <c r="Z812" s="112"/>
      <c r="AA812" s="112"/>
      <c r="AB812" s="112"/>
      <c r="AC812" s="112"/>
      <c r="AD812" s="112"/>
      <c r="AE812" s="112"/>
      <c r="AF812" s="112"/>
      <c r="AG812" s="112"/>
      <c r="AH812" s="112"/>
      <c r="AI812" s="112"/>
      <c r="AJ812" s="112"/>
      <c r="AK812" s="112"/>
      <c r="AL812" s="112"/>
      <c r="AM812" s="112"/>
      <c r="AN812" s="112"/>
      <c r="AO812" s="112"/>
      <c r="AP812" s="112"/>
      <c r="AQ812" s="112"/>
      <c r="AR812" s="112"/>
      <c r="AS812" s="112"/>
      <c r="AT812" s="112"/>
      <c r="AU812" s="112"/>
      <c r="AV812" s="112"/>
      <c r="AW812" s="112"/>
      <c r="AX812" s="112"/>
      <c r="AY812" s="112"/>
      <c r="AZ812" s="112"/>
      <c r="BA812" s="112"/>
      <c r="BB812" s="112"/>
      <c r="BC812" s="112"/>
      <c r="BD812" s="112"/>
      <c r="BE812" s="112"/>
      <c r="BF812" s="112"/>
      <c r="BG812" s="112"/>
      <c r="BH812" s="112"/>
      <c r="BI812" s="112"/>
      <c r="BJ812" s="112"/>
      <c r="BK812" s="112"/>
      <c r="BL812" s="112"/>
      <c r="BM812" s="112"/>
      <c r="BN812" s="112"/>
      <c r="BO812" s="112"/>
      <c r="BP812" s="112"/>
      <c r="BQ812" s="112"/>
      <c r="BR812" s="112"/>
      <c r="BS812" s="112"/>
      <c r="BT812" s="112"/>
      <c r="BU812" s="112"/>
      <c r="BV812" s="112"/>
      <c r="BW812" s="112"/>
      <c r="BX812" s="112"/>
      <c r="BY812" s="112"/>
      <c r="BZ812" s="112"/>
      <c r="CA812" s="112"/>
      <c r="CB812" s="112"/>
      <c r="CC812" s="112"/>
      <c r="CD812" s="112"/>
      <c r="CE812" s="112"/>
      <c r="CF812" s="112"/>
      <c r="CG812" s="112"/>
      <c r="CH812" s="112"/>
      <c r="CI812" s="112"/>
      <c r="CJ812" s="112"/>
      <c r="CK812" s="112"/>
      <c r="CL812" s="112"/>
      <c r="CM812" s="112"/>
      <c r="CN812" s="112"/>
      <c r="CO812" s="112"/>
      <c r="CP812" s="112"/>
      <c r="CQ812" s="112"/>
      <c r="CR812" s="112"/>
      <c r="CS812" s="112"/>
      <c r="CT812" s="112"/>
      <c r="CU812" s="112"/>
      <c r="CV812" s="112"/>
      <c r="CW812" s="112"/>
      <c r="CX812" s="112"/>
      <c r="CY812" s="112"/>
      <c r="CZ812" s="112"/>
      <c r="DA812" s="112"/>
      <c r="DB812" s="112"/>
      <c r="DC812" s="112"/>
      <c r="DD812" s="112"/>
      <c r="DE812" s="112"/>
      <c r="DF812" s="112"/>
      <c r="DG812" s="112"/>
      <c r="DH812" s="112"/>
      <c r="DI812" s="112"/>
      <c r="DJ812" s="112"/>
      <c r="DK812" s="112"/>
      <c r="DL812" s="112"/>
      <c r="DM812" s="112"/>
      <c r="DN812" s="112"/>
      <c r="DO812" s="112"/>
      <c r="DP812" s="112"/>
      <c r="DQ812" s="112"/>
      <c r="DR812" s="112"/>
      <c r="DS812" s="112"/>
      <c r="DT812" s="112"/>
      <c r="DU812" s="112"/>
      <c r="DV812" s="112"/>
      <c r="DW812" s="112"/>
      <c r="DX812" s="112"/>
      <c r="DY812" s="112"/>
      <c r="DZ812" s="112"/>
      <c r="EA812" s="112"/>
      <c r="EB812" s="112"/>
      <c r="EC812" s="112"/>
      <c r="ED812" s="112"/>
      <c r="EE812" s="112"/>
      <c r="EF812" s="112"/>
      <c r="EG812" s="112"/>
      <c r="EH812" s="112"/>
      <c r="EI812" s="112"/>
      <c r="EJ812" s="112"/>
      <c r="EK812" s="112"/>
      <c r="EL812" s="112"/>
      <c r="EM812" s="112"/>
      <c r="EN812" s="112"/>
      <c r="EO812" s="112"/>
      <c r="EP812" s="112"/>
      <c r="EQ812" s="112"/>
      <c r="ER812" s="112"/>
      <c r="ES812" s="112"/>
      <c r="ET812" s="112"/>
      <c r="EU812" s="112"/>
      <c r="EV812" s="112"/>
      <c r="EW812" s="112"/>
      <c r="EX812" s="112"/>
      <c r="EY812" s="112"/>
      <c r="EZ812" s="112"/>
      <c r="FA812" s="112"/>
      <c r="FB812" s="112"/>
      <c r="FC812" s="112"/>
      <c r="FD812" s="112"/>
      <c r="FE812" s="112"/>
      <c r="FF812" s="112"/>
      <c r="FG812" s="112"/>
      <c r="FH812" s="112"/>
      <c r="FI812" s="112"/>
      <c r="FJ812" s="112"/>
      <c r="FK812" s="112"/>
      <c r="FL812" s="112"/>
      <c r="FM812" s="112"/>
      <c r="FN812" s="112"/>
      <c r="FO812" s="112"/>
      <c r="FP812" s="112"/>
      <c r="FQ812" s="112"/>
      <c r="FR812" s="112"/>
      <c r="FS812" s="112"/>
      <c r="FT812" s="112"/>
      <c r="FU812" s="112"/>
      <c r="FV812" s="112"/>
      <c r="FW812" s="112"/>
      <c r="FX812" s="112"/>
      <c r="FY812" s="112"/>
      <c r="FZ812" s="112"/>
      <c r="GA812" s="112"/>
      <c r="GB812" s="112"/>
      <c r="GC812" s="112"/>
      <c r="GD812" s="112"/>
      <c r="GE812" s="112"/>
      <c r="GF812" s="112"/>
      <c r="GG812" s="112"/>
      <c r="GH812" s="112"/>
      <c r="GI812" s="112"/>
      <c r="GJ812" s="112"/>
      <c r="GK812" s="112"/>
      <c r="GL812" s="112"/>
      <c r="GM812" s="112"/>
      <c r="GN812" s="112"/>
      <c r="GO812" s="112"/>
      <c r="GP812" s="112"/>
      <c r="GQ812" s="112"/>
      <c r="GR812" s="112"/>
      <c r="GS812" s="112"/>
      <c r="GT812" s="112"/>
      <c r="GU812" s="112"/>
      <c r="GV812" s="112"/>
      <c r="GW812" s="112"/>
      <c r="GX812" s="112"/>
      <c r="GY812" s="112"/>
    </row>
    <row r="813" spans="1:207" s="116" customFormat="1" ht="25.15" customHeight="1" x14ac:dyDescent="0.25">
      <c r="A813" s="191" t="s">
        <v>1344</v>
      </c>
      <c r="B813" s="45" t="s">
        <v>464</v>
      </c>
      <c r="C813" s="59">
        <v>1964</v>
      </c>
      <c r="D813" s="167" t="s">
        <v>221</v>
      </c>
      <c r="E813" s="167" t="s">
        <v>20</v>
      </c>
      <c r="F813" s="72">
        <v>5</v>
      </c>
      <c r="G813" s="72">
        <v>3</v>
      </c>
      <c r="H813" s="47">
        <f>I813+J813</f>
        <v>2049.1999999999998</v>
      </c>
      <c r="I813" s="47">
        <v>272.39999999999998</v>
      </c>
      <c r="J813" s="47">
        <v>1776.8</v>
      </c>
      <c r="K813" s="37">
        <f t="shared" si="176"/>
        <v>7552375</v>
      </c>
      <c r="L813" s="44">
        <v>0</v>
      </c>
      <c r="M813" s="44">
        <v>0</v>
      </c>
      <c r="N813" s="44">
        <v>0</v>
      </c>
      <c r="O813" s="47">
        <f>'[1]Прод. прилож'!$C$781</f>
        <v>7552375</v>
      </c>
      <c r="P813" s="44">
        <f t="shared" si="180"/>
        <v>3685.5236189732582</v>
      </c>
      <c r="Q813" s="50">
        <v>9673</v>
      </c>
      <c r="R813" s="69" t="s">
        <v>95</v>
      </c>
      <c r="S813" s="16"/>
      <c r="T813" s="16"/>
      <c r="U813" s="16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  <c r="BB813" s="15"/>
      <c r="BC813" s="15"/>
      <c r="BD813" s="15"/>
      <c r="BE813" s="15"/>
      <c r="BF813" s="15"/>
      <c r="BG813" s="15"/>
      <c r="BH813" s="15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5"/>
      <c r="CG813" s="15"/>
      <c r="CH813" s="15"/>
      <c r="CI813" s="15"/>
      <c r="CJ813" s="15"/>
      <c r="CK813" s="15"/>
      <c r="CL813" s="15"/>
      <c r="CM813" s="15"/>
      <c r="CN813" s="15"/>
      <c r="CO813" s="15"/>
      <c r="CP813" s="15"/>
      <c r="CQ813" s="15"/>
      <c r="CR813" s="15"/>
      <c r="CS813" s="15"/>
      <c r="CT813" s="15"/>
      <c r="CU813" s="15"/>
      <c r="CV813" s="15"/>
      <c r="CW813" s="15"/>
      <c r="CX813" s="15"/>
      <c r="CY813" s="15"/>
      <c r="CZ813" s="15"/>
      <c r="DA813" s="15"/>
      <c r="DB813" s="15"/>
      <c r="DC813" s="15"/>
      <c r="DD813" s="15"/>
      <c r="DE813" s="15"/>
      <c r="DF813" s="15"/>
      <c r="DG813" s="15"/>
      <c r="DH813" s="15"/>
      <c r="DI813" s="15"/>
      <c r="DJ813" s="15"/>
      <c r="DK813" s="15"/>
      <c r="DL813" s="15"/>
      <c r="DM813" s="15"/>
      <c r="DN813" s="15"/>
      <c r="DO813" s="15"/>
      <c r="DP813" s="15"/>
      <c r="DQ813" s="15"/>
      <c r="DR813" s="15"/>
      <c r="DS813" s="15"/>
      <c r="DT813" s="15"/>
      <c r="DU813" s="15"/>
      <c r="DV813" s="15"/>
      <c r="DW813" s="15"/>
      <c r="DX813" s="15"/>
      <c r="DY813" s="15"/>
      <c r="DZ813" s="15"/>
      <c r="EA813" s="15"/>
      <c r="EB813" s="15"/>
      <c r="EC813" s="15"/>
      <c r="ED813" s="15"/>
      <c r="EE813" s="15"/>
      <c r="EF813" s="15"/>
      <c r="EG813" s="15"/>
      <c r="EH813" s="15"/>
      <c r="EI813" s="15"/>
      <c r="EJ813" s="15"/>
      <c r="EK813" s="15"/>
      <c r="EL813" s="15"/>
      <c r="EM813" s="15"/>
      <c r="EN813" s="15"/>
      <c r="EO813" s="15"/>
      <c r="EP813" s="15"/>
      <c r="EQ813" s="15"/>
      <c r="ER813" s="15"/>
      <c r="ES813" s="15"/>
      <c r="ET813" s="15"/>
      <c r="EU813" s="15"/>
      <c r="EV813" s="15"/>
      <c r="EW813" s="15"/>
      <c r="EX813" s="15"/>
      <c r="EY813" s="15"/>
      <c r="EZ813" s="15"/>
      <c r="FA813" s="15"/>
      <c r="FB813" s="15"/>
      <c r="FC813" s="15"/>
      <c r="FD813" s="15"/>
      <c r="FE813" s="15"/>
      <c r="FF813" s="15"/>
      <c r="FG813" s="15"/>
      <c r="FH813" s="15"/>
      <c r="FI813" s="15"/>
      <c r="FJ813" s="15"/>
      <c r="FK813" s="15"/>
      <c r="FL813" s="15"/>
      <c r="FM813" s="15"/>
      <c r="FN813" s="15"/>
      <c r="FO813" s="15"/>
      <c r="FP813" s="15"/>
      <c r="FQ813" s="15"/>
      <c r="FR813" s="15"/>
      <c r="FS813" s="15"/>
      <c r="FT813" s="15"/>
      <c r="FU813" s="15"/>
      <c r="FV813" s="15"/>
      <c r="FW813" s="15"/>
      <c r="FX813" s="15"/>
      <c r="FY813" s="15"/>
      <c r="FZ813" s="15"/>
      <c r="GA813" s="15"/>
      <c r="GB813" s="15"/>
      <c r="GC813" s="15"/>
      <c r="GD813" s="15"/>
      <c r="GE813" s="15"/>
      <c r="GF813" s="15"/>
      <c r="GG813" s="15"/>
      <c r="GH813" s="15"/>
      <c r="GI813" s="15"/>
      <c r="GJ813" s="15"/>
      <c r="GK813" s="15"/>
      <c r="GL813" s="15"/>
      <c r="GM813" s="15"/>
      <c r="GN813" s="15"/>
      <c r="GO813" s="15"/>
      <c r="GP813" s="15"/>
      <c r="GQ813" s="15"/>
      <c r="GR813" s="15"/>
      <c r="GS813" s="15"/>
      <c r="GT813" s="15"/>
      <c r="GU813" s="15"/>
      <c r="GV813" s="15"/>
      <c r="GW813" s="15"/>
      <c r="GX813" s="15"/>
      <c r="GY813" s="15"/>
    </row>
    <row r="814" spans="1:207" s="116" customFormat="1" ht="25.15" customHeight="1" x14ac:dyDescent="0.25">
      <c r="A814" s="191" t="s">
        <v>1345</v>
      </c>
      <c r="B814" s="45" t="s">
        <v>465</v>
      </c>
      <c r="C814" s="58">
        <v>1967</v>
      </c>
      <c r="D814" s="167" t="s">
        <v>221</v>
      </c>
      <c r="E814" s="58" t="s">
        <v>20</v>
      </c>
      <c r="F814" s="72">
        <v>2</v>
      </c>
      <c r="G814" s="72">
        <v>2</v>
      </c>
      <c r="H814" s="47">
        <f>I814+J814</f>
        <v>731</v>
      </c>
      <c r="I814" s="47">
        <v>86.8</v>
      </c>
      <c r="J814" s="47">
        <v>644.20000000000005</v>
      </c>
      <c r="K814" s="37">
        <f t="shared" si="176"/>
        <v>10301247.5</v>
      </c>
      <c r="L814" s="44">
        <v>0</v>
      </c>
      <c r="M814" s="44">
        <v>0</v>
      </c>
      <c r="N814" s="44">
        <v>0</v>
      </c>
      <c r="O814" s="47">
        <f>'[1]Прод. прилож'!$C$1265</f>
        <v>10301247.5</v>
      </c>
      <c r="P814" s="44">
        <f t="shared" si="180"/>
        <v>14091.993844049248</v>
      </c>
      <c r="Q814" s="50">
        <v>9673</v>
      </c>
      <c r="R814" s="69" t="s">
        <v>96</v>
      </c>
      <c r="S814" s="16"/>
      <c r="T814" s="16"/>
      <c r="U814" s="16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  <c r="BB814" s="15"/>
      <c r="BC814" s="15"/>
      <c r="BD814" s="15"/>
      <c r="BE814" s="15"/>
      <c r="BF814" s="15"/>
      <c r="BG814" s="15"/>
      <c r="BH814" s="15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5"/>
      <c r="CG814" s="15"/>
      <c r="CH814" s="15"/>
      <c r="CI814" s="15"/>
      <c r="CJ814" s="15"/>
      <c r="CK814" s="15"/>
      <c r="CL814" s="15"/>
      <c r="CM814" s="15"/>
      <c r="CN814" s="15"/>
      <c r="CO814" s="15"/>
      <c r="CP814" s="15"/>
      <c r="CQ814" s="15"/>
      <c r="CR814" s="15"/>
      <c r="CS814" s="15"/>
      <c r="CT814" s="15"/>
      <c r="CU814" s="15"/>
      <c r="CV814" s="15"/>
      <c r="CW814" s="15"/>
      <c r="CX814" s="15"/>
      <c r="CY814" s="15"/>
      <c r="CZ814" s="15"/>
      <c r="DA814" s="15"/>
      <c r="DB814" s="15"/>
      <c r="DC814" s="15"/>
      <c r="DD814" s="15"/>
      <c r="DE814" s="15"/>
      <c r="DF814" s="15"/>
      <c r="DG814" s="15"/>
      <c r="DH814" s="15"/>
      <c r="DI814" s="15"/>
      <c r="DJ814" s="15"/>
      <c r="DK814" s="15"/>
      <c r="DL814" s="15"/>
      <c r="DM814" s="15"/>
      <c r="DN814" s="15"/>
      <c r="DO814" s="15"/>
      <c r="DP814" s="15"/>
      <c r="DQ814" s="15"/>
      <c r="DR814" s="15"/>
      <c r="DS814" s="15"/>
      <c r="DT814" s="15"/>
      <c r="DU814" s="15"/>
      <c r="DV814" s="15"/>
      <c r="DW814" s="15"/>
      <c r="DX814" s="15"/>
      <c r="DY814" s="15"/>
      <c r="DZ814" s="15"/>
      <c r="EA814" s="15"/>
      <c r="EB814" s="15"/>
      <c r="EC814" s="15"/>
      <c r="ED814" s="15"/>
      <c r="EE814" s="15"/>
      <c r="EF814" s="15"/>
      <c r="EG814" s="15"/>
      <c r="EH814" s="15"/>
      <c r="EI814" s="15"/>
      <c r="EJ814" s="15"/>
      <c r="EK814" s="15"/>
      <c r="EL814" s="15"/>
      <c r="EM814" s="15"/>
      <c r="EN814" s="15"/>
      <c r="EO814" s="15"/>
      <c r="EP814" s="15"/>
      <c r="EQ814" s="15"/>
      <c r="ER814" s="15"/>
      <c r="ES814" s="15"/>
      <c r="ET814" s="15"/>
      <c r="EU814" s="15"/>
      <c r="EV814" s="15"/>
      <c r="EW814" s="15"/>
      <c r="EX814" s="15"/>
      <c r="EY814" s="15"/>
      <c r="EZ814" s="15"/>
      <c r="FA814" s="15"/>
      <c r="FB814" s="15"/>
      <c r="FC814" s="15"/>
      <c r="FD814" s="15"/>
      <c r="FE814" s="15"/>
      <c r="FF814" s="15"/>
      <c r="FG814" s="15"/>
      <c r="FH814" s="15"/>
      <c r="FI814" s="15"/>
      <c r="FJ814" s="15"/>
      <c r="FK814" s="15"/>
      <c r="FL814" s="15"/>
      <c r="FM814" s="15"/>
      <c r="FN814" s="15"/>
      <c r="FO814" s="15"/>
      <c r="FP814" s="15"/>
      <c r="FQ814" s="15"/>
      <c r="FR814" s="15"/>
      <c r="FS814" s="15"/>
      <c r="FT814" s="15"/>
      <c r="FU814" s="15"/>
      <c r="FV814" s="15"/>
      <c r="FW814" s="15"/>
      <c r="FX814" s="15"/>
      <c r="FY814" s="15"/>
      <c r="FZ814" s="15"/>
      <c r="GA814" s="15"/>
      <c r="GB814" s="15"/>
      <c r="GC814" s="15"/>
      <c r="GD814" s="15"/>
      <c r="GE814" s="15"/>
      <c r="GF814" s="15"/>
      <c r="GG814" s="15"/>
      <c r="GH814" s="15"/>
      <c r="GI814" s="15"/>
      <c r="GJ814" s="15"/>
      <c r="GK814" s="15"/>
      <c r="GL814" s="15"/>
      <c r="GM814" s="15"/>
      <c r="GN814" s="15"/>
      <c r="GO814" s="15"/>
      <c r="GP814" s="15"/>
      <c r="GQ814" s="15"/>
      <c r="GR814" s="15"/>
      <c r="GS814" s="15"/>
      <c r="GT814" s="15"/>
      <c r="GU814" s="15"/>
      <c r="GV814" s="15"/>
      <c r="GW814" s="15"/>
      <c r="GX814" s="15"/>
      <c r="GY814" s="15"/>
    </row>
    <row r="815" spans="1:207" s="116" customFormat="1" ht="25.15" customHeight="1" x14ac:dyDescent="0.25">
      <c r="A815" s="191" t="s">
        <v>1346</v>
      </c>
      <c r="B815" s="45" t="s">
        <v>466</v>
      </c>
      <c r="C815" s="58">
        <v>1963</v>
      </c>
      <c r="D815" s="167" t="s">
        <v>221</v>
      </c>
      <c r="E815" s="58" t="s">
        <v>20</v>
      </c>
      <c r="F815" s="72">
        <v>2</v>
      </c>
      <c r="G815" s="72">
        <v>2</v>
      </c>
      <c r="H815" s="47">
        <v>643.63</v>
      </c>
      <c r="I815" s="47">
        <v>54.1</v>
      </c>
      <c r="J815" s="47">
        <v>444.68</v>
      </c>
      <c r="K815" s="37">
        <f t="shared" si="176"/>
        <v>4302800</v>
      </c>
      <c r="L815" s="44">
        <v>0</v>
      </c>
      <c r="M815" s="44">
        <v>0</v>
      </c>
      <c r="N815" s="44">
        <v>0</v>
      </c>
      <c r="O815" s="47">
        <f>'[1]Прод. прилож'!$C$782</f>
        <v>4302800</v>
      </c>
      <c r="P815" s="44">
        <f t="shared" si="180"/>
        <v>6685.2073396205897</v>
      </c>
      <c r="Q815" s="50">
        <v>9673</v>
      </c>
      <c r="R815" s="69" t="s">
        <v>95</v>
      </c>
      <c r="S815" s="16"/>
      <c r="T815" s="16"/>
      <c r="U815" s="16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  <c r="BB815" s="15"/>
      <c r="BC815" s="15"/>
      <c r="BD815" s="15"/>
      <c r="BE815" s="15"/>
      <c r="BF815" s="15"/>
      <c r="BG815" s="15"/>
      <c r="BH815" s="15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  <c r="CH815" s="15"/>
      <c r="CI815" s="15"/>
      <c r="CJ815" s="15"/>
      <c r="CK815" s="15"/>
      <c r="CL815" s="15"/>
      <c r="CM815" s="15"/>
      <c r="CN815" s="15"/>
      <c r="CO815" s="15"/>
      <c r="CP815" s="15"/>
      <c r="CQ815" s="15"/>
      <c r="CR815" s="15"/>
      <c r="CS815" s="15"/>
      <c r="CT815" s="15"/>
      <c r="CU815" s="15"/>
      <c r="CV815" s="15"/>
      <c r="CW815" s="15"/>
      <c r="CX815" s="15"/>
      <c r="CY815" s="15"/>
      <c r="CZ815" s="15"/>
      <c r="DA815" s="15"/>
      <c r="DB815" s="15"/>
      <c r="DC815" s="15"/>
      <c r="DD815" s="15"/>
      <c r="DE815" s="15"/>
      <c r="DF815" s="15"/>
      <c r="DG815" s="15"/>
      <c r="DH815" s="15"/>
      <c r="DI815" s="15"/>
      <c r="DJ815" s="15"/>
      <c r="DK815" s="15"/>
      <c r="DL815" s="15"/>
      <c r="DM815" s="15"/>
      <c r="DN815" s="15"/>
      <c r="DO815" s="15"/>
      <c r="DP815" s="15"/>
      <c r="DQ815" s="15"/>
      <c r="DR815" s="15"/>
      <c r="DS815" s="15"/>
      <c r="DT815" s="15"/>
      <c r="DU815" s="15"/>
      <c r="DV815" s="15"/>
      <c r="DW815" s="15"/>
      <c r="DX815" s="15"/>
      <c r="DY815" s="15"/>
      <c r="DZ815" s="15"/>
      <c r="EA815" s="15"/>
      <c r="EB815" s="15"/>
      <c r="EC815" s="15"/>
      <c r="ED815" s="15"/>
      <c r="EE815" s="15"/>
      <c r="EF815" s="15"/>
      <c r="EG815" s="15"/>
      <c r="EH815" s="15"/>
      <c r="EI815" s="15"/>
      <c r="EJ815" s="15"/>
      <c r="EK815" s="15"/>
      <c r="EL815" s="15"/>
      <c r="EM815" s="15"/>
      <c r="EN815" s="15"/>
      <c r="EO815" s="15"/>
      <c r="EP815" s="15"/>
      <c r="EQ815" s="15"/>
      <c r="ER815" s="15"/>
      <c r="ES815" s="15"/>
      <c r="ET815" s="15"/>
      <c r="EU815" s="15"/>
      <c r="EV815" s="15"/>
      <c r="EW815" s="15"/>
      <c r="EX815" s="15"/>
      <c r="EY815" s="15"/>
      <c r="EZ815" s="15"/>
      <c r="FA815" s="15"/>
      <c r="FB815" s="15"/>
      <c r="FC815" s="15"/>
      <c r="FD815" s="15"/>
      <c r="FE815" s="15"/>
      <c r="FF815" s="15"/>
      <c r="FG815" s="15"/>
      <c r="FH815" s="15"/>
      <c r="FI815" s="15"/>
      <c r="FJ815" s="15"/>
      <c r="FK815" s="15"/>
      <c r="FL815" s="15"/>
      <c r="FM815" s="15"/>
      <c r="FN815" s="15"/>
      <c r="FO815" s="15"/>
      <c r="FP815" s="15"/>
      <c r="FQ815" s="15"/>
      <c r="FR815" s="15"/>
      <c r="FS815" s="15"/>
      <c r="FT815" s="15"/>
      <c r="FU815" s="15"/>
      <c r="FV815" s="15"/>
      <c r="FW815" s="15"/>
      <c r="FX815" s="15"/>
      <c r="FY815" s="15"/>
      <c r="FZ815" s="15"/>
      <c r="GA815" s="15"/>
      <c r="GB815" s="15"/>
      <c r="GC815" s="15"/>
      <c r="GD815" s="15"/>
      <c r="GE815" s="15"/>
      <c r="GF815" s="15"/>
      <c r="GG815" s="15"/>
      <c r="GH815" s="15"/>
      <c r="GI815" s="15"/>
      <c r="GJ815" s="15"/>
      <c r="GK815" s="15"/>
      <c r="GL815" s="15"/>
      <c r="GM815" s="15"/>
      <c r="GN815" s="15"/>
      <c r="GO815" s="15"/>
      <c r="GP815" s="15"/>
      <c r="GQ815" s="15"/>
      <c r="GR815" s="15"/>
      <c r="GS815" s="15"/>
      <c r="GT815" s="15"/>
      <c r="GU815" s="15"/>
      <c r="GV815" s="15"/>
      <c r="GW815" s="15"/>
      <c r="GX815" s="15"/>
      <c r="GY815" s="15"/>
    </row>
    <row r="816" spans="1:207" s="116" customFormat="1" ht="25.15" customHeight="1" x14ac:dyDescent="0.25">
      <c r="A816" s="191" t="s">
        <v>1347</v>
      </c>
      <c r="B816" s="45" t="s">
        <v>467</v>
      </c>
      <c r="C816" s="58">
        <v>1965</v>
      </c>
      <c r="D816" s="167" t="s">
        <v>221</v>
      </c>
      <c r="E816" s="58" t="s">
        <v>20</v>
      </c>
      <c r="F816" s="72">
        <v>2</v>
      </c>
      <c r="G816" s="72">
        <v>2</v>
      </c>
      <c r="H816" s="47">
        <v>648.34</v>
      </c>
      <c r="I816" s="47">
        <v>57.9</v>
      </c>
      <c r="J816" s="47">
        <v>458.5</v>
      </c>
      <c r="K816" s="37">
        <f t="shared" si="176"/>
        <v>4308690</v>
      </c>
      <c r="L816" s="44">
        <v>0</v>
      </c>
      <c r="M816" s="44">
        <v>0</v>
      </c>
      <c r="N816" s="44">
        <v>0</v>
      </c>
      <c r="O816" s="47">
        <f>'[1]Прод. прилож'!$C$783</f>
        <v>4308690</v>
      </c>
      <c r="P816" s="44">
        <f t="shared" si="180"/>
        <v>6645.7260079587868</v>
      </c>
      <c r="Q816" s="50">
        <v>9673</v>
      </c>
      <c r="R816" s="69" t="s">
        <v>95</v>
      </c>
      <c r="S816" s="16"/>
      <c r="T816" s="16"/>
      <c r="U816" s="16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  <c r="BE816" s="15"/>
      <c r="BF816" s="15"/>
      <c r="BG816" s="15"/>
      <c r="BH816" s="15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5"/>
      <c r="CK816" s="15"/>
      <c r="CL816" s="15"/>
      <c r="CM816" s="15"/>
      <c r="CN816" s="15"/>
      <c r="CO816" s="15"/>
      <c r="CP816" s="15"/>
      <c r="CQ816" s="15"/>
      <c r="CR816" s="15"/>
      <c r="CS816" s="15"/>
      <c r="CT816" s="15"/>
      <c r="CU816" s="15"/>
      <c r="CV816" s="15"/>
      <c r="CW816" s="15"/>
      <c r="CX816" s="15"/>
      <c r="CY816" s="15"/>
      <c r="CZ816" s="15"/>
      <c r="DA816" s="15"/>
      <c r="DB816" s="15"/>
      <c r="DC816" s="15"/>
      <c r="DD816" s="15"/>
      <c r="DE816" s="15"/>
      <c r="DF816" s="15"/>
      <c r="DG816" s="15"/>
      <c r="DH816" s="15"/>
      <c r="DI816" s="15"/>
      <c r="DJ816" s="15"/>
      <c r="DK816" s="15"/>
      <c r="DL816" s="15"/>
      <c r="DM816" s="15"/>
      <c r="DN816" s="15"/>
      <c r="DO816" s="15"/>
      <c r="DP816" s="15"/>
      <c r="DQ816" s="15"/>
      <c r="DR816" s="15"/>
      <c r="DS816" s="15"/>
      <c r="DT816" s="15"/>
      <c r="DU816" s="15"/>
      <c r="DV816" s="15"/>
      <c r="DW816" s="15"/>
      <c r="DX816" s="15"/>
      <c r="DY816" s="15"/>
      <c r="DZ816" s="15"/>
      <c r="EA816" s="15"/>
      <c r="EB816" s="15"/>
      <c r="EC816" s="15"/>
      <c r="ED816" s="15"/>
      <c r="EE816" s="15"/>
      <c r="EF816" s="15"/>
      <c r="EG816" s="15"/>
      <c r="EH816" s="15"/>
      <c r="EI816" s="15"/>
      <c r="EJ816" s="15"/>
      <c r="EK816" s="15"/>
      <c r="EL816" s="15"/>
      <c r="EM816" s="15"/>
      <c r="EN816" s="15"/>
      <c r="EO816" s="15"/>
      <c r="EP816" s="15"/>
      <c r="EQ816" s="15"/>
      <c r="ER816" s="15"/>
      <c r="ES816" s="15"/>
      <c r="ET816" s="15"/>
      <c r="EU816" s="15"/>
      <c r="EV816" s="15"/>
      <c r="EW816" s="15"/>
      <c r="EX816" s="15"/>
      <c r="EY816" s="15"/>
      <c r="EZ816" s="15"/>
      <c r="FA816" s="15"/>
      <c r="FB816" s="15"/>
      <c r="FC816" s="15"/>
      <c r="FD816" s="15"/>
      <c r="FE816" s="15"/>
      <c r="FF816" s="15"/>
      <c r="FG816" s="15"/>
      <c r="FH816" s="15"/>
      <c r="FI816" s="15"/>
      <c r="FJ816" s="15"/>
      <c r="FK816" s="15"/>
      <c r="FL816" s="15"/>
      <c r="FM816" s="15"/>
      <c r="FN816" s="15"/>
      <c r="FO816" s="15"/>
      <c r="FP816" s="15"/>
      <c r="FQ816" s="15"/>
      <c r="FR816" s="15"/>
      <c r="FS816" s="15"/>
      <c r="FT816" s="15"/>
      <c r="FU816" s="15"/>
      <c r="FV816" s="15"/>
      <c r="FW816" s="15"/>
      <c r="FX816" s="15"/>
      <c r="FY816" s="15"/>
      <c r="FZ816" s="15"/>
      <c r="GA816" s="15"/>
      <c r="GB816" s="15"/>
      <c r="GC816" s="15"/>
      <c r="GD816" s="15"/>
      <c r="GE816" s="15"/>
      <c r="GF816" s="15"/>
      <c r="GG816" s="15"/>
      <c r="GH816" s="15"/>
      <c r="GI816" s="15"/>
      <c r="GJ816" s="15"/>
      <c r="GK816" s="15"/>
      <c r="GL816" s="15"/>
      <c r="GM816" s="15"/>
      <c r="GN816" s="15"/>
      <c r="GO816" s="15"/>
      <c r="GP816" s="15"/>
      <c r="GQ816" s="15"/>
      <c r="GR816" s="15"/>
      <c r="GS816" s="15"/>
      <c r="GT816" s="15"/>
      <c r="GU816" s="15"/>
      <c r="GV816" s="15"/>
      <c r="GW816" s="15"/>
      <c r="GX816" s="15"/>
      <c r="GY816" s="15"/>
    </row>
    <row r="817" spans="1:207" s="117" customFormat="1" ht="25.15" customHeight="1" x14ac:dyDescent="0.25">
      <c r="A817" s="191" t="s">
        <v>1348</v>
      </c>
      <c r="B817" s="156" t="s">
        <v>469</v>
      </c>
      <c r="C817" s="139">
        <v>1953</v>
      </c>
      <c r="D817" s="147" t="s">
        <v>221</v>
      </c>
      <c r="E817" s="139" t="s">
        <v>20</v>
      </c>
      <c r="F817" s="149">
        <v>2</v>
      </c>
      <c r="G817" s="149">
        <v>2</v>
      </c>
      <c r="H817" s="151">
        <v>967.48</v>
      </c>
      <c r="I817" s="151">
        <v>0</v>
      </c>
      <c r="J817" s="151">
        <v>537.70000000000005</v>
      </c>
      <c r="K817" s="37">
        <f t="shared" si="176"/>
        <v>4622760.4000000004</v>
      </c>
      <c r="L817" s="44">
        <v>0</v>
      </c>
      <c r="M817" s="44">
        <v>0</v>
      </c>
      <c r="N817" s="44">
        <v>0</v>
      </c>
      <c r="O817" s="47">
        <f>'[1]Прод. прилож'!$C$272</f>
        <v>4622760.4000000004</v>
      </c>
      <c r="P817" s="44">
        <f t="shared" si="180"/>
        <v>4778.1456981022866</v>
      </c>
      <c r="Q817" s="50">
        <v>9673</v>
      </c>
      <c r="R817" s="69" t="s">
        <v>94</v>
      </c>
      <c r="S817" s="14"/>
      <c r="T817" s="14"/>
      <c r="U817" s="14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  <c r="FE817" s="2"/>
      <c r="FF817" s="2"/>
      <c r="FG817" s="2"/>
      <c r="FH817" s="2"/>
      <c r="FI817" s="2"/>
      <c r="FJ817" s="2"/>
      <c r="FK817" s="2"/>
      <c r="FL817" s="2"/>
      <c r="FM817" s="2"/>
      <c r="FN817" s="2"/>
      <c r="FO817" s="2"/>
      <c r="FP817" s="2"/>
      <c r="FQ817" s="2"/>
      <c r="FR817" s="2"/>
      <c r="FS817" s="2"/>
      <c r="FT817" s="2"/>
      <c r="FU817" s="2"/>
      <c r="FV817" s="2"/>
      <c r="FW817" s="2"/>
      <c r="FX817" s="2"/>
      <c r="FY817" s="2"/>
      <c r="FZ817" s="2"/>
      <c r="GA817" s="2"/>
      <c r="GB817" s="2"/>
      <c r="GC817" s="2"/>
      <c r="GD817" s="2"/>
      <c r="GE817" s="2"/>
      <c r="GF817" s="2"/>
      <c r="GG817" s="2"/>
      <c r="GH817" s="2"/>
      <c r="GI817" s="2"/>
      <c r="GJ817" s="2"/>
      <c r="GK817" s="2"/>
      <c r="GL817" s="2"/>
      <c r="GM817" s="2"/>
      <c r="GN817" s="2"/>
      <c r="GO817" s="2"/>
      <c r="GP817" s="2"/>
      <c r="GQ817" s="2"/>
      <c r="GR817" s="2"/>
      <c r="GS817" s="2"/>
      <c r="GT817" s="2"/>
      <c r="GU817" s="2"/>
      <c r="GV817" s="2"/>
      <c r="GW817" s="2"/>
      <c r="GX817" s="2"/>
      <c r="GY817" s="2"/>
    </row>
    <row r="818" spans="1:207" s="117" customFormat="1" ht="25.15" customHeight="1" x14ac:dyDescent="0.25">
      <c r="A818" s="191" t="s">
        <v>1349</v>
      </c>
      <c r="B818" s="156" t="s">
        <v>861</v>
      </c>
      <c r="C818" s="139">
        <v>1960</v>
      </c>
      <c r="D818" s="147" t="s">
        <v>221</v>
      </c>
      <c r="E818" s="139" t="s">
        <v>20</v>
      </c>
      <c r="F818" s="149">
        <v>2</v>
      </c>
      <c r="G818" s="149">
        <v>2</v>
      </c>
      <c r="H818" s="151">
        <v>636.6</v>
      </c>
      <c r="I818" s="151">
        <v>0</v>
      </c>
      <c r="J818" s="151">
        <v>636.6</v>
      </c>
      <c r="K818" s="37">
        <f t="shared" si="176"/>
        <v>4567850</v>
      </c>
      <c r="L818" s="44">
        <v>0</v>
      </c>
      <c r="M818" s="44">
        <v>0</v>
      </c>
      <c r="N818" s="44">
        <v>0</v>
      </c>
      <c r="O818" s="47">
        <f>'[1]Прод. прилож'!$C$273</f>
        <v>4567850</v>
      </c>
      <c r="P818" s="44">
        <f t="shared" si="180"/>
        <v>7175.3848570530945</v>
      </c>
      <c r="Q818" s="50">
        <v>9673</v>
      </c>
      <c r="R818" s="69" t="s">
        <v>94</v>
      </c>
      <c r="S818" s="14"/>
      <c r="T818" s="14"/>
      <c r="U818" s="14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  <c r="FE818" s="2"/>
      <c r="FF818" s="2"/>
      <c r="FG818" s="2"/>
      <c r="FH818" s="2"/>
      <c r="FI818" s="2"/>
      <c r="FJ818" s="2"/>
      <c r="FK818" s="2"/>
      <c r="FL818" s="2"/>
      <c r="FM818" s="2"/>
      <c r="FN818" s="2"/>
      <c r="FO818" s="2"/>
      <c r="FP818" s="2"/>
      <c r="FQ818" s="2"/>
      <c r="FR818" s="2"/>
      <c r="FS818" s="2"/>
      <c r="FT818" s="2"/>
      <c r="FU818" s="2"/>
      <c r="FV818" s="2"/>
      <c r="FW818" s="2"/>
      <c r="FX818" s="2"/>
      <c r="FY818" s="2"/>
      <c r="FZ818" s="2"/>
      <c r="GA818" s="2"/>
      <c r="GB818" s="2"/>
      <c r="GC818" s="2"/>
      <c r="GD818" s="2"/>
      <c r="GE818" s="2"/>
      <c r="GF818" s="2"/>
      <c r="GG818" s="2"/>
      <c r="GH818" s="2"/>
      <c r="GI818" s="2"/>
      <c r="GJ818" s="2"/>
      <c r="GK818" s="2"/>
      <c r="GL818" s="2"/>
      <c r="GM818" s="2"/>
      <c r="GN818" s="2"/>
      <c r="GO818" s="2"/>
      <c r="GP818" s="2"/>
      <c r="GQ818" s="2"/>
      <c r="GR818" s="2"/>
      <c r="GS818" s="2"/>
      <c r="GT818" s="2"/>
      <c r="GU818" s="2"/>
      <c r="GV818" s="2"/>
      <c r="GW818" s="2"/>
      <c r="GX818" s="2"/>
      <c r="GY818" s="2"/>
    </row>
    <row r="819" spans="1:207" s="117" customFormat="1" ht="25.15" customHeight="1" x14ac:dyDescent="0.25">
      <c r="A819" s="191" t="s">
        <v>1350</v>
      </c>
      <c r="B819" s="146" t="s">
        <v>470</v>
      </c>
      <c r="C819" s="139">
        <v>1964</v>
      </c>
      <c r="D819" s="147" t="s">
        <v>221</v>
      </c>
      <c r="E819" s="123" t="s">
        <v>20</v>
      </c>
      <c r="F819" s="149">
        <v>2</v>
      </c>
      <c r="G819" s="149">
        <v>2</v>
      </c>
      <c r="H819" s="151">
        <v>458.1</v>
      </c>
      <c r="I819" s="151">
        <v>0</v>
      </c>
      <c r="J819" s="151">
        <v>458.1</v>
      </c>
      <c r="K819" s="37">
        <f t="shared" si="176"/>
        <v>4264825</v>
      </c>
      <c r="L819" s="44">
        <v>0</v>
      </c>
      <c r="M819" s="44">
        <v>0</v>
      </c>
      <c r="N819" s="44">
        <v>0</v>
      </c>
      <c r="O819" s="47">
        <f>'[1]Прод. прилож'!$C$784</f>
        <v>4264825</v>
      </c>
      <c r="P819" s="44">
        <f t="shared" si="180"/>
        <v>9309.8122680637407</v>
      </c>
      <c r="Q819" s="50">
        <v>9673</v>
      </c>
      <c r="R819" s="69" t="s">
        <v>95</v>
      </c>
      <c r="S819" s="14"/>
      <c r="T819" s="14"/>
      <c r="U819" s="14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  <c r="FE819" s="2"/>
      <c r="FF819" s="2"/>
      <c r="FG819" s="2"/>
      <c r="FH819" s="2"/>
      <c r="FI819" s="2"/>
      <c r="FJ819" s="2"/>
      <c r="FK819" s="2"/>
      <c r="FL819" s="2"/>
      <c r="FM819" s="2"/>
      <c r="FN819" s="2"/>
      <c r="FO819" s="2"/>
      <c r="FP819" s="2"/>
      <c r="FQ819" s="2"/>
      <c r="FR819" s="2"/>
      <c r="FS819" s="2"/>
      <c r="FT819" s="2"/>
      <c r="FU819" s="2"/>
      <c r="FV819" s="2"/>
      <c r="FW819" s="2"/>
      <c r="FX819" s="2"/>
      <c r="FY819" s="2"/>
      <c r="FZ819" s="2"/>
      <c r="GA819" s="2"/>
      <c r="GB819" s="2"/>
      <c r="GC819" s="2"/>
      <c r="GD819" s="2"/>
      <c r="GE819" s="2"/>
      <c r="GF819" s="2"/>
      <c r="GG819" s="2"/>
      <c r="GH819" s="2"/>
      <c r="GI819" s="2"/>
      <c r="GJ819" s="2"/>
      <c r="GK819" s="2"/>
      <c r="GL819" s="2"/>
      <c r="GM819" s="2"/>
      <c r="GN819" s="2"/>
      <c r="GO819" s="2"/>
      <c r="GP819" s="2"/>
      <c r="GQ819" s="2"/>
      <c r="GR819" s="2"/>
      <c r="GS819" s="2"/>
      <c r="GT819" s="2"/>
      <c r="GU819" s="2"/>
      <c r="GV819" s="2"/>
      <c r="GW819" s="2"/>
      <c r="GX819" s="2"/>
      <c r="GY819" s="2"/>
    </row>
    <row r="820" spans="1:207" s="116" customFormat="1" ht="25.15" customHeight="1" x14ac:dyDescent="0.25">
      <c r="A820" s="191" t="s">
        <v>1351</v>
      </c>
      <c r="B820" s="107" t="s">
        <v>471</v>
      </c>
      <c r="C820" s="58">
        <v>1964</v>
      </c>
      <c r="D820" s="167" t="s">
        <v>221</v>
      </c>
      <c r="E820" s="60" t="s">
        <v>20</v>
      </c>
      <c r="F820" s="72">
        <v>2</v>
      </c>
      <c r="G820" s="72">
        <v>2</v>
      </c>
      <c r="H820" s="47">
        <v>453.7</v>
      </c>
      <c r="I820" s="47">
        <v>0</v>
      </c>
      <c r="J820" s="47">
        <v>453.7</v>
      </c>
      <c r="K820" s="37">
        <f t="shared" si="176"/>
        <v>4332250</v>
      </c>
      <c r="L820" s="44">
        <v>0</v>
      </c>
      <c r="M820" s="44">
        <v>0</v>
      </c>
      <c r="N820" s="44">
        <v>0</v>
      </c>
      <c r="O820" s="47">
        <f>'[1]Прод. прилож'!$C$785</f>
        <v>4332250</v>
      </c>
      <c r="P820" s="44">
        <f t="shared" si="180"/>
        <v>9548.7106017191982</v>
      </c>
      <c r="Q820" s="50">
        <v>9673</v>
      </c>
      <c r="R820" s="69" t="s">
        <v>95</v>
      </c>
      <c r="S820" s="16"/>
      <c r="T820" s="16"/>
      <c r="U820" s="16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  <c r="CL820" s="15"/>
      <c r="CM820" s="15"/>
      <c r="CN820" s="15"/>
      <c r="CO820" s="15"/>
      <c r="CP820" s="15"/>
      <c r="CQ820" s="15"/>
      <c r="CR820" s="15"/>
      <c r="CS820" s="15"/>
      <c r="CT820" s="15"/>
      <c r="CU820" s="15"/>
      <c r="CV820" s="15"/>
      <c r="CW820" s="15"/>
      <c r="CX820" s="15"/>
      <c r="CY820" s="15"/>
      <c r="CZ820" s="15"/>
      <c r="DA820" s="15"/>
      <c r="DB820" s="15"/>
      <c r="DC820" s="15"/>
      <c r="DD820" s="15"/>
      <c r="DE820" s="15"/>
      <c r="DF820" s="15"/>
      <c r="DG820" s="15"/>
      <c r="DH820" s="15"/>
      <c r="DI820" s="15"/>
      <c r="DJ820" s="15"/>
      <c r="DK820" s="15"/>
      <c r="DL820" s="15"/>
      <c r="DM820" s="15"/>
      <c r="DN820" s="15"/>
      <c r="DO820" s="15"/>
      <c r="DP820" s="15"/>
      <c r="DQ820" s="15"/>
      <c r="DR820" s="15"/>
      <c r="DS820" s="15"/>
      <c r="DT820" s="15"/>
      <c r="DU820" s="15"/>
      <c r="DV820" s="15"/>
      <c r="DW820" s="15"/>
      <c r="DX820" s="15"/>
      <c r="DY820" s="15"/>
      <c r="DZ820" s="15"/>
      <c r="EA820" s="15"/>
      <c r="EB820" s="15"/>
      <c r="EC820" s="15"/>
      <c r="ED820" s="15"/>
      <c r="EE820" s="15"/>
      <c r="EF820" s="15"/>
      <c r="EG820" s="15"/>
      <c r="EH820" s="15"/>
      <c r="EI820" s="15"/>
      <c r="EJ820" s="15"/>
      <c r="EK820" s="15"/>
      <c r="EL820" s="15"/>
      <c r="EM820" s="15"/>
      <c r="EN820" s="15"/>
      <c r="EO820" s="15"/>
      <c r="EP820" s="15"/>
      <c r="EQ820" s="15"/>
      <c r="ER820" s="15"/>
      <c r="ES820" s="15"/>
      <c r="ET820" s="15"/>
      <c r="EU820" s="15"/>
      <c r="EV820" s="15"/>
      <c r="EW820" s="15"/>
      <c r="EX820" s="15"/>
      <c r="EY820" s="15"/>
      <c r="EZ820" s="15"/>
      <c r="FA820" s="15"/>
      <c r="FB820" s="15"/>
      <c r="FC820" s="15"/>
      <c r="FD820" s="15"/>
      <c r="FE820" s="15"/>
      <c r="FF820" s="15"/>
      <c r="FG820" s="15"/>
      <c r="FH820" s="15"/>
      <c r="FI820" s="15"/>
      <c r="FJ820" s="15"/>
      <c r="FK820" s="15"/>
      <c r="FL820" s="15"/>
      <c r="FM820" s="15"/>
      <c r="FN820" s="15"/>
      <c r="FO820" s="15"/>
      <c r="FP820" s="15"/>
      <c r="FQ820" s="15"/>
      <c r="FR820" s="15"/>
      <c r="FS820" s="15"/>
      <c r="FT820" s="15"/>
      <c r="FU820" s="15"/>
      <c r="FV820" s="15"/>
      <c r="FW820" s="15"/>
      <c r="FX820" s="15"/>
      <c r="FY820" s="15"/>
      <c r="FZ820" s="15"/>
      <c r="GA820" s="15"/>
      <c r="GB820" s="15"/>
      <c r="GC820" s="15"/>
      <c r="GD820" s="15"/>
      <c r="GE820" s="15"/>
      <c r="GF820" s="15"/>
      <c r="GG820" s="15"/>
      <c r="GH820" s="15"/>
      <c r="GI820" s="15"/>
      <c r="GJ820" s="15"/>
      <c r="GK820" s="15"/>
      <c r="GL820" s="15"/>
      <c r="GM820" s="15"/>
      <c r="GN820" s="15"/>
      <c r="GO820" s="15"/>
      <c r="GP820" s="15"/>
      <c r="GQ820" s="15"/>
      <c r="GR820" s="15"/>
      <c r="GS820" s="15"/>
      <c r="GT820" s="15"/>
      <c r="GU820" s="15"/>
      <c r="GV820" s="15"/>
      <c r="GW820" s="15"/>
      <c r="GX820" s="15"/>
      <c r="GY820" s="15"/>
    </row>
    <row r="821" spans="1:207" s="116" customFormat="1" ht="25.15" customHeight="1" x14ac:dyDescent="0.25">
      <c r="A821" s="191" t="s">
        <v>1352</v>
      </c>
      <c r="B821" s="156" t="s">
        <v>472</v>
      </c>
      <c r="C821" s="147">
        <v>1953</v>
      </c>
      <c r="D821" s="147" t="s">
        <v>221</v>
      </c>
      <c r="E821" s="139" t="s">
        <v>20</v>
      </c>
      <c r="F821" s="149">
        <v>2</v>
      </c>
      <c r="G821" s="149">
        <v>1</v>
      </c>
      <c r="H821" s="151">
        <v>680</v>
      </c>
      <c r="I821" s="151">
        <v>0</v>
      </c>
      <c r="J821" s="151">
        <v>373.59</v>
      </c>
      <c r="K821" s="37">
        <f t="shared" si="176"/>
        <v>5252162</v>
      </c>
      <c r="L821" s="44">
        <v>0</v>
      </c>
      <c r="M821" s="44">
        <v>0</v>
      </c>
      <c r="N821" s="44">
        <v>0</v>
      </c>
      <c r="O821" s="47">
        <f>'[1]Прод. прилож'!$C$274</f>
        <v>5252162</v>
      </c>
      <c r="P821" s="44">
        <f t="shared" si="180"/>
        <v>7723.767647058824</v>
      </c>
      <c r="Q821" s="50">
        <v>9673</v>
      </c>
      <c r="R821" s="69" t="s">
        <v>94</v>
      </c>
      <c r="S821" s="16"/>
      <c r="T821" s="16"/>
      <c r="U821" s="16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  <c r="CL821" s="15"/>
      <c r="CM821" s="15"/>
      <c r="CN821" s="15"/>
      <c r="CO821" s="15"/>
      <c r="CP821" s="15"/>
      <c r="CQ821" s="15"/>
      <c r="CR821" s="15"/>
      <c r="CS821" s="15"/>
      <c r="CT821" s="15"/>
      <c r="CU821" s="15"/>
      <c r="CV821" s="15"/>
      <c r="CW821" s="15"/>
      <c r="CX821" s="15"/>
      <c r="CY821" s="15"/>
      <c r="CZ821" s="15"/>
      <c r="DA821" s="15"/>
      <c r="DB821" s="15"/>
      <c r="DC821" s="15"/>
      <c r="DD821" s="15"/>
      <c r="DE821" s="15"/>
      <c r="DF821" s="15"/>
      <c r="DG821" s="15"/>
      <c r="DH821" s="15"/>
      <c r="DI821" s="15"/>
      <c r="DJ821" s="15"/>
      <c r="DK821" s="15"/>
      <c r="DL821" s="15"/>
      <c r="DM821" s="15"/>
      <c r="DN821" s="15"/>
      <c r="DO821" s="15"/>
      <c r="DP821" s="15"/>
      <c r="DQ821" s="15"/>
      <c r="DR821" s="15"/>
      <c r="DS821" s="15"/>
      <c r="DT821" s="15"/>
      <c r="DU821" s="15"/>
      <c r="DV821" s="15"/>
      <c r="DW821" s="15"/>
      <c r="DX821" s="15"/>
      <c r="DY821" s="15"/>
      <c r="DZ821" s="15"/>
      <c r="EA821" s="15"/>
      <c r="EB821" s="15"/>
      <c r="EC821" s="15"/>
      <c r="ED821" s="15"/>
      <c r="EE821" s="15"/>
      <c r="EF821" s="15"/>
      <c r="EG821" s="15"/>
      <c r="EH821" s="15"/>
      <c r="EI821" s="15"/>
      <c r="EJ821" s="15"/>
      <c r="EK821" s="15"/>
      <c r="EL821" s="15"/>
      <c r="EM821" s="15"/>
      <c r="EN821" s="15"/>
      <c r="EO821" s="15"/>
      <c r="EP821" s="15"/>
      <c r="EQ821" s="15"/>
      <c r="ER821" s="15"/>
      <c r="ES821" s="15"/>
      <c r="ET821" s="15"/>
      <c r="EU821" s="15"/>
      <c r="EV821" s="15"/>
      <c r="EW821" s="15"/>
      <c r="EX821" s="15"/>
      <c r="EY821" s="15"/>
      <c r="EZ821" s="15"/>
      <c r="FA821" s="15"/>
      <c r="FB821" s="15"/>
      <c r="FC821" s="15"/>
      <c r="FD821" s="15"/>
      <c r="FE821" s="15"/>
      <c r="FF821" s="15"/>
      <c r="FG821" s="15"/>
      <c r="FH821" s="15"/>
      <c r="FI821" s="15"/>
      <c r="FJ821" s="15"/>
      <c r="FK821" s="15"/>
      <c r="FL821" s="15"/>
      <c r="FM821" s="15"/>
      <c r="FN821" s="15"/>
      <c r="FO821" s="15"/>
      <c r="FP821" s="15"/>
      <c r="FQ821" s="15"/>
      <c r="FR821" s="15"/>
      <c r="FS821" s="15"/>
      <c r="FT821" s="15"/>
      <c r="FU821" s="15"/>
      <c r="FV821" s="15"/>
      <c r="FW821" s="15"/>
      <c r="FX821" s="15"/>
      <c r="FY821" s="15"/>
      <c r="FZ821" s="15"/>
      <c r="GA821" s="15"/>
      <c r="GB821" s="15"/>
      <c r="GC821" s="15"/>
      <c r="GD821" s="15"/>
      <c r="GE821" s="15"/>
      <c r="GF821" s="15"/>
      <c r="GG821" s="15"/>
      <c r="GH821" s="15"/>
      <c r="GI821" s="15"/>
      <c r="GJ821" s="15"/>
      <c r="GK821" s="15"/>
      <c r="GL821" s="15"/>
      <c r="GM821" s="15"/>
      <c r="GN821" s="15"/>
      <c r="GO821" s="15"/>
      <c r="GP821" s="15"/>
      <c r="GQ821" s="15"/>
      <c r="GR821" s="15"/>
      <c r="GS821" s="15"/>
      <c r="GT821" s="15"/>
      <c r="GU821" s="15"/>
      <c r="GV821" s="15"/>
      <c r="GW821" s="15"/>
      <c r="GX821" s="15"/>
      <c r="GY821" s="15"/>
    </row>
    <row r="822" spans="1:207" s="117" customFormat="1" ht="25.15" customHeight="1" x14ac:dyDescent="0.25">
      <c r="A822" s="191" t="s">
        <v>1909</v>
      </c>
      <c r="B822" s="156" t="s">
        <v>468</v>
      </c>
      <c r="C822" s="139">
        <v>1953</v>
      </c>
      <c r="D822" s="147" t="s">
        <v>221</v>
      </c>
      <c r="E822" s="139" t="s">
        <v>20</v>
      </c>
      <c r="F822" s="149">
        <v>2</v>
      </c>
      <c r="G822" s="149">
        <v>2</v>
      </c>
      <c r="H822" s="151">
        <f>I822+J822</f>
        <v>573.5</v>
      </c>
      <c r="I822" s="151">
        <v>0</v>
      </c>
      <c r="J822" s="151">
        <v>573.5</v>
      </c>
      <c r="K822" s="37">
        <f t="shared" si="176"/>
        <v>2895772</v>
      </c>
      <c r="L822" s="44">
        <v>0</v>
      </c>
      <c r="M822" s="44">
        <v>0</v>
      </c>
      <c r="N822" s="44">
        <v>0</v>
      </c>
      <c r="O822" s="47">
        <f>'[1]Прод. прилож'!$C$275</f>
        <v>2895772</v>
      </c>
      <c r="P822" s="44">
        <f t="shared" si="180"/>
        <v>5049.2972972972975</v>
      </c>
      <c r="Q822" s="50">
        <v>9673</v>
      </c>
      <c r="R822" s="69" t="s">
        <v>94</v>
      </c>
      <c r="S822" s="14"/>
      <c r="T822" s="14"/>
      <c r="U822" s="14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  <c r="FE822" s="2"/>
      <c r="FF822" s="2"/>
      <c r="FG822" s="2"/>
      <c r="FH822" s="2"/>
      <c r="FI822" s="2"/>
      <c r="FJ822" s="2"/>
      <c r="FK822" s="2"/>
      <c r="FL822" s="2"/>
      <c r="FM822" s="2"/>
      <c r="FN822" s="2"/>
      <c r="FO822" s="2"/>
      <c r="FP822" s="2"/>
      <c r="FQ822" s="2"/>
      <c r="FR822" s="2"/>
      <c r="FS822" s="2"/>
      <c r="FT822" s="2"/>
      <c r="FU822" s="2"/>
      <c r="FV822" s="2"/>
      <c r="FW822" s="2"/>
      <c r="FX822" s="2"/>
      <c r="FY822" s="2"/>
      <c r="FZ822" s="2"/>
      <c r="GA822" s="2"/>
      <c r="GB822" s="2"/>
      <c r="GC822" s="2"/>
      <c r="GD822" s="2"/>
      <c r="GE822" s="2"/>
      <c r="GF822" s="2"/>
      <c r="GG822" s="2"/>
      <c r="GH822" s="2"/>
      <c r="GI822" s="2"/>
      <c r="GJ822" s="2"/>
      <c r="GK822" s="2"/>
      <c r="GL822" s="2"/>
      <c r="GM822" s="2"/>
      <c r="GN822" s="2"/>
      <c r="GO822" s="2"/>
      <c r="GP822" s="2"/>
      <c r="GQ822" s="2"/>
      <c r="GR822" s="2"/>
      <c r="GS822" s="2"/>
      <c r="GT822" s="2"/>
      <c r="GU822" s="2"/>
      <c r="GV822" s="2"/>
      <c r="GW822" s="2"/>
      <c r="GX822" s="2"/>
      <c r="GY822" s="2"/>
    </row>
    <row r="823" spans="1:207" s="116" customFormat="1" ht="25.15" customHeight="1" x14ac:dyDescent="0.25">
      <c r="A823" s="191" t="s">
        <v>1353</v>
      </c>
      <c r="B823" s="156" t="s">
        <v>473</v>
      </c>
      <c r="C823" s="139">
        <v>1965</v>
      </c>
      <c r="D823" s="147" t="s">
        <v>221</v>
      </c>
      <c r="E823" s="139" t="s">
        <v>20</v>
      </c>
      <c r="F823" s="149">
        <v>2</v>
      </c>
      <c r="G823" s="149">
        <v>2</v>
      </c>
      <c r="H823" s="151">
        <v>629.70000000000005</v>
      </c>
      <c r="I823" s="151">
        <v>98</v>
      </c>
      <c r="J823" s="151">
        <v>433.7</v>
      </c>
      <c r="K823" s="37">
        <f t="shared" si="176"/>
        <v>4292880</v>
      </c>
      <c r="L823" s="44">
        <v>0</v>
      </c>
      <c r="M823" s="44">
        <v>0</v>
      </c>
      <c r="N823" s="44">
        <v>0</v>
      </c>
      <c r="O823" s="47">
        <f>'[1]Прод. прилож'!$C$786</f>
        <v>4292880</v>
      </c>
      <c r="P823" s="44">
        <f t="shared" si="180"/>
        <v>6817.3415912339206</v>
      </c>
      <c r="Q823" s="50">
        <v>9673</v>
      </c>
      <c r="R823" s="69" t="s">
        <v>95</v>
      </c>
      <c r="S823" s="16"/>
      <c r="T823" s="16"/>
      <c r="U823" s="16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  <c r="CL823" s="15"/>
      <c r="CM823" s="15"/>
      <c r="CN823" s="15"/>
      <c r="CO823" s="15"/>
      <c r="CP823" s="15"/>
      <c r="CQ823" s="15"/>
      <c r="CR823" s="15"/>
      <c r="CS823" s="15"/>
      <c r="CT823" s="15"/>
      <c r="CU823" s="15"/>
      <c r="CV823" s="15"/>
      <c r="CW823" s="15"/>
      <c r="CX823" s="15"/>
      <c r="CY823" s="15"/>
      <c r="CZ823" s="15"/>
      <c r="DA823" s="15"/>
      <c r="DB823" s="15"/>
      <c r="DC823" s="15"/>
      <c r="DD823" s="15"/>
      <c r="DE823" s="15"/>
      <c r="DF823" s="15"/>
      <c r="DG823" s="15"/>
      <c r="DH823" s="15"/>
      <c r="DI823" s="15"/>
      <c r="DJ823" s="15"/>
      <c r="DK823" s="15"/>
      <c r="DL823" s="15"/>
      <c r="DM823" s="15"/>
      <c r="DN823" s="15"/>
      <c r="DO823" s="15"/>
      <c r="DP823" s="15"/>
      <c r="DQ823" s="15"/>
      <c r="DR823" s="15"/>
      <c r="DS823" s="15"/>
      <c r="DT823" s="15"/>
      <c r="DU823" s="15"/>
      <c r="DV823" s="15"/>
      <c r="DW823" s="15"/>
      <c r="DX823" s="15"/>
      <c r="DY823" s="15"/>
      <c r="DZ823" s="15"/>
      <c r="EA823" s="15"/>
      <c r="EB823" s="15"/>
      <c r="EC823" s="15"/>
      <c r="ED823" s="15"/>
      <c r="EE823" s="15"/>
      <c r="EF823" s="15"/>
      <c r="EG823" s="15"/>
      <c r="EH823" s="15"/>
      <c r="EI823" s="15"/>
      <c r="EJ823" s="15"/>
      <c r="EK823" s="15"/>
      <c r="EL823" s="15"/>
      <c r="EM823" s="15"/>
      <c r="EN823" s="15"/>
      <c r="EO823" s="15"/>
      <c r="EP823" s="15"/>
      <c r="EQ823" s="15"/>
      <c r="ER823" s="15"/>
      <c r="ES823" s="15"/>
      <c r="ET823" s="15"/>
      <c r="EU823" s="15"/>
      <c r="EV823" s="15"/>
      <c r="EW823" s="15"/>
      <c r="EX823" s="15"/>
      <c r="EY823" s="15"/>
      <c r="EZ823" s="15"/>
      <c r="FA823" s="15"/>
      <c r="FB823" s="15"/>
      <c r="FC823" s="15"/>
      <c r="FD823" s="15"/>
      <c r="FE823" s="15"/>
      <c r="FF823" s="15"/>
      <c r="FG823" s="15"/>
      <c r="FH823" s="15"/>
      <c r="FI823" s="15"/>
      <c r="FJ823" s="15"/>
      <c r="FK823" s="15"/>
      <c r="FL823" s="15"/>
      <c r="FM823" s="15"/>
      <c r="FN823" s="15"/>
      <c r="FO823" s="15"/>
      <c r="FP823" s="15"/>
      <c r="FQ823" s="15"/>
      <c r="FR823" s="15"/>
      <c r="FS823" s="15"/>
      <c r="FT823" s="15"/>
      <c r="FU823" s="15"/>
      <c r="FV823" s="15"/>
      <c r="FW823" s="15"/>
      <c r="FX823" s="15"/>
      <c r="FY823" s="15"/>
      <c r="FZ823" s="15"/>
      <c r="GA823" s="15"/>
      <c r="GB823" s="15"/>
      <c r="GC823" s="15"/>
      <c r="GD823" s="15"/>
      <c r="GE823" s="15"/>
      <c r="GF823" s="15"/>
      <c r="GG823" s="15"/>
      <c r="GH823" s="15"/>
      <c r="GI823" s="15"/>
      <c r="GJ823" s="15"/>
      <c r="GK823" s="15"/>
      <c r="GL823" s="15"/>
      <c r="GM823" s="15"/>
      <c r="GN823" s="15"/>
      <c r="GO823" s="15"/>
      <c r="GP823" s="15"/>
      <c r="GQ823" s="15"/>
      <c r="GR823" s="15"/>
      <c r="GS823" s="15"/>
      <c r="GT823" s="15"/>
      <c r="GU823" s="15"/>
      <c r="GV823" s="15"/>
      <c r="GW823" s="15"/>
      <c r="GX823" s="15"/>
      <c r="GY823" s="15"/>
    </row>
    <row r="824" spans="1:207" s="116" customFormat="1" ht="25.15" customHeight="1" x14ac:dyDescent="0.25">
      <c r="A824" s="191" t="s">
        <v>1354</v>
      </c>
      <c r="B824" s="156" t="s">
        <v>474</v>
      </c>
      <c r="C824" s="139">
        <v>1965</v>
      </c>
      <c r="D824" s="147" t="s">
        <v>221</v>
      </c>
      <c r="E824" s="139" t="s">
        <v>20</v>
      </c>
      <c r="F824" s="149">
        <v>2</v>
      </c>
      <c r="G824" s="149">
        <v>2</v>
      </c>
      <c r="H824" s="151">
        <f>I824+J824</f>
        <v>379.5</v>
      </c>
      <c r="I824" s="151">
        <v>0</v>
      </c>
      <c r="J824" s="151">
        <v>379.5</v>
      </c>
      <c r="K824" s="37">
        <f t="shared" si="176"/>
        <v>1898750</v>
      </c>
      <c r="L824" s="44">
        <v>0</v>
      </c>
      <c r="M824" s="44">
        <v>0</v>
      </c>
      <c r="N824" s="44">
        <v>0</v>
      </c>
      <c r="O824" s="47">
        <f>'[1]Прод. прилож'!$C$787</f>
        <v>1898750</v>
      </c>
      <c r="P824" s="44">
        <f t="shared" ref="P824:P859" si="183">K824/H824</f>
        <v>5003.293807641634</v>
      </c>
      <c r="Q824" s="50">
        <v>9673</v>
      </c>
      <c r="R824" s="69" t="s">
        <v>95</v>
      </c>
      <c r="S824" s="16"/>
      <c r="T824" s="16"/>
      <c r="U824" s="16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  <c r="BD824" s="15"/>
      <c r="BE824" s="15"/>
      <c r="BF824" s="15"/>
      <c r="BG824" s="15"/>
      <c r="BH824" s="15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5"/>
      <c r="CI824" s="15"/>
      <c r="CJ824" s="15"/>
      <c r="CK824" s="15"/>
      <c r="CL824" s="15"/>
      <c r="CM824" s="15"/>
      <c r="CN824" s="15"/>
      <c r="CO824" s="15"/>
      <c r="CP824" s="15"/>
      <c r="CQ824" s="15"/>
      <c r="CR824" s="15"/>
      <c r="CS824" s="15"/>
      <c r="CT824" s="15"/>
      <c r="CU824" s="15"/>
      <c r="CV824" s="15"/>
      <c r="CW824" s="15"/>
      <c r="CX824" s="15"/>
      <c r="CY824" s="15"/>
      <c r="CZ824" s="15"/>
      <c r="DA824" s="15"/>
      <c r="DB824" s="15"/>
      <c r="DC824" s="15"/>
      <c r="DD824" s="15"/>
      <c r="DE824" s="15"/>
      <c r="DF824" s="15"/>
      <c r="DG824" s="15"/>
      <c r="DH824" s="15"/>
      <c r="DI824" s="15"/>
      <c r="DJ824" s="15"/>
      <c r="DK824" s="15"/>
      <c r="DL824" s="15"/>
      <c r="DM824" s="15"/>
      <c r="DN824" s="15"/>
      <c r="DO824" s="15"/>
      <c r="DP824" s="15"/>
      <c r="DQ824" s="15"/>
      <c r="DR824" s="15"/>
      <c r="DS824" s="15"/>
      <c r="DT824" s="15"/>
      <c r="DU824" s="15"/>
      <c r="DV824" s="15"/>
      <c r="DW824" s="15"/>
      <c r="DX824" s="15"/>
      <c r="DY824" s="15"/>
      <c r="DZ824" s="15"/>
      <c r="EA824" s="15"/>
      <c r="EB824" s="15"/>
      <c r="EC824" s="15"/>
      <c r="ED824" s="15"/>
      <c r="EE824" s="15"/>
      <c r="EF824" s="15"/>
      <c r="EG824" s="15"/>
      <c r="EH824" s="15"/>
      <c r="EI824" s="15"/>
      <c r="EJ824" s="15"/>
      <c r="EK824" s="15"/>
      <c r="EL824" s="15"/>
      <c r="EM824" s="15"/>
      <c r="EN824" s="15"/>
      <c r="EO824" s="15"/>
      <c r="EP824" s="15"/>
      <c r="EQ824" s="15"/>
      <c r="ER824" s="15"/>
      <c r="ES824" s="15"/>
      <c r="ET824" s="15"/>
      <c r="EU824" s="15"/>
      <c r="EV824" s="15"/>
      <c r="EW824" s="15"/>
      <c r="EX824" s="15"/>
      <c r="EY824" s="15"/>
      <c r="EZ824" s="15"/>
      <c r="FA824" s="15"/>
      <c r="FB824" s="15"/>
      <c r="FC824" s="15"/>
      <c r="FD824" s="15"/>
      <c r="FE824" s="15"/>
      <c r="FF824" s="15"/>
      <c r="FG824" s="15"/>
      <c r="FH824" s="15"/>
      <c r="FI824" s="15"/>
      <c r="FJ824" s="15"/>
      <c r="FK824" s="15"/>
      <c r="FL824" s="15"/>
      <c r="FM824" s="15"/>
      <c r="FN824" s="15"/>
      <c r="FO824" s="15"/>
      <c r="FP824" s="15"/>
      <c r="FQ824" s="15"/>
      <c r="FR824" s="15"/>
      <c r="FS824" s="15"/>
      <c r="FT824" s="15"/>
      <c r="FU824" s="15"/>
      <c r="FV824" s="15"/>
      <c r="FW824" s="15"/>
      <c r="FX824" s="15"/>
      <c r="FY824" s="15"/>
      <c r="FZ824" s="15"/>
      <c r="GA824" s="15"/>
      <c r="GB824" s="15"/>
      <c r="GC824" s="15"/>
      <c r="GD824" s="15"/>
      <c r="GE824" s="15"/>
      <c r="GF824" s="15"/>
      <c r="GG824" s="15"/>
      <c r="GH824" s="15"/>
      <c r="GI824" s="15"/>
      <c r="GJ824" s="15"/>
      <c r="GK824" s="15"/>
      <c r="GL824" s="15"/>
      <c r="GM824" s="15"/>
      <c r="GN824" s="15"/>
      <c r="GO824" s="15"/>
      <c r="GP824" s="15"/>
      <c r="GQ824" s="15"/>
      <c r="GR824" s="15"/>
      <c r="GS824" s="15"/>
      <c r="GT824" s="15"/>
      <c r="GU824" s="15"/>
      <c r="GV824" s="15"/>
      <c r="GW824" s="15"/>
      <c r="GX824" s="15"/>
      <c r="GY824" s="15"/>
    </row>
    <row r="825" spans="1:207" s="111" customFormat="1" ht="25.15" customHeight="1" x14ac:dyDescent="0.25">
      <c r="A825" s="191" t="s">
        <v>1355</v>
      </c>
      <c r="B825" s="156" t="s">
        <v>475</v>
      </c>
      <c r="C825" s="139">
        <v>1963</v>
      </c>
      <c r="D825" s="147" t="s">
        <v>221</v>
      </c>
      <c r="E825" s="139" t="s">
        <v>20</v>
      </c>
      <c r="F825" s="149">
        <v>2</v>
      </c>
      <c r="G825" s="149">
        <v>2</v>
      </c>
      <c r="H825" s="151">
        <f>I825+J825</f>
        <v>383.8</v>
      </c>
      <c r="I825" s="151">
        <v>0</v>
      </c>
      <c r="J825" s="151">
        <v>383.8</v>
      </c>
      <c r="K825" s="37">
        <f t="shared" si="176"/>
        <v>2821000</v>
      </c>
      <c r="L825" s="44">
        <v>0</v>
      </c>
      <c r="M825" s="44">
        <v>0</v>
      </c>
      <c r="N825" s="44">
        <v>0</v>
      </c>
      <c r="O825" s="47">
        <f>'[1]Прод. прилож'!$C$788</f>
        <v>2821000</v>
      </c>
      <c r="P825" s="44">
        <f t="shared" si="183"/>
        <v>7350.1823866597188</v>
      </c>
      <c r="Q825" s="50">
        <v>9673</v>
      </c>
      <c r="R825" s="69" t="s">
        <v>95</v>
      </c>
      <c r="S825" s="14"/>
      <c r="T825" s="14"/>
      <c r="U825" s="14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  <c r="FE825" s="2"/>
      <c r="FF825" s="2"/>
      <c r="FG825" s="2"/>
      <c r="FH825" s="2"/>
      <c r="FI825" s="2"/>
      <c r="FJ825" s="2"/>
      <c r="FK825" s="2"/>
      <c r="FL825" s="2"/>
      <c r="FM825" s="2"/>
      <c r="FN825" s="2"/>
      <c r="FO825" s="2"/>
      <c r="FP825" s="2"/>
      <c r="FQ825" s="2"/>
      <c r="FR825" s="2"/>
      <c r="FS825" s="2"/>
      <c r="FT825" s="2"/>
      <c r="FU825" s="2"/>
      <c r="FV825" s="2"/>
      <c r="FW825" s="2"/>
      <c r="FX825" s="2"/>
      <c r="FY825" s="2"/>
      <c r="FZ825" s="2"/>
      <c r="GA825" s="2"/>
      <c r="GB825" s="2"/>
      <c r="GC825" s="2"/>
      <c r="GD825" s="2"/>
      <c r="GE825" s="2"/>
      <c r="GF825" s="2"/>
      <c r="GG825" s="2"/>
      <c r="GH825" s="2"/>
      <c r="GI825" s="2"/>
      <c r="GJ825" s="2"/>
      <c r="GK825" s="2"/>
      <c r="GL825" s="2"/>
      <c r="GM825" s="2"/>
      <c r="GN825" s="2"/>
      <c r="GO825" s="2"/>
      <c r="GP825" s="2"/>
      <c r="GQ825" s="2"/>
      <c r="GR825" s="2"/>
      <c r="GS825" s="2"/>
      <c r="GT825" s="2"/>
      <c r="GU825" s="2"/>
      <c r="GV825" s="2"/>
      <c r="GW825" s="2"/>
      <c r="GX825" s="2"/>
      <c r="GY825" s="2"/>
    </row>
    <row r="826" spans="1:207" s="116" customFormat="1" ht="25.15" customHeight="1" x14ac:dyDescent="0.25">
      <c r="A826" s="191" t="s">
        <v>2554</v>
      </c>
      <c r="B826" s="45" t="s">
        <v>476</v>
      </c>
      <c r="C826" s="58">
        <v>1965</v>
      </c>
      <c r="D826" s="167" t="s">
        <v>221</v>
      </c>
      <c r="E826" s="58" t="s">
        <v>20</v>
      </c>
      <c r="F826" s="72">
        <v>2</v>
      </c>
      <c r="G826" s="72">
        <v>2</v>
      </c>
      <c r="H826" s="47">
        <f>I826+J826</f>
        <v>377.76</v>
      </c>
      <c r="I826" s="47">
        <v>0</v>
      </c>
      <c r="J826" s="47">
        <v>377.76</v>
      </c>
      <c r="K826" s="37">
        <f t="shared" si="176"/>
        <v>2796200</v>
      </c>
      <c r="L826" s="44">
        <v>0</v>
      </c>
      <c r="M826" s="44">
        <v>0</v>
      </c>
      <c r="N826" s="44">
        <v>0</v>
      </c>
      <c r="O826" s="47">
        <f>'[1]Прод. прилож'!$C$789</f>
        <v>2796200</v>
      </c>
      <c r="P826" s="44">
        <f t="shared" si="183"/>
        <v>7402.0542143159682</v>
      </c>
      <c r="Q826" s="50">
        <v>9673</v>
      </c>
      <c r="R826" s="69" t="s">
        <v>95</v>
      </c>
      <c r="S826" s="16"/>
      <c r="T826" s="16"/>
      <c r="U826" s="16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  <c r="BB826" s="15"/>
      <c r="BC826" s="15"/>
      <c r="BD826" s="15"/>
      <c r="BE826" s="15"/>
      <c r="BF826" s="15"/>
      <c r="BG826" s="15"/>
      <c r="BH826" s="15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  <c r="CH826" s="15"/>
      <c r="CI826" s="15"/>
      <c r="CJ826" s="15"/>
      <c r="CK826" s="15"/>
      <c r="CL826" s="15"/>
      <c r="CM826" s="15"/>
      <c r="CN826" s="15"/>
      <c r="CO826" s="15"/>
      <c r="CP826" s="15"/>
      <c r="CQ826" s="15"/>
      <c r="CR826" s="15"/>
      <c r="CS826" s="15"/>
      <c r="CT826" s="15"/>
      <c r="CU826" s="15"/>
      <c r="CV826" s="15"/>
      <c r="CW826" s="15"/>
      <c r="CX826" s="15"/>
      <c r="CY826" s="15"/>
      <c r="CZ826" s="15"/>
      <c r="DA826" s="15"/>
      <c r="DB826" s="15"/>
      <c r="DC826" s="15"/>
      <c r="DD826" s="15"/>
      <c r="DE826" s="15"/>
      <c r="DF826" s="15"/>
      <c r="DG826" s="15"/>
      <c r="DH826" s="15"/>
      <c r="DI826" s="15"/>
      <c r="DJ826" s="15"/>
      <c r="DK826" s="15"/>
      <c r="DL826" s="15"/>
      <c r="DM826" s="15"/>
      <c r="DN826" s="15"/>
      <c r="DO826" s="15"/>
      <c r="DP826" s="15"/>
      <c r="DQ826" s="15"/>
      <c r="DR826" s="15"/>
      <c r="DS826" s="15"/>
      <c r="DT826" s="15"/>
      <c r="DU826" s="15"/>
      <c r="DV826" s="15"/>
      <c r="DW826" s="15"/>
      <c r="DX826" s="15"/>
      <c r="DY826" s="15"/>
      <c r="DZ826" s="15"/>
      <c r="EA826" s="15"/>
      <c r="EB826" s="15"/>
      <c r="EC826" s="15"/>
      <c r="ED826" s="15"/>
      <c r="EE826" s="15"/>
      <c r="EF826" s="15"/>
      <c r="EG826" s="15"/>
      <c r="EH826" s="15"/>
      <c r="EI826" s="15"/>
      <c r="EJ826" s="15"/>
      <c r="EK826" s="15"/>
      <c r="EL826" s="15"/>
      <c r="EM826" s="15"/>
      <c r="EN826" s="15"/>
      <c r="EO826" s="15"/>
      <c r="EP826" s="15"/>
      <c r="EQ826" s="15"/>
      <c r="ER826" s="15"/>
      <c r="ES826" s="15"/>
      <c r="ET826" s="15"/>
      <c r="EU826" s="15"/>
      <c r="EV826" s="15"/>
      <c r="EW826" s="15"/>
      <c r="EX826" s="15"/>
      <c r="EY826" s="15"/>
      <c r="EZ826" s="15"/>
      <c r="FA826" s="15"/>
      <c r="FB826" s="15"/>
      <c r="FC826" s="15"/>
      <c r="FD826" s="15"/>
      <c r="FE826" s="15"/>
      <c r="FF826" s="15"/>
      <c r="FG826" s="15"/>
      <c r="FH826" s="15"/>
      <c r="FI826" s="15"/>
      <c r="FJ826" s="15"/>
      <c r="FK826" s="15"/>
      <c r="FL826" s="15"/>
      <c r="FM826" s="15"/>
      <c r="FN826" s="15"/>
      <c r="FO826" s="15"/>
      <c r="FP826" s="15"/>
      <c r="FQ826" s="15"/>
      <c r="FR826" s="15"/>
      <c r="FS826" s="15"/>
      <c r="FT826" s="15"/>
      <c r="FU826" s="15"/>
      <c r="FV826" s="15"/>
      <c r="FW826" s="15"/>
      <c r="FX826" s="15"/>
      <c r="FY826" s="15"/>
      <c r="FZ826" s="15"/>
      <c r="GA826" s="15"/>
      <c r="GB826" s="15"/>
      <c r="GC826" s="15"/>
      <c r="GD826" s="15"/>
      <c r="GE826" s="15"/>
      <c r="GF826" s="15"/>
      <c r="GG826" s="15"/>
      <c r="GH826" s="15"/>
      <c r="GI826" s="15"/>
      <c r="GJ826" s="15"/>
      <c r="GK826" s="15"/>
      <c r="GL826" s="15"/>
      <c r="GM826" s="15"/>
      <c r="GN826" s="15"/>
      <c r="GO826" s="15"/>
      <c r="GP826" s="15"/>
      <c r="GQ826" s="15"/>
      <c r="GR826" s="15"/>
      <c r="GS826" s="15"/>
      <c r="GT826" s="15"/>
      <c r="GU826" s="15"/>
      <c r="GV826" s="15"/>
      <c r="GW826" s="15"/>
      <c r="GX826" s="15"/>
      <c r="GY826" s="15"/>
    </row>
    <row r="827" spans="1:207" s="116" customFormat="1" ht="25.15" customHeight="1" x14ac:dyDescent="0.25">
      <c r="A827" s="191" t="s">
        <v>1356</v>
      </c>
      <c r="B827" s="156" t="s">
        <v>477</v>
      </c>
      <c r="C827" s="139">
        <v>1965</v>
      </c>
      <c r="D827" s="147" t="s">
        <v>221</v>
      </c>
      <c r="E827" s="139" t="s">
        <v>20</v>
      </c>
      <c r="F827" s="149">
        <v>2</v>
      </c>
      <c r="G827" s="149">
        <v>2</v>
      </c>
      <c r="H827" s="151">
        <f>I827+J827</f>
        <v>377.3</v>
      </c>
      <c r="I827" s="151">
        <v>0</v>
      </c>
      <c r="J827" s="151">
        <v>377.3</v>
      </c>
      <c r="K827" s="37">
        <f t="shared" si="176"/>
        <v>2818675</v>
      </c>
      <c r="L827" s="44">
        <v>0</v>
      </c>
      <c r="M827" s="44">
        <v>0</v>
      </c>
      <c r="N827" s="44">
        <v>0</v>
      </c>
      <c r="O827" s="47">
        <f>'[1]Прод. прилож'!$C$1267</f>
        <v>2818675</v>
      </c>
      <c r="P827" s="44">
        <f t="shared" si="183"/>
        <v>7470.6467002385371</v>
      </c>
      <c r="Q827" s="50">
        <v>9673</v>
      </c>
      <c r="R827" s="69" t="s">
        <v>96</v>
      </c>
      <c r="S827" s="16"/>
      <c r="T827" s="16"/>
      <c r="U827" s="16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  <c r="BD827" s="15"/>
      <c r="BE827" s="15"/>
      <c r="BF827" s="15"/>
      <c r="BG827" s="15"/>
      <c r="BH827" s="15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5"/>
      <c r="CI827" s="15"/>
      <c r="CJ827" s="15"/>
      <c r="CK827" s="15"/>
      <c r="CL827" s="15"/>
      <c r="CM827" s="15"/>
      <c r="CN827" s="15"/>
      <c r="CO827" s="15"/>
      <c r="CP827" s="15"/>
      <c r="CQ827" s="15"/>
      <c r="CR827" s="15"/>
      <c r="CS827" s="15"/>
      <c r="CT827" s="15"/>
      <c r="CU827" s="15"/>
      <c r="CV827" s="15"/>
      <c r="CW827" s="15"/>
      <c r="CX827" s="15"/>
      <c r="CY827" s="15"/>
      <c r="CZ827" s="15"/>
      <c r="DA827" s="15"/>
      <c r="DB827" s="15"/>
      <c r="DC827" s="15"/>
      <c r="DD827" s="15"/>
      <c r="DE827" s="15"/>
      <c r="DF827" s="15"/>
      <c r="DG827" s="15"/>
      <c r="DH827" s="15"/>
      <c r="DI827" s="15"/>
      <c r="DJ827" s="15"/>
      <c r="DK827" s="15"/>
      <c r="DL827" s="15"/>
      <c r="DM827" s="15"/>
      <c r="DN827" s="15"/>
      <c r="DO827" s="15"/>
      <c r="DP827" s="15"/>
      <c r="DQ827" s="15"/>
      <c r="DR827" s="15"/>
      <c r="DS827" s="15"/>
      <c r="DT827" s="15"/>
      <c r="DU827" s="15"/>
      <c r="DV827" s="15"/>
      <c r="DW827" s="15"/>
      <c r="DX827" s="15"/>
      <c r="DY827" s="15"/>
      <c r="DZ827" s="15"/>
      <c r="EA827" s="15"/>
      <c r="EB827" s="15"/>
      <c r="EC827" s="15"/>
      <c r="ED827" s="15"/>
      <c r="EE827" s="15"/>
      <c r="EF827" s="15"/>
      <c r="EG827" s="15"/>
      <c r="EH827" s="15"/>
      <c r="EI827" s="15"/>
      <c r="EJ827" s="15"/>
      <c r="EK827" s="15"/>
      <c r="EL827" s="15"/>
      <c r="EM827" s="15"/>
      <c r="EN827" s="15"/>
      <c r="EO827" s="15"/>
      <c r="EP827" s="15"/>
      <c r="EQ827" s="15"/>
      <c r="ER827" s="15"/>
      <c r="ES827" s="15"/>
      <c r="ET827" s="15"/>
      <c r="EU827" s="15"/>
      <c r="EV827" s="15"/>
      <c r="EW827" s="15"/>
      <c r="EX827" s="15"/>
      <c r="EY827" s="15"/>
      <c r="EZ827" s="15"/>
      <c r="FA827" s="15"/>
      <c r="FB827" s="15"/>
      <c r="FC827" s="15"/>
      <c r="FD827" s="15"/>
      <c r="FE827" s="15"/>
      <c r="FF827" s="15"/>
      <c r="FG827" s="15"/>
      <c r="FH827" s="15"/>
      <c r="FI827" s="15"/>
      <c r="FJ827" s="15"/>
      <c r="FK827" s="15"/>
      <c r="FL827" s="15"/>
      <c r="FM827" s="15"/>
      <c r="FN827" s="15"/>
      <c r="FO827" s="15"/>
      <c r="FP827" s="15"/>
      <c r="FQ827" s="15"/>
      <c r="FR827" s="15"/>
      <c r="FS827" s="15"/>
      <c r="FT827" s="15"/>
      <c r="FU827" s="15"/>
      <c r="FV827" s="15"/>
      <c r="FW827" s="15"/>
      <c r="FX827" s="15"/>
      <c r="FY827" s="15"/>
      <c r="FZ827" s="15"/>
      <c r="GA827" s="15"/>
      <c r="GB827" s="15"/>
      <c r="GC827" s="15"/>
      <c r="GD827" s="15"/>
      <c r="GE827" s="15"/>
      <c r="GF827" s="15"/>
      <c r="GG827" s="15"/>
      <c r="GH827" s="15"/>
      <c r="GI827" s="15"/>
      <c r="GJ827" s="15"/>
      <c r="GK827" s="15"/>
      <c r="GL827" s="15"/>
      <c r="GM827" s="15"/>
      <c r="GN827" s="15"/>
      <c r="GO827" s="15"/>
      <c r="GP827" s="15"/>
      <c r="GQ827" s="15"/>
      <c r="GR827" s="15"/>
      <c r="GS827" s="15"/>
      <c r="GT827" s="15"/>
      <c r="GU827" s="15"/>
      <c r="GV827" s="15"/>
      <c r="GW827" s="15"/>
      <c r="GX827" s="15"/>
      <c r="GY827" s="15"/>
    </row>
    <row r="828" spans="1:207" s="116" customFormat="1" ht="25.15" customHeight="1" x14ac:dyDescent="0.25">
      <c r="A828" s="191" t="s">
        <v>1357</v>
      </c>
      <c r="B828" s="45" t="s">
        <v>478</v>
      </c>
      <c r="C828" s="58">
        <v>1965</v>
      </c>
      <c r="D828" s="167" t="s">
        <v>221</v>
      </c>
      <c r="E828" s="58" t="s">
        <v>20</v>
      </c>
      <c r="F828" s="72">
        <v>2</v>
      </c>
      <c r="G828" s="72">
        <v>2</v>
      </c>
      <c r="H828" s="47">
        <f>I828+J828</f>
        <v>381.1</v>
      </c>
      <c r="I828" s="47">
        <v>0</v>
      </c>
      <c r="J828" s="47">
        <v>381.1</v>
      </c>
      <c r="K828" s="37">
        <f t="shared" si="176"/>
        <v>1898750</v>
      </c>
      <c r="L828" s="44">
        <v>0</v>
      </c>
      <c r="M828" s="44">
        <v>0</v>
      </c>
      <c r="N828" s="44">
        <v>0</v>
      </c>
      <c r="O828" s="47">
        <f>'[1]Прод. прилож'!$C$1268</f>
        <v>1898750</v>
      </c>
      <c r="P828" s="44">
        <f t="shared" si="183"/>
        <v>4982.2881133560741</v>
      </c>
      <c r="Q828" s="50">
        <v>9673</v>
      </c>
      <c r="R828" s="69" t="s">
        <v>96</v>
      </c>
      <c r="S828" s="16"/>
      <c r="T828" s="16"/>
      <c r="U828" s="16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  <c r="BD828" s="15"/>
      <c r="BE828" s="15"/>
      <c r="BF828" s="15"/>
      <c r="BG828" s="15"/>
      <c r="BH828" s="15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5"/>
      <c r="CI828" s="15"/>
      <c r="CJ828" s="15"/>
      <c r="CK828" s="15"/>
      <c r="CL828" s="15"/>
      <c r="CM828" s="15"/>
      <c r="CN828" s="15"/>
      <c r="CO828" s="15"/>
      <c r="CP828" s="15"/>
      <c r="CQ828" s="15"/>
      <c r="CR828" s="15"/>
      <c r="CS828" s="15"/>
      <c r="CT828" s="15"/>
      <c r="CU828" s="15"/>
      <c r="CV828" s="15"/>
      <c r="CW828" s="15"/>
      <c r="CX828" s="15"/>
      <c r="CY828" s="15"/>
      <c r="CZ828" s="15"/>
      <c r="DA828" s="15"/>
      <c r="DB828" s="15"/>
      <c r="DC828" s="15"/>
      <c r="DD828" s="15"/>
      <c r="DE828" s="15"/>
      <c r="DF828" s="15"/>
      <c r="DG828" s="15"/>
      <c r="DH828" s="15"/>
      <c r="DI828" s="15"/>
      <c r="DJ828" s="15"/>
      <c r="DK828" s="15"/>
      <c r="DL828" s="15"/>
      <c r="DM828" s="15"/>
      <c r="DN828" s="15"/>
      <c r="DO828" s="15"/>
      <c r="DP828" s="15"/>
      <c r="DQ828" s="15"/>
      <c r="DR828" s="15"/>
      <c r="DS828" s="15"/>
      <c r="DT828" s="15"/>
      <c r="DU828" s="15"/>
      <c r="DV828" s="15"/>
      <c r="DW828" s="15"/>
      <c r="DX828" s="15"/>
      <c r="DY828" s="15"/>
      <c r="DZ828" s="15"/>
      <c r="EA828" s="15"/>
      <c r="EB828" s="15"/>
      <c r="EC828" s="15"/>
      <c r="ED828" s="15"/>
      <c r="EE828" s="15"/>
      <c r="EF828" s="15"/>
      <c r="EG828" s="15"/>
      <c r="EH828" s="15"/>
      <c r="EI828" s="15"/>
      <c r="EJ828" s="15"/>
      <c r="EK828" s="15"/>
      <c r="EL828" s="15"/>
      <c r="EM828" s="15"/>
      <c r="EN828" s="15"/>
      <c r="EO828" s="15"/>
      <c r="EP828" s="15"/>
      <c r="EQ828" s="15"/>
      <c r="ER828" s="15"/>
      <c r="ES828" s="15"/>
      <c r="ET828" s="15"/>
      <c r="EU828" s="15"/>
      <c r="EV828" s="15"/>
      <c r="EW828" s="15"/>
      <c r="EX828" s="15"/>
      <c r="EY828" s="15"/>
      <c r="EZ828" s="15"/>
      <c r="FA828" s="15"/>
      <c r="FB828" s="15"/>
      <c r="FC828" s="15"/>
      <c r="FD828" s="15"/>
      <c r="FE828" s="15"/>
      <c r="FF828" s="15"/>
      <c r="FG828" s="15"/>
      <c r="FH828" s="15"/>
      <c r="FI828" s="15"/>
      <c r="FJ828" s="15"/>
      <c r="FK828" s="15"/>
      <c r="FL828" s="15"/>
      <c r="FM828" s="15"/>
      <c r="FN828" s="15"/>
      <c r="FO828" s="15"/>
      <c r="FP828" s="15"/>
      <c r="FQ828" s="15"/>
      <c r="FR828" s="15"/>
      <c r="FS828" s="15"/>
      <c r="FT828" s="15"/>
      <c r="FU828" s="15"/>
      <c r="FV828" s="15"/>
      <c r="FW828" s="15"/>
      <c r="FX828" s="15"/>
      <c r="FY828" s="15"/>
      <c r="FZ828" s="15"/>
      <c r="GA828" s="15"/>
      <c r="GB828" s="15"/>
      <c r="GC828" s="15"/>
      <c r="GD828" s="15"/>
      <c r="GE828" s="15"/>
      <c r="GF828" s="15"/>
      <c r="GG828" s="15"/>
      <c r="GH828" s="15"/>
      <c r="GI828" s="15"/>
      <c r="GJ828" s="15"/>
      <c r="GK828" s="15"/>
      <c r="GL828" s="15"/>
      <c r="GM828" s="15"/>
      <c r="GN828" s="15"/>
      <c r="GO828" s="15"/>
      <c r="GP828" s="15"/>
      <c r="GQ828" s="15"/>
      <c r="GR828" s="15"/>
      <c r="GS828" s="15"/>
      <c r="GT828" s="15"/>
      <c r="GU828" s="15"/>
      <c r="GV828" s="15"/>
      <c r="GW828" s="15"/>
      <c r="GX828" s="15"/>
      <c r="GY828" s="15"/>
    </row>
    <row r="829" spans="1:207" s="116" customFormat="1" ht="25.15" customHeight="1" x14ac:dyDescent="0.25">
      <c r="A829" s="191" t="s">
        <v>1358</v>
      </c>
      <c r="B829" s="45" t="s">
        <v>479</v>
      </c>
      <c r="C829" s="58">
        <v>1962</v>
      </c>
      <c r="D829" s="167" t="s">
        <v>221</v>
      </c>
      <c r="E829" s="167" t="s">
        <v>20</v>
      </c>
      <c r="F829" s="72">
        <v>2</v>
      </c>
      <c r="G829" s="72">
        <v>1</v>
      </c>
      <c r="H829" s="47">
        <v>272</v>
      </c>
      <c r="I829" s="47">
        <v>23</v>
      </c>
      <c r="J829" s="47">
        <v>188.9</v>
      </c>
      <c r="K829" s="37">
        <f t="shared" si="176"/>
        <v>2127685</v>
      </c>
      <c r="L829" s="44">
        <v>0</v>
      </c>
      <c r="M829" s="44">
        <v>0</v>
      </c>
      <c r="N829" s="44">
        <v>0</v>
      </c>
      <c r="O829" s="47">
        <f>'[1]Прод. прилож'!$C$276</f>
        <v>2127685</v>
      </c>
      <c r="P829" s="44">
        <f t="shared" si="183"/>
        <v>7822.3713235294117</v>
      </c>
      <c r="Q829" s="50">
        <v>9673</v>
      </c>
      <c r="R829" s="69" t="s">
        <v>94</v>
      </c>
      <c r="S829" s="16"/>
      <c r="T829" s="16"/>
      <c r="U829" s="16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  <c r="BE829" s="15"/>
      <c r="BF829" s="15"/>
      <c r="BG829" s="15"/>
      <c r="BH829" s="15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5"/>
      <c r="CK829" s="15"/>
      <c r="CL829" s="15"/>
      <c r="CM829" s="15"/>
      <c r="CN829" s="15"/>
      <c r="CO829" s="15"/>
      <c r="CP829" s="15"/>
      <c r="CQ829" s="15"/>
      <c r="CR829" s="15"/>
      <c r="CS829" s="15"/>
      <c r="CT829" s="15"/>
      <c r="CU829" s="15"/>
      <c r="CV829" s="15"/>
      <c r="CW829" s="15"/>
      <c r="CX829" s="15"/>
      <c r="CY829" s="15"/>
      <c r="CZ829" s="15"/>
      <c r="DA829" s="15"/>
      <c r="DB829" s="15"/>
      <c r="DC829" s="15"/>
      <c r="DD829" s="15"/>
      <c r="DE829" s="15"/>
      <c r="DF829" s="15"/>
      <c r="DG829" s="15"/>
      <c r="DH829" s="15"/>
      <c r="DI829" s="15"/>
      <c r="DJ829" s="15"/>
      <c r="DK829" s="15"/>
      <c r="DL829" s="15"/>
      <c r="DM829" s="15"/>
      <c r="DN829" s="15"/>
      <c r="DO829" s="15"/>
      <c r="DP829" s="15"/>
      <c r="DQ829" s="15"/>
      <c r="DR829" s="15"/>
      <c r="DS829" s="15"/>
      <c r="DT829" s="15"/>
      <c r="DU829" s="15"/>
      <c r="DV829" s="15"/>
      <c r="DW829" s="15"/>
      <c r="DX829" s="15"/>
      <c r="DY829" s="15"/>
      <c r="DZ829" s="15"/>
      <c r="EA829" s="15"/>
      <c r="EB829" s="15"/>
      <c r="EC829" s="15"/>
      <c r="ED829" s="15"/>
      <c r="EE829" s="15"/>
      <c r="EF829" s="15"/>
      <c r="EG829" s="15"/>
      <c r="EH829" s="15"/>
      <c r="EI829" s="15"/>
      <c r="EJ829" s="15"/>
      <c r="EK829" s="15"/>
      <c r="EL829" s="15"/>
      <c r="EM829" s="15"/>
      <c r="EN829" s="15"/>
      <c r="EO829" s="15"/>
      <c r="EP829" s="15"/>
      <c r="EQ829" s="15"/>
      <c r="ER829" s="15"/>
      <c r="ES829" s="15"/>
      <c r="ET829" s="15"/>
      <c r="EU829" s="15"/>
      <c r="EV829" s="15"/>
      <c r="EW829" s="15"/>
      <c r="EX829" s="15"/>
      <c r="EY829" s="15"/>
      <c r="EZ829" s="15"/>
      <c r="FA829" s="15"/>
      <c r="FB829" s="15"/>
      <c r="FC829" s="15"/>
      <c r="FD829" s="15"/>
      <c r="FE829" s="15"/>
      <c r="FF829" s="15"/>
      <c r="FG829" s="15"/>
      <c r="FH829" s="15"/>
      <c r="FI829" s="15"/>
      <c r="FJ829" s="15"/>
      <c r="FK829" s="15"/>
      <c r="FL829" s="15"/>
      <c r="FM829" s="15"/>
      <c r="FN829" s="15"/>
      <c r="FO829" s="15"/>
      <c r="FP829" s="15"/>
      <c r="FQ829" s="15"/>
      <c r="FR829" s="15"/>
      <c r="FS829" s="15"/>
      <c r="FT829" s="15"/>
      <c r="FU829" s="15"/>
      <c r="FV829" s="15"/>
      <c r="FW829" s="15"/>
      <c r="FX829" s="15"/>
      <c r="FY829" s="15"/>
      <c r="FZ829" s="15"/>
      <c r="GA829" s="15"/>
      <c r="GB829" s="15"/>
      <c r="GC829" s="15"/>
      <c r="GD829" s="15"/>
      <c r="GE829" s="15"/>
      <c r="GF829" s="15"/>
      <c r="GG829" s="15"/>
      <c r="GH829" s="15"/>
      <c r="GI829" s="15"/>
      <c r="GJ829" s="15"/>
      <c r="GK829" s="15"/>
      <c r="GL829" s="15"/>
      <c r="GM829" s="15"/>
      <c r="GN829" s="15"/>
      <c r="GO829" s="15"/>
      <c r="GP829" s="15"/>
      <c r="GQ829" s="15"/>
      <c r="GR829" s="15"/>
      <c r="GS829" s="15"/>
      <c r="GT829" s="15"/>
      <c r="GU829" s="15"/>
      <c r="GV829" s="15"/>
      <c r="GW829" s="15"/>
      <c r="GX829" s="15"/>
      <c r="GY829" s="15"/>
    </row>
    <row r="830" spans="1:207" s="111" customFormat="1" ht="25.15" customHeight="1" x14ac:dyDescent="0.25">
      <c r="A830" s="191" t="s">
        <v>1359</v>
      </c>
      <c r="B830" s="156" t="s">
        <v>480</v>
      </c>
      <c r="C830" s="58">
        <v>1966</v>
      </c>
      <c r="D830" s="167" t="s">
        <v>221</v>
      </c>
      <c r="E830" s="58" t="s">
        <v>20</v>
      </c>
      <c r="F830" s="72">
        <v>2</v>
      </c>
      <c r="G830" s="72">
        <v>3</v>
      </c>
      <c r="H830" s="47">
        <v>489</v>
      </c>
      <c r="I830" s="47">
        <v>62.5</v>
      </c>
      <c r="J830" s="47">
        <v>315.89999999999998</v>
      </c>
      <c r="K830" s="37">
        <f t="shared" si="176"/>
        <v>4402000</v>
      </c>
      <c r="L830" s="44">
        <v>0</v>
      </c>
      <c r="M830" s="44">
        <v>0</v>
      </c>
      <c r="N830" s="44">
        <v>0</v>
      </c>
      <c r="O830" s="47">
        <f>'[1]Прод. прилож'!$C$1269</f>
        <v>4402000</v>
      </c>
      <c r="P830" s="44">
        <f t="shared" si="183"/>
        <v>9002.0449897750514</v>
      </c>
      <c r="Q830" s="50">
        <v>9673</v>
      </c>
      <c r="R830" s="69" t="s">
        <v>96</v>
      </c>
      <c r="S830" s="16"/>
      <c r="T830" s="16"/>
      <c r="U830" s="16"/>
      <c r="V830" s="15"/>
      <c r="W830" s="15"/>
      <c r="X830" s="15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  <c r="FE830" s="2"/>
      <c r="FF830" s="2"/>
      <c r="FG830" s="2"/>
      <c r="FH830" s="2"/>
      <c r="FI830" s="2"/>
      <c r="FJ830" s="2"/>
      <c r="FK830" s="2"/>
      <c r="FL830" s="2"/>
      <c r="FM830" s="2"/>
      <c r="FN830" s="2"/>
      <c r="FO830" s="2"/>
      <c r="FP830" s="2"/>
      <c r="FQ830" s="2"/>
      <c r="FR830" s="2"/>
      <c r="FS830" s="2"/>
      <c r="FT830" s="2"/>
      <c r="FU830" s="2"/>
      <c r="FV830" s="2"/>
      <c r="FW830" s="2"/>
      <c r="FX830" s="2"/>
      <c r="FY830" s="2"/>
      <c r="FZ830" s="2"/>
      <c r="GA830" s="2"/>
      <c r="GB830" s="2"/>
      <c r="GC830" s="2"/>
      <c r="GD830" s="2"/>
      <c r="GE830" s="2"/>
      <c r="GF830" s="2"/>
      <c r="GG830" s="2"/>
      <c r="GH830" s="2"/>
      <c r="GI830" s="2"/>
      <c r="GJ830" s="2"/>
      <c r="GK830" s="2"/>
      <c r="GL830" s="2"/>
      <c r="GM830" s="2"/>
      <c r="GN830" s="2"/>
      <c r="GO830" s="2"/>
      <c r="GP830" s="2"/>
      <c r="GQ830" s="2"/>
      <c r="GR830" s="2"/>
      <c r="GS830" s="2"/>
      <c r="GT830" s="2"/>
      <c r="GU830" s="2"/>
      <c r="GV830" s="2"/>
      <c r="GW830" s="2"/>
      <c r="GX830" s="2"/>
      <c r="GY830" s="2"/>
    </row>
    <row r="831" spans="1:207" s="110" customFormat="1" ht="25.15" customHeight="1" x14ac:dyDescent="0.25">
      <c r="A831" s="191" t="s">
        <v>1360</v>
      </c>
      <c r="B831" s="156" t="s">
        <v>481</v>
      </c>
      <c r="C831" s="139">
        <v>1965</v>
      </c>
      <c r="D831" s="147" t="s">
        <v>221</v>
      </c>
      <c r="E831" s="139" t="s">
        <v>20</v>
      </c>
      <c r="F831" s="149">
        <v>2</v>
      </c>
      <c r="G831" s="149">
        <v>3</v>
      </c>
      <c r="H831" s="151">
        <v>467.6</v>
      </c>
      <c r="I831" s="151">
        <v>74.7</v>
      </c>
      <c r="J831" s="151">
        <v>296.60000000000002</v>
      </c>
      <c r="K831" s="37">
        <f t="shared" si="176"/>
        <v>4439200</v>
      </c>
      <c r="L831" s="44">
        <v>0</v>
      </c>
      <c r="M831" s="44">
        <v>0</v>
      </c>
      <c r="N831" s="44">
        <v>0</v>
      </c>
      <c r="O831" s="47">
        <f>'[1]Прод. прилож'!$C$1270</f>
        <v>4439200</v>
      </c>
      <c r="P831" s="44">
        <f t="shared" si="183"/>
        <v>9493.5842600513261</v>
      </c>
      <c r="Q831" s="50">
        <v>9673</v>
      </c>
      <c r="R831" s="69" t="s">
        <v>96</v>
      </c>
      <c r="S831" s="14"/>
      <c r="T831" s="14"/>
      <c r="U831" s="14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  <c r="FE831" s="2"/>
      <c r="FF831" s="2"/>
      <c r="FG831" s="2"/>
      <c r="FH831" s="2"/>
      <c r="FI831" s="2"/>
      <c r="FJ831" s="2"/>
      <c r="FK831" s="2"/>
      <c r="FL831" s="2"/>
      <c r="FM831" s="2"/>
      <c r="FN831" s="2"/>
      <c r="FO831" s="2"/>
      <c r="FP831" s="2"/>
      <c r="FQ831" s="2"/>
      <c r="FR831" s="2"/>
      <c r="FS831" s="2"/>
      <c r="FT831" s="2"/>
      <c r="FU831" s="2"/>
      <c r="FV831" s="2"/>
      <c r="FW831" s="2"/>
      <c r="FX831" s="2"/>
      <c r="FY831" s="2"/>
      <c r="FZ831" s="2"/>
      <c r="GA831" s="2"/>
      <c r="GB831" s="2"/>
      <c r="GC831" s="2"/>
      <c r="GD831" s="2"/>
      <c r="GE831" s="2"/>
      <c r="GF831" s="2"/>
      <c r="GG831" s="2"/>
      <c r="GH831" s="2"/>
      <c r="GI831" s="2"/>
      <c r="GJ831" s="2"/>
      <c r="GK831" s="2"/>
      <c r="GL831" s="2"/>
      <c r="GM831" s="2"/>
      <c r="GN831" s="2"/>
      <c r="GO831" s="2"/>
      <c r="GP831" s="2"/>
      <c r="GQ831" s="2"/>
      <c r="GR831" s="2"/>
      <c r="GS831" s="2"/>
      <c r="GT831" s="2"/>
      <c r="GU831" s="2"/>
      <c r="GV831" s="2"/>
      <c r="GW831" s="2"/>
      <c r="GX831" s="2"/>
      <c r="GY831" s="2"/>
    </row>
    <row r="832" spans="1:207" s="111" customFormat="1" ht="25.15" customHeight="1" x14ac:dyDescent="0.25">
      <c r="A832" s="191" t="s">
        <v>1361</v>
      </c>
      <c r="B832" s="156" t="s">
        <v>482</v>
      </c>
      <c r="C832" s="58">
        <v>1963</v>
      </c>
      <c r="D832" s="167" t="s">
        <v>221</v>
      </c>
      <c r="E832" s="58" t="s">
        <v>20</v>
      </c>
      <c r="F832" s="72">
        <v>2</v>
      </c>
      <c r="G832" s="72">
        <v>1</v>
      </c>
      <c r="H832" s="47">
        <f>I832+J832</f>
        <v>291.2</v>
      </c>
      <c r="I832" s="47">
        <v>0</v>
      </c>
      <c r="J832" s="47">
        <v>291.2</v>
      </c>
      <c r="K832" s="37">
        <f t="shared" si="176"/>
        <v>2147525</v>
      </c>
      <c r="L832" s="44">
        <v>0</v>
      </c>
      <c r="M832" s="44">
        <v>0</v>
      </c>
      <c r="N832" s="44">
        <v>0</v>
      </c>
      <c r="O832" s="47">
        <f>'[1]Прод. прилож'!$C$790</f>
        <v>2147525</v>
      </c>
      <c r="P832" s="44">
        <f t="shared" si="183"/>
        <v>7374.7424450549452</v>
      </c>
      <c r="Q832" s="50">
        <v>9673</v>
      </c>
      <c r="R832" s="69" t="s">
        <v>95</v>
      </c>
      <c r="S832" s="14"/>
      <c r="T832" s="14"/>
      <c r="U832" s="14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  <c r="FE832" s="2"/>
      <c r="FF832" s="2"/>
      <c r="FG832" s="2"/>
      <c r="FH832" s="2"/>
      <c r="FI832" s="2"/>
      <c r="FJ832" s="2"/>
      <c r="FK832" s="2"/>
      <c r="FL832" s="2"/>
      <c r="FM832" s="2"/>
      <c r="FN832" s="2"/>
      <c r="FO832" s="2"/>
      <c r="FP832" s="2"/>
      <c r="FQ832" s="2"/>
      <c r="FR832" s="2"/>
      <c r="FS832" s="2"/>
      <c r="FT832" s="2"/>
      <c r="FU832" s="2"/>
      <c r="FV832" s="2"/>
      <c r="FW832" s="2"/>
      <c r="FX832" s="2"/>
      <c r="FY832" s="2"/>
      <c r="FZ832" s="2"/>
      <c r="GA832" s="2"/>
      <c r="GB832" s="2"/>
      <c r="GC832" s="2"/>
      <c r="GD832" s="2"/>
      <c r="GE832" s="2"/>
      <c r="GF832" s="2"/>
      <c r="GG832" s="2"/>
      <c r="GH832" s="2"/>
      <c r="GI832" s="2"/>
      <c r="GJ832" s="2"/>
      <c r="GK832" s="2"/>
      <c r="GL832" s="2"/>
      <c r="GM832" s="2"/>
      <c r="GN832" s="2"/>
      <c r="GO832" s="2"/>
      <c r="GP832" s="2"/>
      <c r="GQ832" s="2"/>
      <c r="GR832" s="2"/>
      <c r="GS832" s="2"/>
      <c r="GT832" s="2"/>
      <c r="GU832" s="2"/>
      <c r="GV832" s="2"/>
      <c r="GW832" s="2"/>
      <c r="GX832" s="2"/>
      <c r="GY832" s="2"/>
    </row>
    <row r="833" spans="1:207" s="116" customFormat="1" ht="22.9" customHeight="1" x14ac:dyDescent="0.25">
      <c r="A833" s="191" t="s">
        <v>1362</v>
      </c>
      <c r="B833" s="45" t="s">
        <v>483</v>
      </c>
      <c r="C833" s="58">
        <v>1947</v>
      </c>
      <c r="D833" s="167" t="s">
        <v>221</v>
      </c>
      <c r="E833" s="167" t="s">
        <v>20</v>
      </c>
      <c r="F833" s="72">
        <v>3</v>
      </c>
      <c r="G833" s="72">
        <v>4</v>
      </c>
      <c r="H833" s="47">
        <v>1621.8</v>
      </c>
      <c r="I833" s="47">
        <v>218.3</v>
      </c>
      <c r="J833" s="47">
        <v>1091.8</v>
      </c>
      <c r="K833" s="37">
        <f t="shared" si="176"/>
        <v>6150823.6399999997</v>
      </c>
      <c r="L833" s="44">
        <v>0</v>
      </c>
      <c r="M833" s="44">
        <v>0</v>
      </c>
      <c r="N833" s="44">
        <v>0</v>
      </c>
      <c r="O833" s="47">
        <f>'[1]Прод. прилож'!$C$277</f>
        <v>6150823.6399999997</v>
      </c>
      <c r="P833" s="44">
        <f t="shared" si="183"/>
        <v>3792.5907263534345</v>
      </c>
      <c r="Q833" s="50">
        <v>9673</v>
      </c>
      <c r="R833" s="69" t="s">
        <v>94</v>
      </c>
      <c r="S833" s="16"/>
      <c r="T833" s="16"/>
      <c r="U833" s="16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  <c r="BE833" s="15"/>
      <c r="BF833" s="15"/>
      <c r="BG833" s="15"/>
      <c r="BH833" s="15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5"/>
      <c r="CK833" s="15"/>
      <c r="CL833" s="15"/>
      <c r="CM833" s="15"/>
      <c r="CN833" s="15"/>
      <c r="CO833" s="15"/>
      <c r="CP833" s="15"/>
      <c r="CQ833" s="15"/>
      <c r="CR833" s="15"/>
      <c r="CS833" s="15"/>
      <c r="CT833" s="15"/>
      <c r="CU833" s="15"/>
      <c r="CV833" s="15"/>
      <c r="CW833" s="15"/>
      <c r="CX833" s="15"/>
      <c r="CY833" s="15"/>
      <c r="CZ833" s="15"/>
      <c r="DA833" s="15"/>
      <c r="DB833" s="15"/>
      <c r="DC833" s="15"/>
      <c r="DD833" s="15"/>
      <c r="DE833" s="15"/>
      <c r="DF833" s="15"/>
      <c r="DG833" s="15"/>
      <c r="DH833" s="15"/>
      <c r="DI833" s="15"/>
      <c r="DJ833" s="15"/>
      <c r="DK833" s="15"/>
      <c r="DL833" s="15"/>
      <c r="DM833" s="15"/>
      <c r="DN833" s="15"/>
      <c r="DO833" s="15"/>
      <c r="DP833" s="15"/>
      <c r="DQ833" s="15"/>
      <c r="DR833" s="15"/>
      <c r="DS833" s="15"/>
      <c r="DT833" s="15"/>
      <c r="DU833" s="15"/>
      <c r="DV833" s="15"/>
      <c r="DW833" s="15"/>
      <c r="DX833" s="15"/>
      <c r="DY833" s="15"/>
      <c r="DZ833" s="15"/>
      <c r="EA833" s="15"/>
      <c r="EB833" s="15"/>
      <c r="EC833" s="15"/>
      <c r="ED833" s="15"/>
      <c r="EE833" s="15"/>
      <c r="EF833" s="15"/>
      <c r="EG833" s="15"/>
      <c r="EH833" s="15"/>
      <c r="EI833" s="15"/>
      <c r="EJ833" s="15"/>
      <c r="EK833" s="15"/>
      <c r="EL833" s="15"/>
      <c r="EM833" s="15"/>
      <c r="EN833" s="15"/>
      <c r="EO833" s="15"/>
      <c r="EP833" s="15"/>
      <c r="EQ833" s="15"/>
      <c r="ER833" s="15"/>
      <c r="ES833" s="15"/>
      <c r="ET833" s="15"/>
      <c r="EU833" s="15"/>
      <c r="EV833" s="15"/>
      <c r="EW833" s="15"/>
      <c r="EX833" s="15"/>
      <c r="EY833" s="15"/>
      <c r="EZ833" s="15"/>
      <c r="FA833" s="15"/>
      <c r="FB833" s="15"/>
      <c r="FC833" s="15"/>
      <c r="FD833" s="15"/>
      <c r="FE833" s="15"/>
      <c r="FF833" s="15"/>
      <c r="FG833" s="15"/>
      <c r="FH833" s="15"/>
      <c r="FI833" s="15"/>
      <c r="FJ833" s="15"/>
      <c r="FK833" s="15"/>
      <c r="FL833" s="15"/>
      <c r="FM833" s="15"/>
      <c r="FN833" s="15"/>
      <c r="FO833" s="15"/>
      <c r="FP833" s="15"/>
      <c r="FQ833" s="15"/>
      <c r="FR833" s="15"/>
      <c r="FS833" s="15"/>
      <c r="FT833" s="15"/>
      <c r="FU833" s="15"/>
      <c r="FV833" s="15"/>
      <c r="FW833" s="15"/>
      <c r="FX833" s="15"/>
      <c r="FY833" s="15"/>
      <c r="FZ833" s="15"/>
      <c r="GA833" s="15"/>
      <c r="GB833" s="15"/>
      <c r="GC833" s="15"/>
      <c r="GD833" s="15"/>
      <c r="GE833" s="15"/>
      <c r="GF833" s="15"/>
      <c r="GG833" s="15"/>
      <c r="GH833" s="15"/>
      <c r="GI833" s="15"/>
      <c r="GJ833" s="15"/>
      <c r="GK833" s="15"/>
      <c r="GL833" s="15"/>
      <c r="GM833" s="15"/>
      <c r="GN833" s="15"/>
      <c r="GO833" s="15"/>
      <c r="GP833" s="15"/>
      <c r="GQ833" s="15"/>
      <c r="GR833" s="15"/>
      <c r="GS833" s="15"/>
      <c r="GT833" s="15"/>
      <c r="GU833" s="15"/>
      <c r="GV833" s="15"/>
      <c r="GW833" s="15"/>
      <c r="GX833" s="15"/>
      <c r="GY833" s="15"/>
    </row>
    <row r="834" spans="1:207" s="113" customFormat="1" ht="25.15" customHeight="1" x14ac:dyDescent="0.25">
      <c r="A834" s="191" t="s">
        <v>1363</v>
      </c>
      <c r="B834" s="146" t="s">
        <v>1715</v>
      </c>
      <c r="C834" s="147">
        <v>1959</v>
      </c>
      <c r="D834" s="147" t="s">
        <v>221</v>
      </c>
      <c r="E834" s="147" t="s">
        <v>20</v>
      </c>
      <c r="F834" s="159">
        <v>4</v>
      </c>
      <c r="G834" s="159">
        <v>4</v>
      </c>
      <c r="H834" s="143">
        <v>3087</v>
      </c>
      <c r="I834" s="143">
        <v>629.29999999999995</v>
      </c>
      <c r="J834" s="143">
        <v>1844.19</v>
      </c>
      <c r="K834" s="37">
        <f t="shared" si="176"/>
        <v>2481948</v>
      </c>
      <c r="L834" s="47">
        <v>0</v>
      </c>
      <c r="M834" s="47">
        <v>0</v>
      </c>
      <c r="N834" s="47">
        <v>0</v>
      </c>
      <c r="O834" s="44">
        <f>'[1]Прод. прилож'!$C$278</f>
        <v>2481948</v>
      </c>
      <c r="P834" s="50">
        <f t="shared" si="183"/>
        <v>804</v>
      </c>
      <c r="Q834" s="37">
        <v>9673</v>
      </c>
      <c r="R834" s="70" t="s">
        <v>94</v>
      </c>
      <c r="S834" s="112"/>
      <c r="T834" s="112"/>
      <c r="U834" s="112"/>
    </row>
    <row r="835" spans="1:207" s="113" customFormat="1" ht="25.15" customHeight="1" x14ac:dyDescent="0.25">
      <c r="A835" s="191" t="s">
        <v>1364</v>
      </c>
      <c r="B835" s="107" t="s">
        <v>484</v>
      </c>
      <c r="C835" s="58">
        <v>1962</v>
      </c>
      <c r="D835" s="167" t="s">
        <v>221</v>
      </c>
      <c r="E835" s="167" t="s">
        <v>20</v>
      </c>
      <c r="F835" s="72">
        <v>5</v>
      </c>
      <c r="G835" s="72">
        <v>4</v>
      </c>
      <c r="H835" s="47">
        <f>I835+J835</f>
        <v>3061.42</v>
      </c>
      <c r="I835" s="47">
        <v>557.20000000000005</v>
      </c>
      <c r="J835" s="47">
        <v>2504.2199999999998</v>
      </c>
      <c r="K835" s="37">
        <f t="shared" si="176"/>
        <v>9114000</v>
      </c>
      <c r="L835" s="44">
        <v>0</v>
      </c>
      <c r="M835" s="44">
        <v>0</v>
      </c>
      <c r="N835" s="44">
        <v>0</v>
      </c>
      <c r="O835" s="47">
        <f>'[1]Прод. прилож'!$C$279</f>
        <v>9114000</v>
      </c>
      <c r="P835" s="44">
        <f t="shared" si="183"/>
        <v>2977.0498657485741</v>
      </c>
      <c r="Q835" s="50">
        <v>9673</v>
      </c>
      <c r="R835" s="69" t="s">
        <v>94</v>
      </c>
      <c r="S835" s="16"/>
      <c r="T835" s="16"/>
      <c r="U835" s="16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  <c r="BD835" s="15"/>
      <c r="BE835" s="15"/>
      <c r="BF835" s="15"/>
      <c r="BG835" s="15"/>
      <c r="BH835" s="15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5"/>
      <c r="CI835" s="15"/>
      <c r="CJ835" s="15"/>
      <c r="CK835" s="15"/>
      <c r="CL835" s="15"/>
      <c r="CM835" s="15"/>
      <c r="CN835" s="15"/>
      <c r="CO835" s="15"/>
      <c r="CP835" s="15"/>
      <c r="CQ835" s="15"/>
      <c r="CR835" s="15"/>
      <c r="CS835" s="15"/>
      <c r="CT835" s="15"/>
      <c r="CU835" s="15"/>
      <c r="CV835" s="15"/>
      <c r="CW835" s="15"/>
      <c r="CX835" s="15"/>
      <c r="CY835" s="15"/>
      <c r="CZ835" s="15"/>
      <c r="DA835" s="15"/>
      <c r="DB835" s="15"/>
      <c r="DC835" s="15"/>
      <c r="DD835" s="15"/>
      <c r="DE835" s="15"/>
      <c r="DF835" s="15"/>
      <c r="DG835" s="15"/>
      <c r="DH835" s="15"/>
      <c r="DI835" s="15"/>
      <c r="DJ835" s="15"/>
      <c r="DK835" s="15"/>
      <c r="DL835" s="15"/>
      <c r="DM835" s="15"/>
      <c r="DN835" s="15"/>
      <c r="DO835" s="15"/>
      <c r="DP835" s="15"/>
      <c r="DQ835" s="15"/>
      <c r="DR835" s="15"/>
      <c r="DS835" s="15"/>
      <c r="DT835" s="15"/>
      <c r="DU835" s="15"/>
      <c r="DV835" s="15"/>
      <c r="DW835" s="15"/>
      <c r="DX835" s="15"/>
      <c r="DY835" s="15"/>
      <c r="DZ835" s="15"/>
      <c r="EA835" s="15"/>
      <c r="EB835" s="15"/>
      <c r="EC835" s="15"/>
      <c r="ED835" s="15"/>
      <c r="EE835" s="15"/>
      <c r="EF835" s="15"/>
      <c r="EG835" s="15"/>
      <c r="EH835" s="15"/>
      <c r="EI835" s="15"/>
      <c r="EJ835" s="15"/>
      <c r="EK835" s="15"/>
      <c r="EL835" s="15"/>
      <c r="EM835" s="15"/>
      <c r="EN835" s="15"/>
      <c r="EO835" s="15"/>
      <c r="EP835" s="15"/>
      <c r="EQ835" s="15"/>
      <c r="ER835" s="15"/>
      <c r="ES835" s="15"/>
      <c r="ET835" s="15"/>
      <c r="EU835" s="15"/>
      <c r="EV835" s="15"/>
      <c r="EW835" s="15"/>
      <c r="EX835" s="15"/>
      <c r="EY835" s="15"/>
      <c r="EZ835" s="15"/>
      <c r="FA835" s="15"/>
      <c r="FB835" s="15"/>
      <c r="FC835" s="15"/>
      <c r="FD835" s="15"/>
      <c r="FE835" s="15"/>
      <c r="FF835" s="15"/>
      <c r="FG835" s="15"/>
      <c r="FH835" s="15"/>
      <c r="FI835" s="15"/>
      <c r="FJ835" s="15"/>
      <c r="FK835" s="15"/>
      <c r="FL835" s="15"/>
      <c r="FM835" s="15"/>
      <c r="FN835" s="15"/>
      <c r="FO835" s="15"/>
      <c r="FP835" s="15"/>
      <c r="FQ835" s="15"/>
      <c r="FR835" s="15"/>
      <c r="FS835" s="15"/>
      <c r="FT835" s="15"/>
      <c r="FU835" s="15"/>
      <c r="FV835" s="15"/>
      <c r="FW835" s="15"/>
      <c r="FX835" s="15"/>
      <c r="FY835" s="15"/>
      <c r="FZ835" s="15"/>
      <c r="GA835" s="15"/>
      <c r="GB835" s="15"/>
      <c r="GC835" s="15"/>
      <c r="GD835" s="15"/>
      <c r="GE835" s="15"/>
      <c r="GF835" s="15"/>
      <c r="GG835" s="15"/>
      <c r="GH835" s="15"/>
      <c r="GI835" s="15"/>
      <c r="GJ835" s="15"/>
      <c r="GK835" s="15"/>
      <c r="GL835" s="15"/>
      <c r="GM835" s="15"/>
      <c r="GN835" s="15"/>
      <c r="GO835" s="15"/>
      <c r="GP835" s="15"/>
      <c r="GQ835" s="15"/>
      <c r="GR835" s="15"/>
      <c r="GS835" s="15"/>
      <c r="GT835" s="15"/>
      <c r="GU835" s="15"/>
      <c r="GV835" s="15"/>
      <c r="GW835" s="15"/>
      <c r="GX835" s="15"/>
      <c r="GY835" s="15"/>
    </row>
    <row r="836" spans="1:207" s="113" customFormat="1" ht="25.15" customHeight="1" x14ac:dyDescent="0.25">
      <c r="A836" s="191" t="s">
        <v>1365</v>
      </c>
      <c r="B836" s="45" t="s">
        <v>485</v>
      </c>
      <c r="C836" s="58">
        <v>1967</v>
      </c>
      <c r="D836" s="167" t="s">
        <v>221</v>
      </c>
      <c r="E836" s="58" t="s">
        <v>20</v>
      </c>
      <c r="F836" s="72">
        <v>4</v>
      </c>
      <c r="G836" s="72">
        <v>2</v>
      </c>
      <c r="H836" s="47">
        <f>I836+J836</f>
        <v>1270.18</v>
      </c>
      <c r="I836" s="47">
        <v>0</v>
      </c>
      <c r="J836" s="47">
        <v>1270.18</v>
      </c>
      <c r="K836" s="37">
        <f t="shared" si="176"/>
        <v>4324500</v>
      </c>
      <c r="L836" s="44">
        <v>0</v>
      </c>
      <c r="M836" s="44">
        <v>0</v>
      </c>
      <c r="N836" s="44">
        <v>0</v>
      </c>
      <c r="O836" s="47">
        <f>'[1]Прод. прилож'!$C$1272</f>
        <v>4324500</v>
      </c>
      <c r="P836" s="44">
        <f t="shared" si="183"/>
        <v>3404.635563463446</v>
      </c>
      <c r="Q836" s="50">
        <v>9673</v>
      </c>
      <c r="R836" s="69" t="s">
        <v>96</v>
      </c>
      <c r="S836" s="16"/>
      <c r="T836" s="16"/>
      <c r="U836" s="16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  <c r="BE836" s="15"/>
      <c r="BF836" s="15"/>
      <c r="BG836" s="15"/>
      <c r="BH836" s="15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5"/>
      <c r="CK836" s="15"/>
      <c r="CL836" s="15"/>
      <c r="CM836" s="15"/>
      <c r="CN836" s="15"/>
      <c r="CO836" s="15"/>
      <c r="CP836" s="15"/>
      <c r="CQ836" s="15"/>
      <c r="CR836" s="15"/>
      <c r="CS836" s="15"/>
      <c r="CT836" s="15"/>
      <c r="CU836" s="15"/>
      <c r="CV836" s="15"/>
      <c r="CW836" s="15"/>
      <c r="CX836" s="15"/>
      <c r="CY836" s="15"/>
      <c r="CZ836" s="15"/>
      <c r="DA836" s="15"/>
      <c r="DB836" s="15"/>
      <c r="DC836" s="15"/>
      <c r="DD836" s="15"/>
      <c r="DE836" s="15"/>
      <c r="DF836" s="15"/>
      <c r="DG836" s="15"/>
      <c r="DH836" s="15"/>
      <c r="DI836" s="15"/>
      <c r="DJ836" s="15"/>
      <c r="DK836" s="15"/>
      <c r="DL836" s="15"/>
      <c r="DM836" s="15"/>
      <c r="DN836" s="15"/>
      <c r="DO836" s="15"/>
      <c r="DP836" s="15"/>
      <c r="DQ836" s="15"/>
      <c r="DR836" s="15"/>
      <c r="DS836" s="15"/>
      <c r="DT836" s="15"/>
      <c r="DU836" s="15"/>
      <c r="DV836" s="15"/>
      <c r="DW836" s="15"/>
      <c r="DX836" s="15"/>
      <c r="DY836" s="15"/>
      <c r="DZ836" s="15"/>
      <c r="EA836" s="15"/>
      <c r="EB836" s="15"/>
      <c r="EC836" s="15"/>
      <c r="ED836" s="15"/>
      <c r="EE836" s="15"/>
      <c r="EF836" s="15"/>
      <c r="EG836" s="15"/>
      <c r="EH836" s="15"/>
      <c r="EI836" s="15"/>
      <c r="EJ836" s="15"/>
      <c r="EK836" s="15"/>
      <c r="EL836" s="15"/>
      <c r="EM836" s="15"/>
      <c r="EN836" s="15"/>
      <c r="EO836" s="15"/>
      <c r="EP836" s="15"/>
      <c r="EQ836" s="15"/>
      <c r="ER836" s="15"/>
      <c r="ES836" s="15"/>
      <c r="ET836" s="15"/>
      <c r="EU836" s="15"/>
      <c r="EV836" s="15"/>
      <c r="EW836" s="15"/>
      <c r="EX836" s="15"/>
      <c r="EY836" s="15"/>
      <c r="EZ836" s="15"/>
      <c r="FA836" s="15"/>
      <c r="FB836" s="15"/>
      <c r="FC836" s="15"/>
      <c r="FD836" s="15"/>
      <c r="FE836" s="15"/>
      <c r="FF836" s="15"/>
      <c r="FG836" s="15"/>
      <c r="FH836" s="15"/>
      <c r="FI836" s="15"/>
      <c r="FJ836" s="15"/>
      <c r="FK836" s="15"/>
      <c r="FL836" s="15"/>
      <c r="FM836" s="15"/>
      <c r="FN836" s="15"/>
      <c r="FO836" s="15"/>
      <c r="FP836" s="15"/>
      <c r="FQ836" s="15"/>
      <c r="FR836" s="15"/>
      <c r="FS836" s="15"/>
      <c r="FT836" s="15"/>
      <c r="FU836" s="15"/>
      <c r="FV836" s="15"/>
      <c r="FW836" s="15"/>
      <c r="FX836" s="15"/>
      <c r="FY836" s="15"/>
      <c r="FZ836" s="15"/>
      <c r="GA836" s="15"/>
      <c r="GB836" s="15"/>
      <c r="GC836" s="15"/>
      <c r="GD836" s="15"/>
      <c r="GE836" s="15"/>
      <c r="GF836" s="15"/>
      <c r="GG836" s="15"/>
      <c r="GH836" s="15"/>
      <c r="GI836" s="15"/>
      <c r="GJ836" s="15"/>
      <c r="GK836" s="15"/>
      <c r="GL836" s="15"/>
      <c r="GM836" s="15"/>
      <c r="GN836" s="15"/>
      <c r="GO836" s="15"/>
      <c r="GP836" s="15"/>
      <c r="GQ836" s="15"/>
      <c r="GR836" s="15"/>
      <c r="GS836" s="15"/>
      <c r="GT836" s="15"/>
      <c r="GU836" s="15"/>
      <c r="GV836" s="15"/>
      <c r="GW836" s="15"/>
      <c r="GX836" s="15"/>
      <c r="GY836" s="15"/>
    </row>
    <row r="837" spans="1:207" s="116" customFormat="1" ht="22.9" customHeight="1" x14ac:dyDescent="0.25">
      <c r="A837" s="200" t="s">
        <v>1366</v>
      </c>
      <c r="B837" s="212" t="s">
        <v>486</v>
      </c>
      <c r="C837" s="230">
        <v>1937</v>
      </c>
      <c r="D837" s="214" t="s">
        <v>221</v>
      </c>
      <c r="E837" s="214" t="s">
        <v>20</v>
      </c>
      <c r="F837" s="204">
        <v>5</v>
      </c>
      <c r="G837" s="204">
        <v>4</v>
      </c>
      <c r="H837" s="222">
        <v>3333</v>
      </c>
      <c r="I837" s="222">
        <v>0</v>
      </c>
      <c r="J837" s="222">
        <v>2127.02</v>
      </c>
      <c r="K837" s="37">
        <f t="shared" si="176"/>
        <v>257122.09</v>
      </c>
      <c r="L837" s="44">
        <v>0</v>
      </c>
      <c r="M837" s="44">
        <v>0</v>
      </c>
      <c r="N837" s="44">
        <v>0</v>
      </c>
      <c r="O837" s="47">
        <f>'[1]Прод. прилож'!$C$280</f>
        <v>257122.09</v>
      </c>
      <c r="P837" s="44">
        <f t="shared" si="183"/>
        <v>77.144341434143413</v>
      </c>
      <c r="Q837" s="50">
        <v>9673</v>
      </c>
      <c r="R837" s="69" t="s">
        <v>94</v>
      </c>
      <c r="S837" s="16"/>
      <c r="T837" s="16"/>
      <c r="U837" s="16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  <c r="BB837" s="15"/>
      <c r="BC837" s="15"/>
      <c r="BD837" s="15"/>
      <c r="BE837" s="15"/>
      <c r="BF837" s="15"/>
      <c r="BG837" s="15"/>
      <c r="BH837" s="15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  <c r="CH837" s="15"/>
      <c r="CI837" s="15"/>
      <c r="CJ837" s="15"/>
      <c r="CK837" s="15"/>
      <c r="CL837" s="15"/>
      <c r="CM837" s="15"/>
      <c r="CN837" s="15"/>
      <c r="CO837" s="15"/>
      <c r="CP837" s="15"/>
      <c r="CQ837" s="15"/>
      <c r="CR837" s="15"/>
      <c r="CS837" s="15"/>
      <c r="CT837" s="15"/>
      <c r="CU837" s="15"/>
      <c r="CV837" s="15"/>
      <c r="CW837" s="15"/>
      <c r="CX837" s="15"/>
      <c r="CY837" s="15"/>
      <c r="CZ837" s="15"/>
      <c r="DA837" s="15"/>
      <c r="DB837" s="15"/>
      <c r="DC837" s="15"/>
      <c r="DD837" s="15"/>
      <c r="DE837" s="15"/>
      <c r="DF837" s="15"/>
      <c r="DG837" s="15"/>
      <c r="DH837" s="15"/>
      <c r="DI837" s="15"/>
      <c r="DJ837" s="15"/>
      <c r="DK837" s="15"/>
      <c r="DL837" s="15"/>
      <c r="DM837" s="15"/>
      <c r="DN837" s="15"/>
      <c r="DO837" s="15"/>
      <c r="DP837" s="15"/>
      <c r="DQ837" s="15"/>
      <c r="DR837" s="15"/>
      <c r="DS837" s="15"/>
      <c r="DT837" s="15"/>
      <c r="DU837" s="15"/>
      <c r="DV837" s="15"/>
      <c r="DW837" s="15"/>
      <c r="DX837" s="15"/>
      <c r="DY837" s="15"/>
      <c r="DZ837" s="15"/>
      <c r="EA837" s="15"/>
      <c r="EB837" s="15"/>
      <c r="EC837" s="15"/>
      <c r="ED837" s="15"/>
      <c r="EE837" s="15"/>
      <c r="EF837" s="15"/>
      <c r="EG837" s="15"/>
      <c r="EH837" s="15"/>
      <c r="EI837" s="15"/>
      <c r="EJ837" s="15"/>
      <c r="EK837" s="15"/>
      <c r="EL837" s="15"/>
      <c r="EM837" s="15"/>
      <c r="EN837" s="15"/>
      <c r="EO837" s="15"/>
      <c r="EP837" s="15"/>
      <c r="EQ837" s="15"/>
      <c r="ER837" s="15"/>
      <c r="ES837" s="15"/>
      <c r="ET837" s="15"/>
      <c r="EU837" s="15"/>
      <c r="EV837" s="15"/>
      <c r="EW837" s="15"/>
      <c r="EX837" s="15"/>
      <c r="EY837" s="15"/>
      <c r="EZ837" s="15"/>
      <c r="FA837" s="15"/>
      <c r="FB837" s="15"/>
      <c r="FC837" s="15"/>
      <c r="FD837" s="15"/>
      <c r="FE837" s="15"/>
      <c r="FF837" s="15"/>
      <c r="FG837" s="15"/>
      <c r="FH837" s="15"/>
      <c r="FI837" s="15"/>
      <c r="FJ837" s="15"/>
      <c r="FK837" s="15"/>
      <c r="FL837" s="15"/>
      <c r="FM837" s="15"/>
      <c r="FN837" s="15"/>
      <c r="FO837" s="15"/>
      <c r="FP837" s="15"/>
      <c r="FQ837" s="15"/>
      <c r="FR837" s="15"/>
      <c r="FS837" s="15"/>
      <c r="FT837" s="15"/>
      <c r="FU837" s="15"/>
      <c r="FV837" s="15"/>
      <c r="FW837" s="15"/>
      <c r="FX837" s="15"/>
      <c r="FY837" s="15"/>
      <c r="FZ837" s="15"/>
      <c r="GA837" s="15"/>
      <c r="GB837" s="15"/>
      <c r="GC837" s="15"/>
      <c r="GD837" s="15"/>
      <c r="GE837" s="15"/>
      <c r="GF837" s="15"/>
      <c r="GG837" s="15"/>
      <c r="GH837" s="15"/>
      <c r="GI837" s="15"/>
      <c r="GJ837" s="15"/>
      <c r="GK837" s="15"/>
      <c r="GL837" s="15"/>
      <c r="GM837" s="15"/>
      <c r="GN837" s="15"/>
      <c r="GO837" s="15"/>
      <c r="GP837" s="15"/>
      <c r="GQ837" s="15"/>
      <c r="GR837" s="15"/>
      <c r="GS837" s="15"/>
      <c r="GT837" s="15"/>
      <c r="GU837" s="15"/>
      <c r="GV837" s="15"/>
      <c r="GW837" s="15"/>
      <c r="GX837" s="15"/>
      <c r="GY837" s="15"/>
    </row>
    <row r="838" spans="1:207" s="116" customFormat="1" ht="22.9" customHeight="1" x14ac:dyDescent="0.25">
      <c r="A838" s="201"/>
      <c r="B838" s="213"/>
      <c r="C838" s="231"/>
      <c r="D838" s="215"/>
      <c r="E838" s="215"/>
      <c r="F838" s="205"/>
      <c r="G838" s="205"/>
      <c r="H838" s="223"/>
      <c r="I838" s="223"/>
      <c r="J838" s="223"/>
      <c r="K838" s="37">
        <f>SUM(L838:O838)</f>
        <v>13120110.98</v>
      </c>
      <c r="L838" s="44">
        <v>0</v>
      </c>
      <c r="M838" s="44">
        <v>0</v>
      </c>
      <c r="N838" s="44">
        <v>0</v>
      </c>
      <c r="O838" s="47">
        <f>'[1]Прод. прилож'!$C$792</f>
        <v>13120110.98</v>
      </c>
      <c r="P838" s="44">
        <f>K838/H837</f>
        <v>3936.4269366936696</v>
      </c>
      <c r="Q838" s="50">
        <v>9673</v>
      </c>
      <c r="R838" s="69" t="s">
        <v>95</v>
      </c>
      <c r="S838" s="16"/>
      <c r="T838" s="16"/>
      <c r="U838" s="16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  <c r="BB838" s="15"/>
      <c r="BC838" s="15"/>
      <c r="BD838" s="15"/>
      <c r="BE838" s="15"/>
      <c r="BF838" s="15"/>
      <c r="BG838" s="15"/>
      <c r="BH838" s="15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5"/>
      <c r="CG838" s="15"/>
      <c r="CH838" s="15"/>
      <c r="CI838" s="15"/>
      <c r="CJ838" s="15"/>
      <c r="CK838" s="15"/>
      <c r="CL838" s="15"/>
      <c r="CM838" s="15"/>
      <c r="CN838" s="15"/>
      <c r="CO838" s="15"/>
      <c r="CP838" s="15"/>
      <c r="CQ838" s="15"/>
      <c r="CR838" s="15"/>
      <c r="CS838" s="15"/>
      <c r="CT838" s="15"/>
      <c r="CU838" s="15"/>
      <c r="CV838" s="15"/>
      <c r="CW838" s="15"/>
      <c r="CX838" s="15"/>
      <c r="CY838" s="15"/>
      <c r="CZ838" s="15"/>
      <c r="DA838" s="15"/>
      <c r="DB838" s="15"/>
      <c r="DC838" s="15"/>
      <c r="DD838" s="15"/>
      <c r="DE838" s="15"/>
      <c r="DF838" s="15"/>
      <c r="DG838" s="15"/>
      <c r="DH838" s="15"/>
      <c r="DI838" s="15"/>
      <c r="DJ838" s="15"/>
      <c r="DK838" s="15"/>
      <c r="DL838" s="15"/>
      <c r="DM838" s="15"/>
      <c r="DN838" s="15"/>
      <c r="DO838" s="15"/>
      <c r="DP838" s="15"/>
      <c r="DQ838" s="15"/>
      <c r="DR838" s="15"/>
      <c r="DS838" s="15"/>
      <c r="DT838" s="15"/>
      <c r="DU838" s="15"/>
      <c r="DV838" s="15"/>
      <c r="DW838" s="15"/>
      <c r="DX838" s="15"/>
      <c r="DY838" s="15"/>
      <c r="DZ838" s="15"/>
      <c r="EA838" s="15"/>
      <c r="EB838" s="15"/>
      <c r="EC838" s="15"/>
      <c r="ED838" s="15"/>
      <c r="EE838" s="15"/>
      <c r="EF838" s="15"/>
      <c r="EG838" s="15"/>
      <c r="EH838" s="15"/>
      <c r="EI838" s="15"/>
      <c r="EJ838" s="15"/>
      <c r="EK838" s="15"/>
      <c r="EL838" s="15"/>
      <c r="EM838" s="15"/>
      <c r="EN838" s="15"/>
      <c r="EO838" s="15"/>
      <c r="EP838" s="15"/>
      <c r="EQ838" s="15"/>
      <c r="ER838" s="15"/>
      <c r="ES838" s="15"/>
      <c r="ET838" s="15"/>
      <c r="EU838" s="15"/>
      <c r="EV838" s="15"/>
      <c r="EW838" s="15"/>
      <c r="EX838" s="15"/>
      <c r="EY838" s="15"/>
      <c r="EZ838" s="15"/>
      <c r="FA838" s="15"/>
      <c r="FB838" s="15"/>
      <c r="FC838" s="15"/>
      <c r="FD838" s="15"/>
      <c r="FE838" s="15"/>
      <c r="FF838" s="15"/>
      <c r="FG838" s="15"/>
      <c r="FH838" s="15"/>
      <c r="FI838" s="15"/>
      <c r="FJ838" s="15"/>
      <c r="FK838" s="15"/>
      <c r="FL838" s="15"/>
      <c r="FM838" s="15"/>
      <c r="FN838" s="15"/>
      <c r="FO838" s="15"/>
      <c r="FP838" s="15"/>
      <c r="FQ838" s="15"/>
      <c r="FR838" s="15"/>
      <c r="FS838" s="15"/>
      <c r="FT838" s="15"/>
      <c r="FU838" s="15"/>
      <c r="FV838" s="15"/>
      <c r="FW838" s="15"/>
      <c r="FX838" s="15"/>
      <c r="FY838" s="15"/>
      <c r="FZ838" s="15"/>
      <c r="GA838" s="15"/>
      <c r="GB838" s="15"/>
      <c r="GC838" s="15"/>
      <c r="GD838" s="15"/>
      <c r="GE838" s="15"/>
      <c r="GF838" s="15"/>
      <c r="GG838" s="15"/>
      <c r="GH838" s="15"/>
      <c r="GI838" s="15"/>
      <c r="GJ838" s="15"/>
      <c r="GK838" s="15"/>
      <c r="GL838" s="15"/>
      <c r="GM838" s="15"/>
      <c r="GN838" s="15"/>
      <c r="GO838" s="15"/>
      <c r="GP838" s="15"/>
      <c r="GQ838" s="15"/>
      <c r="GR838" s="15"/>
      <c r="GS838" s="15"/>
      <c r="GT838" s="15"/>
      <c r="GU838" s="15"/>
      <c r="GV838" s="15"/>
      <c r="GW838" s="15"/>
      <c r="GX838" s="15"/>
      <c r="GY838" s="15"/>
    </row>
    <row r="839" spans="1:207" s="112" customFormat="1" ht="27" customHeight="1" x14ac:dyDescent="0.25">
      <c r="A839" s="144" t="s">
        <v>1367</v>
      </c>
      <c r="B839" s="45" t="s">
        <v>1717</v>
      </c>
      <c r="C839" s="167">
        <v>1959</v>
      </c>
      <c r="D839" s="167" t="s">
        <v>221</v>
      </c>
      <c r="E839" s="167" t="s">
        <v>20</v>
      </c>
      <c r="F839" s="64">
        <v>3</v>
      </c>
      <c r="G839" s="64">
        <v>2</v>
      </c>
      <c r="H839" s="44">
        <v>1254.4000000000001</v>
      </c>
      <c r="I839" s="44">
        <v>394.8</v>
      </c>
      <c r="J839" s="44">
        <v>1051</v>
      </c>
      <c r="K839" s="37">
        <f t="shared" si="176"/>
        <v>4207257.6000000006</v>
      </c>
      <c r="L839" s="47">
        <v>0</v>
      </c>
      <c r="M839" s="47">
        <v>0</v>
      </c>
      <c r="N839" s="47">
        <v>0</v>
      </c>
      <c r="O839" s="44">
        <f>'[1]Прод. прилож'!$C$1273</f>
        <v>4207257.6000000006</v>
      </c>
      <c r="P839" s="50">
        <f t="shared" si="183"/>
        <v>3354</v>
      </c>
      <c r="Q839" s="37">
        <v>9673</v>
      </c>
      <c r="R839" s="70" t="s">
        <v>96</v>
      </c>
      <c r="V839" s="113"/>
      <c r="W839" s="113"/>
      <c r="X839" s="113"/>
      <c r="Y839" s="113"/>
      <c r="Z839" s="113"/>
      <c r="AA839" s="113"/>
      <c r="AB839" s="113"/>
      <c r="AC839" s="113"/>
      <c r="AD839" s="113"/>
      <c r="AE839" s="113"/>
      <c r="AF839" s="113"/>
      <c r="AG839" s="113"/>
      <c r="AH839" s="113"/>
      <c r="AI839" s="113"/>
      <c r="AJ839" s="113"/>
      <c r="AK839" s="113"/>
      <c r="AL839" s="113"/>
      <c r="AM839" s="113"/>
      <c r="AN839" s="113"/>
      <c r="AO839" s="113"/>
      <c r="AP839" s="113"/>
      <c r="AQ839" s="113"/>
      <c r="AR839" s="113"/>
      <c r="AS839" s="113"/>
      <c r="AT839" s="113"/>
      <c r="AU839" s="113"/>
      <c r="AV839" s="113"/>
      <c r="AW839" s="113"/>
      <c r="AX839" s="113"/>
      <c r="AY839" s="113"/>
      <c r="AZ839" s="113"/>
      <c r="BA839" s="113"/>
      <c r="BB839" s="113"/>
      <c r="BC839" s="113"/>
      <c r="BD839" s="113"/>
      <c r="BE839" s="113"/>
      <c r="BF839" s="113"/>
      <c r="BG839" s="113"/>
      <c r="BH839" s="113"/>
      <c r="BI839" s="113"/>
      <c r="BJ839" s="113"/>
      <c r="BK839" s="113"/>
      <c r="BL839" s="113"/>
      <c r="BM839" s="113"/>
      <c r="BN839" s="113"/>
      <c r="BO839" s="113"/>
      <c r="BP839" s="113"/>
      <c r="BQ839" s="113"/>
      <c r="BR839" s="113"/>
      <c r="BS839" s="113"/>
      <c r="BT839" s="113"/>
      <c r="BU839" s="113"/>
      <c r="BV839" s="113"/>
      <c r="BW839" s="113"/>
      <c r="BX839" s="113"/>
      <c r="BY839" s="113"/>
      <c r="BZ839" s="113"/>
      <c r="CA839" s="113"/>
      <c r="CB839" s="113"/>
      <c r="CC839" s="113"/>
      <c r="CD839" s="113"/>
      <c r="CE839" s="113"/>
      <c r="CF839" s="113"/>
      <c r="CG839" s="113"/>
      <c r="CH839" s="113"/>
      <c r="CI839" s="113"/>
      <c r="CJ839" s="113"/>
      <c r="CK839" s="113"/>
      <c r="CL839" s="113"/>
      <c r="CM839" s="113"/>
      <c r="CN839" s="113"/>
      <c r="CO839" s="113"/>
      <c r="CP839" s="113"/>
      <c r="CQ839" s="113"/>
      <c r="CR839" s="113"/>
      <c r="CS839" s="113"/>
      <c r="CT839" s="113"/>
      <c r="CU839" s="113"/>
      <c r="CV839" s="113"/>
      <c r="CW839" s="113"/>
      <c r="CX839" s="113"/>
      <c r="CY839" s="113"/>
      <c r="CZ839" s="113"/>
      <c r="DA839" s="113"/>
      <c r="DB839" s="113"/>
      <c r="DC839" s="113"/>
      <c r="DD839" s="113"/>
      <c r="DE839" s="113"/>
      <c r="DF839" s="113"/>
      <c r="DG839" s="113"/>
      <c r="DH839" s="113"/>
      <c r="DI839" s="113"/>
      <c r="DJ839" s="113"/>
      <c r="DK839" s="113"/>
      <c r="DL839" s="113"/>
      <c r="DM839" s="113"/>
      <c r="DN839" s="113"/>
      <c r="DO839" s="113"/>
      <c r="DP839" s="113"/>
      <c r="DQ839" s="113"/>
      <c r="DR839" s="113"/>
      <c r="DS839" s="113"/>
      <c r="DT839" s="113"/>
      <c r="DU839" s="113"/>
      <c r="DV839" s="113"/>
      <c r="DW839" s="113"/>
      <c r="DX839" s="113"/>
      <c r="DY839" s="113"/>
      <c r="DZ839" s="113"/>
      <c r="EA839" s="113"/>
      <c r="EB839" s="113"/>
      <c r="EC839" s="113"/>
      <c r="ED839" s="113"/>
      <c r="EE839" s="113"/>
      <c r="EF839" s="113"/>
      <c r="EG839" s="113"/>
      <c r="EH839" s="113"/>
      <c r="EI839" s="113"/>
      <c r="EJ839" s="113"/>
      <c r="EK839" s="113"/>
      <c r="EL839" s="113"/>
      <c r="EM839" s="113"/>
      <c r="EN839" s="113"/>
      <c r="EO839" s="113"/>
      <c r="EP839" s="113"/>
      <c r="EQ839" s="113"/>
      <c r="ER839" s="113"/>
      <c r="ES839" s="113"/>
      <c r="ET839" s="113"/>
      <c r="EU839" s="113"/>
      <c r="EV839" s="113"/>
      <c r="EW839" s="113"/>
      <c r="EX839" s="113"/>
      <c r="EY839" s="113"/>
      <c r="EZ839" s="113"/>
      <c r="FA839" s="113"/>
      <c r="FB839" s="113"/>
      <c r="FC839" s="113"/>
      <c r="FD839" s="113"/>
      <c r="FE839" s="113"/>
      <c r="FF839" s="113"/>
      <c r="FG839" s="113"/>
      <c r="FH839" s="113"/>
      <c r="FI839" s="113"/>
      <c r="FJ839" s="113"/>
      <c r="FK839" s="113"/>
      <c r="FL839" s="113"/>
      <c r="FM839" s="113"/>
      <c r="FN839" s="113"/>
      <c r="FO839" s="113"/>
      <c r="FP839" s="113"/>
      <c r="FQ839" s="113"/>
      <c r="FR839" s="113"/>
      <c r="FS839" s="113"/>
      <c r="FT839" s="113"/>
      <c r="FU839" s="113"/>
      <c r="FV839" s="113"/>
      <c r="FW839" s="113"/>
      <c r="FX839" s="113"/>
      <c r="FY839" s="113"/>
      <c r="FZ839" s="113"/>
      <c r="GA839" s="113"/>
      <c r="GB839" s="113"/>
      <c r="GC839" s="113"/>
      <c r="GD839" s="113"/>
      <c r="GE839" s="113"/>
      <c r="GF839" s="113"/>
      <c r="GG839" s="113"/>
      <c r="GH839" s="113"/>
      <c r="GI839" s="113"/>
      <c r="GJ839" s="113"/>
      <c r="GK839" s="113"/>
      <c r="GL839" s="113"/>
      <c r="GM839" s="113"/>
      <c r="GN839" s="113"/>
      <c r="GO839" s="113"/>
      <c r="GP839" s="113"/>
      <c r="GQ839" s="113"/>
      <c r="GR839" s="113"/>
      <c r="GS839" s="113"/>
      <c r="GT839" s="113"/>
      <c r="GU839" s="113"/>
      <c r="GV839" s="113"/>
      <c r="GW839" s="113"/>
      <c r="GX839" s="113"/>
      <c r="GY839" s="113"/>
    </row>
    <row r="840" spans="1:207" s="15" customFormat="1" ht="25.15" customHeight="1" x14ac:dyDescent="0.25">
      <c r="A840" s="144" t="s">
        <v>1368</v>
      </c>
      <c r="B840" s="107" t="s">
        <v>1745</v>
      </c>
      <c r="C840" s="167">
        <v>1959</v>
      </c>
      <c r="D840" s="167" t="s">
        <v>221</v>
      </c>
      <c r="E840" s="167" t="s">
        <v>20</v>
      </c>
      <c r="F840" s="64">
        <v>4</v>
      </c>
      <c r="G840" s="64">
        <v>2</v>
      </c>
      <c r="H840" s="44">
        <v>745.5</v>
      </c>
      <c r="I840" s="44">
        <v>71.900000000000006</v>
      </c>
      <c r="J840" s="44">
        <v>673.6</v>
      </c>
      <c r="K840" s="37">
        <f t="shared" si="176"/>
        <v>3026087.5</v>
      </c>
      <c r="L840" s="47">
        <v>0</v>
      </c>
      <c r="M840" s="47">
        <v>0</v>
      </c>
      <c r="N840" s="47">
        <v>0</v>
      </c>
      <c r="O840" s="44">
        <f>'[1]Прод. прилож'!$C$1271</f>
        <v>3026087.5</v>
      </c>
      <c r="P840" s="50">
        <f t="shared" si="183"/>
        <v>4059.1381623071766</v>
      </c>
      <c r="Q840" s="37">
        <v>9673</v>
      </c>
      <c r="R840" s="70" t="s">
        <v>96</v>
      </c>
      <c r="S840" s="115" t="s">
        <v>1744</v>
      </c>
      <c r="T840" s="112"/>
      <c r="U840" s="112"/>
      <c r="V840" s="113"/>
      <c r="W840" s="113"/>
      <c r="X840" s="113"/>
      <c r="Y840" s="113"/>
      <c r="Z840" s="113"/>
      <c r="AA840" s="113"/>
      <c r="AB840" s="113"/>
      <c r="AC840" s="113"/>
      <c r="AD840" s="113"/>
      <c r="AE840" s="113"/>
      <c r="AF840" s="113"/>
      <c r="AG840" s="113"/>
      <c r="AH840" s="113"/>
      <c r="AI840" s="113"/>
      <c r="AJ840" s="113"/>
      <c r="AK840" s="113"/>
      <c r="AL840" s="113"/>
      <c r="AM840" s="113"/>
      <c r="AN840" s="113"/>
      <c r="AO840" s="113"/>
      <c r="AP840" s="113"/>
      <c r="AQ840" s="113"/>
      <c r="AR840" s="113"/>
      <c r="AS840" s="113"/>
      <c r="AT840" s="113"/>
      <c r="AU840" s="113"/>
      <c r="AV840" s="113"/>
      <c r="AW840" s="113"/>
      <c r="AX840" s="113"/>
      <c r="AY840" s="113"/>
      <c r="AZ840" s="113"/>
      <c r="BA840" s="113"/>
      <c r="BB840" s="113"/>
      <c r="BC840" s="113"/>
      <c r="BD840" s="113"/>
      <c r="BE840" s="113"/>
      <c r="BF840" s="113"/>
      <c r="BG840" s="113"/>
      <c r="BH840" s="113"/>
      <c r="BI840" s="113"/>
      <c r="BJ840" s="113"/>
      <c r="BK840" s="113"/>
      <c r="BL840" s="113"/>
      <c r="BM840" s="113"/>
      <c r="BN840" s="113"/>
      <c r="BO840" s="113"/>
      <c r="BP840" s="113"/>
      <c r="BQ840" s="113"/>
      <c r="BR840" s="113"/>
      <c r="BS840" s="113"/>
      <c r="BT840" s="113"/>
      <c r="BU840" s="113"/>
      <c r="BV840" s="113"/>
      <c r="BW840" s="113"/>
      <c r="BX840" s="113"/>
      <c r="BY840" s="113"/>
      <c r="BZ840" s="113"/>
      <c r="CA840" s="113"/>
      <c r="CB840" s="113"/>
      <c r="CC840" s="113"/>
      <c r="CD840" s="113"/>
      <c r="CE840" s="113"/>
      <c r="CF840" s="113"/>
      <c r="CG840" s="113"/>
      <c r="CH840" s="113"/>
      <c r="CI840" s="113"/>
      <c r="CJ840" s="113"/>
      <c r="CK840" s="113"/>
      <c r="CL840" s="113"/>
      <c r="CM840" s="113"/>
      <c r="CN840" s="113"/>
      <c r="CO840" s="113"/>
      <c r="CP840" s="113"/>
      <c r="CQ840" s="113"/>
      <c r="CR840" s="113"/>
      <c r="CS840" s="113"/>
      <c r="CT840" s="113"/>
      <c r="CU840" s="113"/>
      <c r="CV840" s="113"/>
      <c r="CW840" s="113"/>
      <c r="CX840" s="113"/>
      <c r="CY840" s="113"/>
      <c r="CZ840" s="113"/>
      <c r="DA840" s="113"/>
      <c r="DB840" s="113"/>
      <c r="DC840" s="113"/>
      <c r="DD840" s="113"/>
      <c r="DE840" s="113"/>
      <c r="DF840" s="113"/>
      <c r="DG840" s="113"/>
      <c r="DH840" s="113"/>
      <c r="DI840" s="113"/>
      <c r="DJ840" s="113"/>
      <c r="DK840" s="113"/>
      <c r="DL840" s="113"/>
      <c r="DM840" s="113"/>
      <c r="DN840" s="113"/>
      <c r="DO840" s="113"/>
      <c r="DP840" s="113"/>
      <c r="DQ840" s="113"/>
      <c r="DR840" s="113"/>
      <c r="DS840" s="113"/>
      <c r="DT840" s="113"/>
      <c r="DU840" s="113"/>
      <c r="DV840" s="113"/>
      <c r="DW840" s="113"/>
      <c r="DX840" s="113"/>
      <c r="DY840" s="113"/>
      <c r="DZ840" s="113"/>
      <c r="EA840" s="113"/>
      <c r="EB840" s="113"/>
      <c r="EC840" s="113"/>
      <c r="ED840" s="113"/>
      <c r="EE840" s="113"/>
      <c r="EF840" s="113"/>
      <c r="EG840" s="113"/>
      <c r="EH840" s="113"/>
      <c r="EI840" s="113"/>
      <c r="EJ840" s="113"/>
      <c r="EK840" s="113"/>
      <c r="EL840" s="113"/>
      <c r="EM840" s="113"/>
      <c r="EN840" s="113"/>
      <c r="EO840" s="113"/>
      <c r="EP840" s="113"/>
      <c r="EQ840" s="113"/>
      <c r="ER840" s="113"/>
      <c r="ES840" s="113"/>
      <c r="ET840" s="113"/>
      <c r="EU840" s="113"/>
      <c r="EV840" s="113"/>
      <c r="EW840" s="113"/>
      <c r="EX840" s="113"/>
      <c r="EY840" s="113"/>
      <c r="EZ840" s="113"/>
      <c r="FA840" s="113"/>
      <c r="FB840" s="113"/>
      <c r="FC840" s="113"/>
      <c r="FD840" s="113"/>
      <c r="FE840" s="113"/>
      <c r="FF840" s="113"/>
      <c r="FG840" s="113"/>
      <c r="FH840" s="113"/>
      <c r="FI840" s="113"/>
      <c r="FJ840" s="113"/>
      <c r="FK840" s="113"/>
      <c r="FL840" s="113"/>
      <c r="FM840" s="113"/>
      <c r="FN840" s="113"/>
      <c r="FO840" s="113"/>
      <c r="FP840" s="113"/>
      <c r="FQ840" s="113"/>
      <c r="FR840" s="113"/>
      <c r="FS840" s="113"/>
      <c r="FT840" s="113"/>
      <c r="FU840" s="113"/>
      <c r="FV840" s="113"/>
      <c r="FW840" s="113"/>
      <c r="FX840" s="113"/>
      <c r="FY840" s="113"/>
      <c r="FZ840" s="113"/>
      <c r="GA840" s="113"/>
      <c r="GB840" s="113"/>
      <c r="GC840" s="113"/>
      <c r="GD840" s="113"/>
      <c r="GE840" s="113"/>
      <c r="GF840" s="113"/>
      <c r="GG840" s="113"/>
      <c r="GH840" s="113"/>
      <c r="GI840" s="113"/>
      <c r="GJ840" s="113"/>
      <c r="GK840" s="113"/>
      <c r="GL840" s="113"/>
      <c r="GM840" s="113"/>
      <c r="GN840" s="113"/>
      <c r="GO840" s="113"/>
      <c r="GP840" s="113"/>
      <c r="GQ840" s="113"/>
      <c r="GR840" s="113"/>
      <c r="GS840" s="113"/>
      <c r="GT840" s="113"/>
      <c r="GU840" s="113"/>
      <c r="GV840" s="113"/>
      <c r="GW840" s="113"/>
      <c r="GX840" s="113"/>
      <c r="GY840" s="113"/>
    </row>
    <row r="841" spans="1:207" s="15" customFormat="1" ht="25.15" customHeight="1" x14ac:dyDescent="0.25">
      <c r="A841" s="144" t="s">
        <v>2052</v>
      </c>
      <c r="B841" s="45" t="s">
        <v>487</v>
      </c>
      <c r="C841" s="59">
        <v>1958</v>
      </c>
      <c r="D841" s="167" t="s">
        <v>221</v>
      </c>
      <c r="E841" s="58" t="s">
        <v>20</v>
      </c>
      <c r="F841" s="72">
        <v>5</v>
      </c>
      <c r="G841" s="72">
        <v>3</v>
      </c>
      <c r="H841" s="47">
        <v>4564</v>
      </c>
      <c r="I841" s="47">
        <v>886.1</v>
      </c>
      <c r="J841" s="47">
        <v>2948.18</v>
      </c>
      <c r="K841" s="37">
        <f t="shared" si="176"/>
        <v>18264201.859999999</v>
      </c>
      <c r="L841" s="44">
        <v>0</v>
      </c>
      <c r="M841" s="44">
        <v>0</v>
      </c>
      <c r="N841" s="44">
        <v>0</v>
      </c>
      <c r="O841" s="47">
        <f>'[1]Прод. прилож'!$C$281</f>
        <v>18264201.859999999</v>
      </c>
      <c r="P841" s="44">
        <f t="shared" si="183"/>
        <v>4001.7970771253285</v>
      </c>
      <c r="Q841" s="50">
        <v>9673</v>
      </c>
      <c r="R841" s="69" t="s">
        <v>94</v>
      </c>
      <c r="S841" s="57"/>
      <c r="T841" s="16"/>
      <c r="U841" s="16"/>
    </row>
    <row r="842" spans="1:207" s="15" customFormat="1" ht="25.15" customHeight="1" x14ac:dyDescent="0.25">
      <c r="A842" s="144" t="s">
        <v>1369</v>
      </c>
      <c r="B842" s="107" t="s">
        <v>488</v>
      </c>
      <c r="C842" s="58">
        <v>1972</v>
      </c>
      <c r="D842" s="167" t="s">
        <v>221</v>
      </c>
      <c r="E842" s="58" t="s">
        <v>22</v>
      </c>
      <c r="F842" s="72">
        <v>5</v>
      </c>
      <c r="G842" s="72">
        <v>8</v>
      </c>
      <c r="H842" s="47">
        <f t="shared" ref="H842:H852" si="184">I842+J842</f>
        <v>5808.49</v>
      </c>
      <c r="I842" s="47">
        <v>0</v>
      </c>
      <c r="J842" s="47">
        <v>5808.49</v>
      </c>
      <c r="K842" s="37">
        <f t="shared" si="176"/>
        <v>7061018.3999999994</v>
      </c>
      <c r="L842" s="44">
        <v>0</v>
      </c>
      <c r="M842" s="44">
        <v>0</v>
      </c>
      <c r="N842" s="44">
        <v>0</v>
      </c>
      <c r="O842" s="47">
        <f>'[1]Прод. прилож'!$C$1274</f>
        <v>7061018.3999999994</v>
      </c>
      <c r="P842" s="44">
        <f t="shared" si="183"/>
        <v>1215.6375236937654</v>
      </c>
      <c r="Q842" s="50">
        <v>9673</v>
      </c>
      <c r="R842" s="69" t="s">
        <v>96</v>
      </c>
      <c r="S842" s="57"/>
      <c r="T842" s="16"/>
      <c r="U842" s="16"/>
    </row>
    <row r="843" spans="1:207" s="15" customFormat="1" ht="25.15" customHeight="1" x14ac:dyDescent="0.25">
      <c r="A843" s="195" t="s">
        <v>1370</v>
      </c>
      <c r="B843" s="107" t="s">
        <v>2578</v>
      </c>
      <c r="C843" s="58">
        <f>'[5]Региональная программа'!$R$3578</f>
        <v>1939</v>
      </c>
      <c r="D843" s="197" t="s">
        <v>221</v>
      </c>
      <c r="E843" s="58" t="s">
        <v>20</v>
      </c>
      <c r="F843" s="72">
        <v>5</v>
      </c>
      <c r="G843" s="72">
        <v>4</v>
      </c>
      <c r="H843" s="47">
        <f>'[5]Региональная программа'!$C$3578</f>
        <v>6786.35</v>
      </c>
      <c r="I843" s="47">
        <v>2295.85</v>
      </c>
      <c r="J843" s="47">
        <v>4490.5</v>
      </c>
      <c r="K843" s="37">
        <f>SUM(L843:O843)</f>
        <v>1950725</v>
      </c>
      <c r="L843" s="44">
        <v>0</v>
      </c>
      <c r="M843" s="44">
        <v>0</v>
      </c>
      <c r="N843" s="44">
        <v>0</v>
      </c>
      <c r="O843" s="47">
        <f>'[1]Прод. прилож'!$C$793</f>
        <v>1950725</v>
      </c>
      <c r="P843" s="44">
        <f>K843/H843</f>
        <v>287.44833378767675</v>
      </c>
      <c r="Q843" s="50">
        <v>9673</v>
      </c>
      <c r="R843" s="196" t="s">
        <v>95</v>
      </c>
      <c r="S843" s="57"/>
      <c r="T843" s="16"/>
      <c r="U843" s="16"/>
    </row>
    <row r="844" spans="1:207" s="15" customFormat="1" ht="25.15" customHeight="1" x14ac:dyDescent="0.25">
      <c r="A844" s="144" t="s">
        <v>1371</v>
      </c>
      <c r="B844" s="45" t="s">
        <v>489</v>
      </c>
      <c r="C844" s="58">
        <v>1965</v>
      </c>
      <c r="D844" s="167" t="s">
        <v>221</v>
      </c>
      <c r="E844" s="58" t="s">
        <v>20</v>
      </c>
      <c r="F844" s="72">
        <v>5</v>
      </c>
      <c r="G844" s="72">
        <v>2</v>
      </c>
      <c r="H844" s="47">
        <f t="shared" si="184"/>
        <v>1619.92</v>
      </c>
      <c r="I844" s="47">
        <v>115.2</v>
      </c>
      <c r="J844" s="47">
        <v>1504.72</v>
      </c>
      <c r="K844" s="37">
        <f t="shared" si="176"/>
        <v>4708900</v>
      </c>
      <c r="L844" s="44">
        <v>0</v>
      </c>
      <c r="M844" s="44">
        <v>0</v>
      </c>
      <c r="N844" s="44">
        <v>0</v>
      </c>
      <c r="O844" s="47">
        <f>'[1]Прод. прилож'!$C$1275</f>
        <v>4708900</v>
      </c>
      <c r="P844" s="44">
        <f t="shared" si="183"/>
        <v>2906.8719442935453</v>
      </c>
      <c r="Q844" s="50">
        <v>9673</v>
      </c>
      <c r="R844" s="69" t="s">
        <v>96</v>
      </c>
      <c r="S844" s="57"/>
      <c r="T844" s="16"/>
      <c r="U844" s="16"/>
    </row>
    <row r="845" spans="1:207" s="15" customFormat="1" ht="25.15" customHeight="1" x14ac:dyDescent="0.25">
      <c r="A845" s="200" t="s">
        <v>1372</v>
      </c>
      <c r="B845" s="212" t="s">
        <v>490</v>
      </c>
      <c r="C845" s="230">
        <v>1954</v>
      </c>
      <c r="D845" s="214" t="s">
        <v>221</v>
      </c>
      <c r="E845" s="230" t="s">
        <v>20</v>
      </c>
      <c r="F845" s="204">
        <v>2</v>
      </c>
      <c r="G845" s="204">
        <v>2</v>
      </c>
      <c r="H845" s="222">
        <v>497</v>
      </c>
      <c r="I845" s="222">
        <v>0</v>
      </c>
      <c r="J845" s="222">
        <v>381.89</v>
      </c>
      <c r="K845" s="37">
        <f t="shared" si="176"/>
        <v>115998.43</v>
      </c>
      <c r="L845" s="44">
        <v>0</v>
      </c>
      <c r="M845" s="44">
        <v>0</v>
      </c>
      <c r="N845" s="44">
        <v>0</v>
      </c>
      <c r="O845" s="47">
        <f>'[1]Прод. прилож'!$C$282</f>
        <v>115998.43</v>
      </c>
      <c r="P845" s="44">
        <f t="shared" si="183"/>
        <v>233.39724346076457</v>
      </c>
      <c r="Q845" s="50">
        <v>9673</v>
      </c>
      <c r="R845" s="69" t="s">
        <v>94</v>
      </c>
      <c r="S845" s="57"/>
      <c r="T845" s="16"/>
      <c r="U845" s="16"/>
    </row>
    <row r="846" spans="1:207" s="15" customFormat="1" ht="25.15" customHeight="1" x14ac:dyDescent="0.25">
      <c r="A846" s="201"/>
      <c r="B846" s="213"/>
      <c r="C846" s="231"/>
      <c r="D846" s="215"/>
      <c r="E846" s="231"/>
      <c r="F846" s="205"/>
      <c r="G846" s="205"/>
      <c r="H846" s="223"/>
      <c r="I846" s="223"/>
      <c r="J846" s="223"/>
      <c r="K846" s="37">
        <f>SUM(L846:O846)</f>
        <v>3664975</v>
      </c>
      <c r="L846" s="44">
        <v>0</v>
      </c>
      <c r="M846" s="44">
        <v>0</v>
      </c>
      <c r="N846" s="44">
        <v>0</v>
      </c>
      <c r="O846" s="47">
        <f>'[1]Прод. прилож'!$C$794</f>
        <v>3664975</v>
      </c>
      <c r="P846" s="44">
        <f>K846/H845</f>
        <v>7374.1951710261574</v>
      </c>
      <c r="Q846" s="50">
        <v>9673</v>
      </c>
      <c r="R846" s="69" t="s">
        <v>95</v>
      </c>
      <c r="S846" s="57"/>
      <c r="T846" s="16"/>
      <c r="U846" s="16"/>
    </row>
    <row r="847" spans="1:207" s="15" customFormat="1" ht="25.15" customHeight="1" x14ac:dyDescent="0.25">
      <c r="A847" s="144" t="s">
        <v>1373</v>
      </c>
      <c r="B847" s="45" t="s">
        <v>491</v>
      </c>
      <c r="C847" s="58">
        <v>1965</v>
      </c>
      <c r="D847" s="167" t="s">
        <v>221</v>
      </c>
      <c r="E847" s="58" t="s">
        <v>20</v>
      </c>
      <c r="F847" s="72">
        <v>5</v>
      </c>
      <c r="G847" s="72">
        <v>2</v>
      </c>
      <c r="H847" s="47">
        <f t="shared" si="184"/>
        <v>1606.54</v>
      </c>
      <c r="I847" s="47">
        <v>0</v>
      </c>
      <c r="J847" s="47">
        <v>1606.54</v>
      </c>
      <c r="K847" s="37">
        <f t="shared" si="176"/>
        <v>4696500</v>
      </c>
      <c r="L847" s="44">
        <v>0</v>
      </c>
      <c r="M847" s="44">
        <v>0</v>
      </c>
      <c r="N847" s="44">
        <v>0</v>
      </c>
      <c r="O847" s="47">
        <f>'[1]Прод. прилож'!$C$1276</f>
        <v>4696500</v>
      </c>
      <c r="P847" s="44">
        <f t="shared" si="183"/>
        <v>2923.3632527045702</v>
      </c>
      <c r="Q847" s="50">
        <v>9673</v>
      </c>
      <c r="R847" s="69" t="s">
        <v>96</v>
      </c>
      <c r="S847" s="57"/>
      <c r="T847" s="16"/>
      <c r="U847" s="16"/>
    </row>
    <row r="848" spans="1:207" s="15" customFormat="1" ht="25.15" customHeight="1" x14ac:dyDescent="0.25">
      <c r="A848" s="69" t="s">
        <v>1374</v>
      </c>
      <c r="B848" s="107" t="s">
        <v>492</v>
      </c>
      <c r="C848" s="58">
        <v>1964</v>
      </c>
      <c r="D848" s="167" t="s">
        <v>221</v>
      </c>
      <c r="E848" s="58" t="s">
        <v>20</v>
      </c>
      <c r="F848" s="72">
        <v>5</v>
      </c>
      <c r="G848" s="72">
        <v>2</v>
      </c>
      <c r="H848" s="47">
        <f t="shared" si="184"/>
        <v>1606.69</v>
      </c>
      <c r="I848" s="47">
        <v>0</v>
      </c>
      <c r="J848" s="47">
        <v>1606.69</v>
      </c>
      <c r="K848" s="37">
        <f t="shared" si="176"/>
        <v>11178882</v>
      </c>
      <c r="L848" s="44">
        <v>0</v>
      </c>
      <c r="M848" s="44">
        <v>0</v>
      </c>
      <c r="N848" s="44">
        <v>0</v>
      </c>
      <c r="O848" s="47">
        <f>'[1]Прод. прилож'!$C$791</f>
        <v>11178882</v>
      </c>
      <c r="P848" s="44">
        <f t="shared" si="183"/>
        <v>6957.7093278728316</v>
      </c>
      <c r="Q848" s="50">
        <v>9673</v>
      </c>
      <c r="R848" s="69" t="s">
        <v>95</v>
      </c>
      <c r="S848" s="57"/>
      <c r="T848" s="16"/>
      <c r="U848" s="16"/>
    </row>
    <row r="849" spans="1:207" s="113" customFormat="1" ht="22.9" customHeight="1" x14ac:dyDescent="0.25">
      <c r="A849" s="144" t="s">
        <v>1375</v>
      </c>
      <c r="B849" s="107" t="s">
        <v>493</v>
      </c>
      <c r="C849" s="58">
        <v>1964</v>
      </c>
      <c r="D849" s="167" t="s">
        <v>221</v>
      </c>
      <c r="E849" s="58" t="s">
        <v>20</v>
      </c>
      <c r="F849" s="72">
        <v>5</v>
      </c>
      <c r="G849" s="72">
        <v>3</v>
      </c>
      <c r="H849" s="47">
        <f t="shared" si="184"/>
        <v>2548.4699999999998</v>
      </c>
      <c r="I849" s="47">
        <v>0</v>
      </c>
      <c r="J849" s="47">
        <v>2548.4699999999998</v>
      </c>
      <c r="K849" s="37">
        <f t="shared" ref="K849:K916" si="185">SUM(L849:O849)</f>
        <v>4439975</v>
      </c>
      <c r="L849" s="44">
        <v>0</v>
      </c>
      <c r="M849" s="44">
        <v>0</v>
      </c>
      <c r="N849" s="44">
        <v>0</v>
      </c>
      <c r="O849" s="47">
        <f>'[1]Прод. прилож'!$C$795</f>
        <v>4439975</v>
      </c>
      <c r="P849" s="44">
        <f t="shared" si="183"/>
        <v>1742.2119938629846</v>
      </c>
      <c r="Q849" s="50">
        <v>9673</v>
      </c>
      <c r="R849" s="69" t="s">
        <v>95</v>
      </c>
      <c r="S849" s="16"/>
      <c r="T849" s="16"/>
      <c r="U849" s="16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  <c r="BB849" s="15"/>
      <c r="BC849" s="15"/>
      <c r="BD849" s="15"/>
      <c r="BE849" s="15"/>
      <c r="BF849" s="15"/>
      <c r="BG849" s="15"/>
      <c r="BH849" s="15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5"/>
      <c r="CE849" s="15"/>
      <c r="CF849" s="15"/>
      <c r="CG849" s="15"/>
      <c r="CH849" s="15"/>
      <c r="CI849" s="15"/>
      <c r="CJ849" s="15"/>
      <c r="CK849" s="15"/>
      <c r="CL849" s="15"/>
      <c r="CM849" s="15"/>
      <c r="CN849" s="15"/>
      <c r="CO849" s="15"/>
      <c r="CP849" s="15"/>
      <c r="CQ849" s="15"/>
      <c r="CR849" s="15"/>
      <c r="CS849" s="15"/>
      <c r="CT849" s="15"/>
      <c r="CU849" s="15"/>
      <c r="CV849" s="15"/>
      <c r="CW849" s="15"/>
      <c r="CX849" s="15"/>
      <c r="CY849" s="15"/>
      <c r="CZ849" s="15"/>
      <c r="DA849" s="15"/>
      <c r="DB849" s="15"/>
      <c r="DC849" s="15"/>
      <c r="DD849" s="15"/>
      <c r="DE849" s="15"/>
      <c r="DF849" s="15"/>
      <c r="DG849" s="15"/>
      <c r="DH849" s="15"/>
      <c r="DI849" s="15"/>
      <c r="DJ849" s="15"/>
      <c r="DK849" s="15"/>
      <c r="DL849" s="15"/>
      <c r="DM849" s="15"/>
      <c r="DN849" s="15"/>
      <c r="DO849" s="15"/>
      <c r="DP849" s="15"/>
      <c r="DQ849" s="15"/>
      <c r="DR849" s="15"/>
      <c r="DS849" s="15"/>
      <c r="DT849" s="15"/>
      <c r="DU849" s="15"/>
      <c r="DV849" s="15"/>
      <c r="DW849" s="15"/>
      <c r="DX849" s="15"/>
      <c r="DY849" s="15"/>
      <c r="DZ849" s="15"/>
      <c r="EA849" s="15"/>
      <c r="EB849" s="15"/>
      <c r="EC849" s="15"/>
      <c r="ED849" s="15"/>
      <c r="EE849" s="15"/>
      <c r="EF849" s="15"/>
      <c r="EG849" s="15"/>
      <c r="EH849" s="15"/>
      <c r="EI849" s="15"/>
      <c r="EJ849" s="15"/>
      <c r="EK849" s="15"/>
      <c r="EL849" s="15"/>
      <c r="EM849" s="15"/>
      <c r="EN849" s="15"/>
      <c r="EO849" s="15"/>
      <c r="EP849" s="15"/>
      <c r="EQ849" s="15"/>
      <c r="ER849" s="15"/>
      <c r="ES849" s="15"/>
      <c r="ET849" s="15"/>
      <c r="EU849" s="15"/>
      <c r="EV849" s="15"/>
      <c r="EW849" s="15"/>
      <c r="EX849" s="15"/>
      <c r="EY849" s="15"/>
      <c r="EZ849" s="15"/>
      <c r="FA849" s="15"/>
      <c r="FB849" s="15"/>
      <c r="FC849" s="15"/>
      <c r="FD849" s="15"/>
      <c r="FE849" s="15"/>
      <c r="FF849" s="15"/>
      <c r="FG849" s="15"/>
      <c r="FH849" s="15"/>
      <c r="FI849" s="15"/>
      <c r="FJ849" s="15"/>
      <c r="FK849" s="15"/>
      <c r="FL849" s="15"/>
      <c r="FM849" s="15"/>
      <c r="FN849" s="15"/>
      <c r="FO849" s="15"/>
      <c r="FP849" s="15"/>
      <c r="FQ849" s="15"/>
      <c r="FR849" s="15"/>
      <c r="FS849" s="15"/>
      <c r="FT849" s="15"/>
      <c r="FU849" s="15"/>
      <c r="FV849" s="15"/>
      <c r="FW849" s="15"/>
      <c r="FX849" s="15"/>
      <c r="FY849" s="15"/>
      <c r="FZ849" s="15"/>
      <c r="GA849" s="15"/>
      <c r="GB849" s="15"/>
      <c r="GC849" s="15"/>
      <c r="GD849" s="15"/>
      <c r="GE849" s="15"/>
      <c r="GF849" s="15"/>
      <c r="GG849" s="15"/>
      <c r="GH849" s="15"/>
      <c r="GI849" s="15"/>
      <c r="GJ849" s="15"/>
      <c r="GK849" s="15"/>
      <c r="GL849" s="15"/>
      <c r="GM849" s="15"/>
      <c r="GN849" s="15"/>
      <c r="GO849" s="15"/>
      <c r="GP849" s="15"/>
      <c r="GQ849" s="15"/>
      <c r="GR849" s="15"/>
      <c r="GS849" s="15"/>
      <c r="GT849" s="15"/>
      <c r="GU849" s="15"/>
      <c r="GV849" s="15"/>
      <c r="GW849" s="15"/>
      <c r="GX849" s="15"/>
      <c r="GY849" s="15"/>
    </row>
    <row r="850" spans="1:207" s="15" customFormat="1" ht="25.15" customHeight="1" x14ac:dyDescent="0.25">
      <c r="A850" s="69" t="s">
        <v>1376</v>
      </c>
      <c r="B850" s="107" t="s">
        <v>494</v>
      </c>
      <c r="C850" s="61">
        <v>1955</v>
      </c>
      <c r="D850" s="167" t="s">
        <v>221</v>
      </c>
      <c r="E850" s="58" t="s">
        <v>20</v>
      </c>
      <c r="F850" s="72">
        <v>2</v>
      </c>
      <c r="G850" s="72">
        <v>1</v>
      </c>
      <c r="H850" s="47">
        <f t="shared" si="184"/>
        <v>537.4</v>
      </c>
      <c r="I850" s="47">
        <v>0</v>
      </c>
      <c r="J850" s="47">
        <v>537.4</v>
      </c>
      <c r="K850" s="37">
        <f t="shared" si="185"/>
        <v>5538925</v>
      </c>
      <c r="L850" s="44">
        <v>0</v>
      </c>
      <c r="M850" s="44">
        <v>0</v>
      </c>
      <c r="N850" s="44">
        <v>0</v>
      </c>
      <c r="O850" s="47">
        <f>'[1]Прод. прилож'!$C$283</f>
        <v>5538925</v>
      </c>
      <c r="P850" s="44">
        <f t="shared" si="183"/>
        <v>10306.89430591738</v>
      </c>
      <c r="Q850" s="50">
        <v>9673</v>
      </c>
      <c r="R850" s="69" t="s">
        <v>94</v>
      </c>
      <c r="S850" s="57"/>
      <c r="T850" s="16"/>
      <c r="U850" s="16"/>
    </row>
    <row r="851" spans="1:207" s="15" customFormat="1" ht="25.15" customHeight="1" x14ac:dyDescent="0.25">
      <c r="A851" s="144" t="s">
        <v>1377</v>
      </c>
      <c r="B851" s="45" t="s">
        <v>495</v>
      </c>
      <c r="C851" s="167">
        <v>1957</v>
      </c>
      <c r="D851" s="167" t="s">
        <v>221</v>
      </c>
      <c r="E851" s="167" t="s">
        <v>20</v>
      </c>
      <c r="F851" s="72">
        <v>2</v>
      </c>
      <c r="G851" s="72">
        <v>2</v>
      </c>
      <c r="H851" s="47">
        <f t="shared" si="184"/>
        <v>633.5</v>
      </c>
      <c r="I851" s="47">
        <v>0</v>
      </c>
      <c r="J851" s="47">
        <v>633.5</v>
      </c>
      <c r="K851" s="37">
        <f t="shared" si="185"/>
        <v>8167570</v>
      </c>
      <c r="L851" s="44">
        <v>0</v>
      </c>
      <c r="M851" s="44">
        <v>0</v>
      </c>
      <c r="N851" s="44">
        <v>0</v>
      </c>
      <c r="O851" s="47">
        <f>'[1]Прод. прилож'!$C$284</f>
        <v>8167570</v>
      </c>
      <c r="P851" s="44">
        <f t="shared" si="183"/>
        <v>12892.770323599052</v>
      </c>
      <c r="Q851" s="50">
        <v>9673</v>
      </c>
      <c r="R851" s="69" t="s">
        <v>94</v>
      </c>
      <c r="S851" s="57"/>
      <c r="T851" s="16"/>
      <c r="U851" s="16"/>
    </row>
    <row r="852" spans="1:207" s="15" customFormat="1" ht="25.15" customHeight="1" x14ac:dyDescent="0.25">
      <c r="A852" s="144" t="s">
        <v>1378</v>
      </c>
      <c r="B852" s="107" t="s">
        <v>496</v>
      </c>
      <c r="C852" s="61">
        <v>1955</v>
      </c>
      <c r="D852" s="167" t="s">
        <v>221</v>
      </c>
      <c r="E852" s="58" t="s">
        <v>20</v>
      </c>
      <c r="F852" s="72">
        <v>2</v>
      </c>
      <c r="G852" s="72">
        <v>2</v>
      </c>
      <c r="H852" s="47">
        <f t="shared" si="184"/>
        <v>630.1</v>
      </c>
      <c r="I852" s="47">
        <v>0</v>
      </c>
      <c r="J852" s="47">
        <v>630.1</v>
      </c>
      <c r="K852" s="37">
        <f t="shared" si="185"/>
        <v>5091750</v>
      </c>
      <c r="L852" s="44">
        <v>0</v>
      </c>
      <c r="M852" s="44">
        <v>0</v>
      </c>
      <c r="N852" s="44">
        <v>0</v>
      </c>
      <c r="O852" s="47">
        <f>'[1]Прод. прилож'!$C$285</f>
        <v>5091750</v>
      </c>
      <c r="P852" s="44">
        <f t="shared" si="183"/>
        <v>8080.8601809236625</v>
      </c>
      <c r="Q852" s="50">
        <v>9673</v>
      </c>
      <c r="R852" s="69" t="s">
        <v>94</v>
      </c>
      <c r="S852" s="57"/>
      <c r="T852" s="16"/>
      <c r="U852" s="16"/>
    </row>
    <row r="853" spans="1:207" s="15" customFormat="1" ht="25.15" customHeight="1" x14ac:dyDescent="0.25">
      <c r="A853" s="200" t="s">
        <v>1379</v>
      </c>
      <c r="B853" s="232" t="s">
        <v>497</v>
      </c>
      <c r="C853" s="230">
        <v>1953</v>
      </c>
      <c r="D853" s="214" t="s">
        <v>221</v>
      </c>
      <c r="E853" s="230" t="s">
        <v>20</v>
      </c>
      <c r="F853" s="204">
        <v>2</v>
      </c>
      <c r="G853" s="204">
        <v>2</v>
      </c>
      <c r="H853" s="222">
        <v>812.8</v>
      </c>
      <c r="I853" s="222">
        <v>0</v>
      </c>
      <c r="J853" s="222">
        <v>616.1</v>
      </c>
      <c r="K853" s="37">
        <f t="shared" si="185"/>
        <v>3857014.79</v>
      </c>
      <c r="L853" s="44">
        <v>0</v>
      </c>
      <c r="M853" s="44">
        <v>0</v>
      </c>
      <c r="N853" s="44">
        <v>0</v>
      </c>
      <c r="O853" s="47">
        <f>'[1]Прод. прилож'!$C$286</f>
        <v>3857014.79</v>
      </c>
      <c r="P853" s="44">
        <f t="shared" si="183"/>
        <v>4745.3429995078741</v>
      </c>
      <c r="Q853" s="50">
        <v>9673</v>
      </c>
      <c r="R853" s="69" t="s">
        <v>94</v>
      </c>
      <c r="S853" s="65"/>
      <c r="T853" s="17"/>
      <c r="U853" s="16"/>
    </row>
    <row r="854" spans="1:207" s="15" customFormat="1" ht="25.15" customHeight="1" x14ac:dyDescent="0.25">
      <c r="A854" s="201"/>
      <c r="B854" s="233"/>
      <c r="C854" s="231"/>
      <c r="D854" s="215"/>
      <c r="E854" s="231"/>
      <c r="F854" s="205"/>
      <c r="G854" s="205"/>
      <c r="H854" s="223"/>
      <c r="I854" s="223"/>
      <c r="J854" s="223"/>
      <c r="K854" s="37">
        <f>SUM(L854:O854)</f>
        <v>3036450</v>
      </c>
      <c r="L854" s="44">
        <v>0</v>
      </c>
      <c r="M854" s="44">
        <v>0</v>
      </c>
      <c r="N854" s="44">
        <v>0</v>
      </c>
      <c r="O854" s="47">
        <f>'[1]Прод. прилож'!$C$797</f>
        <v>3036450</v>
      </c>
      <c r="P854" s="44">
        <f>K854/H853</f>
        <v>3735.7898622047246</v>
      </c>
      <c r="Q854" s="50">
        <v>9673</v>
      </c>
      <c r="R854" s="69" t="s">
        <v>95</v>
      </c>
      <c r="S854" s="65"/>
      <c r="T854" s="17"/>
      <c r="U854" s="16"/>
    </row>
    <row r="855" spans="1:207" s="15" customFormat="1" ht="45.75" customHeight="1" x14ac:dyDescent="0.25">
      <c r="A855" s="195" t="s">
        <v>1380</v>
      </c>
      <c r="B855" s="45" t="s">
        <v>2618</v>
      </c>
      <c r="C855" s="197">
        <v>1966</v>
      </c>
      <c r="D855" s="197" t="s">
        <v>221</v>
      </c>
      <c r="E855" s="58" t="s">
        <v>20</v>
      </c>
      <c r="F855" s="72">
        <v>5</v>
      </c>
      <c r="G855" s="72">
        <v>3</v>
      </c>
      <c r="H855" s="47">
        <v>2683.2</v>
      </c>
      <c r="I855" s="47">
        <v>609.29999999999995</v>
      </c>
      <c r="J855" s="47">
        <v>2073.9</v>
      </c>
      <c r="K855" s="37">
        <f t="shared" si="185"/>
        <v>29092308</v>
      </c>
      <c r="L855" s="44">
        <v>0</v>
      </c>
      <c r="M855" s="44">
        <v>0</v>
      </c>
      <c r="N855" s="44">
        <v>0</v>
      </c>
      <c r="O855" s="47">
        <f>'[1]Прод. прилож'!$C$1277</f>
        <v>29092308</v>
      </c>
      <c r="P855" s="44">
        <f t="shared" si="183"/>
        <v>10842.392665474061</v>
      </c>
      <c r="Q855" s="50">
        <v>9673</v>
      </c>
      <c r="R855" s="196" t="s">
        <v>96</v>
      </c>
      <c r="S855" s="57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DC855" s="16"/>
      <c r="DD855" s="16"/>
      <c r="DE855" s="16"/>
      <c r="DF855" s="16"/>
      <c r="DG855" s="16"/>
      <c r="DH855" s="16"/>
      <c r="DI855" s="16"/>
      <c r="DJ855" s="16"/>
      <c r="DK855" s="16"/>
      <c r="DL855" s="16"/>
      <c r="DM855" s="16"/>
      <c r="DN855" s="16"/>
      <c r="DO855" s="16"/>
      <c r="DP855" s="16"/>
      <c r="DQ855" s="16"/>
      <c r="DR855" s="16"/>
      <c r="DS855" s="16"/>
      <c r="DT855" s="16"/>
      <c r="DU855" s="16"/>
      <c r="DV855" s="16"/>
      <c r="DW855" s="16"/>
      <c r="DX855" s="16"/>
      <c r="DY855" s="16"/>
      <c r="DZ855" s="16"/>
      <c r="EA855" s="16"/>
      <c r="EB855" s="16"/>
      <c r="EC855" s="16"/>
      <c r="ED855" s="16"/>
      <c r="EE855" s="16"/>
      <c r="EF855" s="16"/>
      <c r="EG855" s="16"/>
      <c r="EH855" s="16"/>
      <c r="EI855" s="16"/>
      <c r="EJ855" s="16"/>
      <c r="EK855" s="16"/>
      <c r="EL855" s="16"/>
      <c r="EM855" s="16"/>
      <c r="EN855" s="16"/>
      <c r="EO855" s="16"/>
      <c r="EP855" s="16"/>
      <c r="EQ855" s="16"/>
      <c r="ER855" s="16"/>
      <c r="ES855" s="16"/>
      <c r="ET855" s="16"/>
      <c r="EU855" s="16"/>
      <c r="EV855" s="16"/>
      <c r="EW855" s="16"/>
      <c r="EX855" s="16"/>
      <c r="EY855" s="16"/>
      <c r="EZ855" s="16"/>
      <c r="FA855" s="16"/>
      <c r="FB855" s="16"/>
      <c r="FC855" s="16"/>
      <c r="FD855" s="16"/>
      <c r="FE855" s="16"/>
      <c r="FF855" s="16"/>
      <c r="FG855" s="16"/>
      <c r="FH855" s="16"/>
      <c r="FI855" s="16"/>
      <c r="FJ855" s="16"/>
      <c r="FK855" s="16"/>
      <c r="FL855" s="16"/>
      <c r="FM855" s="16"/>
      <c r="FN855" s="16"/>
      <c r="FO855" s="16"/>
      <c r="FP855" s="16"/>
      <c r="FQ855" s="16"/>
      <c r="FR855" s="16"/>
      <c r="FS855" s="16"/>
      <c r="FT855" s="16"/>
      <c r="FU855" s="16"/>
      <c r="FV855" s="16"/>
      <c r="FW855" s="16"/>
      <c r="FX855" s="16"/>
      <c r="FY855" s="16"/>
      <c r="FZ855" s="16"/>
      <c r="GA855" s="16"/>
      <c r="GB855" s="16"/>
      <c r="GC855" s="16"/>
      <c r="GD855" s="16"/>
      <c r="GE855" s="16"/>
      <c r="GF855" s="16"/>
      <c r="GG855" s="16"/>
      <c r="GH855" s="16"/>
      <c r="GI855" s="16"/>
      <c r="GJ855" s="16"/>
      <c r="GK855" s="16"/>
      <c r="GL855" s="16"/>
      <c r="GM855" s="16"/>
      <c r="GN855" s="16"/>
      <c r="GO855" s="16"/>
      <c r="GP855" s="16"/>
      <c r="GQ855" s="16"/>
      <c r="GR855" s="16"/>
      <c r="GS855" s="16"/>
      <c r="GT855" s="16"/>
      <c r="GU855" s="16"/>
      <c r="GV855" s="16"/>
      <c r="GW855" s="16"/>
      <c r="GX855" s="16"/>
      <c r="GY855" s="16"/>
    </row>
    <row r="856" spans="1:207" s="15" customFormat="1" ht="25.15" customHeight="1" x14ac:dyDescent="0.25">
      <c r="A856" s="191" t="s">
        <v>1381</v>
      </c>
      <c r="B856" s="45" t="s">
        <v>498</v>
      </c>
      <c r="C856" s="167">
        <v>1963</v>
      </c>
      <c r="D856" s="167" t="s">
        <v>221</v>
      </c>
      <c r="E856" s="167" t="s">
        <v>20</v>
      </c>
      <c r="F856" s="72">
        <v>2</v>
      </c>
      <c r="G856" s="72">
        <v>2</v>
      </c>
      <c r="H856" s="47">
        <f>J856+I856</f>
        <v>779.78</v>
      </c>
      <c r="I856" s="48">
        <v>415.39</v>
      </c>
      <c r="J856" s="47">
        <v>364.39</v>
      </c>
      <c r="K856" s="37">
        <f t="shared" si="185"/>
        <v>2072640</v>
      </c>
      <c r="L856" s="44">
        <v>0</v>
      </c>
      <c r="M856" s="44">
        <v>0</v>
      </c>
      <c r="N856" s="44">
        <v>0</v>
      </c>
      <c r="O856" s="47">
        <f>'[1]Прод. прилож'!$C$796</f>
        <v>2072640</v>
      </c>
      <c r="P856" s="44">
        <f t="shared" si="183"/>
        <v>2657.9804560260586</v>
      </c>
      <c r="Q856" s="50">
        <v>9673</v>
      </c>
      <c r="R856" s="69" t="s">
        <v>95</v>
      </c>
      <c r="S856" s="57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DC856" s="16"/>
      <c r="DD856" s="16"/>
      <c r="DE856" s="16"/>
      <c r="DF856" s="16"/>
      <c r="DG856" s="16"/>
      <c r="DH856" s="16"/>
      <c r="DI856" s="16"/>
      <c r="DJ856" s="16"/>
      <c r="DK856" s="16"/>
      <c r="DL856" s="16"/>
      <c r="DM856" s="16"/>
      <c r="DN856" s="16"/>
      <c r="DO856" s="16"/>
      <c r="DP856" s="16"/>
      <c r="DQ856" s="16"/>
      <c r="DR856" s="16"/>
      <c r="DS856" s="16"/>
      <c r="DT856" s="16"/>
      <c r="DU856" s="16"/>
      <c r="DV856" s="16"/>
      <c r="DW856" s="16"/>
      <c r="DX856" s="16"/>
      <c r="DY856" s="16"/>
      <c r="DZ856" s="16"/>
      <c r="EA856" s="16"/>
      <c r="EB856" s="16"/>
      <c r="EC856" s="16"/>
      <c r="ED856" s="16"/>
      <c r="EE856" s="16"/>
      <c r="EF856" s="16"/>
      <c r="EG856" s="16"/>
      <c r="EH856" s="16"/>
      <c r="EI856" s="16"/>
      <c r="EJ856" s="16"/>
      <c r="EK856" s="16"/>
      <c r="EL856" s="16"/>
      <c r="EM856" s="16"/>
      <c r="EN856" s="16"/>
      <c r="EO856" s="16"/>
      <c r="EP856" s="16"/>
      <c r="EQ856" s="16"/>
      <c r="ER856" s="16"/>
      <c r="ES856" s="16"/>
      <c r="ET856" s="16"/>
      <c r="EU856" s="16"/>
      <c r="EV856" s="16"/>
      <c r="EW856" s="16"/>
      <c r="EX856" s="16"/>
      <c r="EY856" s="16"/>
      <c r="EZ856" s="16"/>
      <c r="FA856" s="16"/>
      <c r="FB856" s="16"/>
      <c r="FC856" s="16"/>
      <c r="FD856" s="16"/>
      <c r="FE856" s="16"/>
      <c r="FF856" s="16"/>
      <c r="FG856" s="16"/>
      <c r="FH856" s="16"/>
      <c r="FI856" s="16"/>
      <c r="FJ856" s="16"/>
      <c r="FK856" s="16"/>
      <c r="FL856" s="16"/>
      <c r="FM856" s="16"/>
      <c r="FN856" s="16"/>
      <c r="FO856" s="16"/>
      <c r="FP856" s="16"/>
      <c r="FQ856" s="16"/>
      <c r="FR856" s="16"/>
      <c r="FS856" s="16"/>
      <c r="FT856" s="16"/>
      <c r="FU856" s="16"/>
      <c r="FV856" s="16"/>
      <c r="FW856" s="16"/>
      <c r="FX856" s="16"/>
      <c r="FY856" s="16"/>
      <c r="FZ856" s="16"/>
      <c r="GA856" s="16"/>
      <c r="GB856" s="16"/>
      <c r="GC856" s="16"/>
      <c r="GD856" s="16"/>
      <c r="GE856" s="16"/>
      <c r="GF856" s="16"/>
      <c r="GG856" s="16"/>
      <c r="GH856" s="16"/>
      <c r="GI856" s="16"/>
      <c r="GJ856" s="16"/>
      <c r="GK856" s="16"/>
      <c r="GL856" s="16"/>
      <c r="GM856" s="16"/>
      <c r="GN856" s="16"/>
      <c r="GO856" s="16"/>
      <c r="GP856" s="16"/>
      <c r="GQ856" s="16"/>
      <c r="GR856" s="16"/>
      <c r="GS856" s="16"/>
      <c r="GT856" s="16"/>
      <c r="GU856" s="16"/>
      <c r="GV856" s="16"/>
      <c r="GW856" s="16"/>
      <c r="GX856" s="16"/>
      <c r="GY856" s="16"/>
    </row>
    <row r="857" spans="1:207" s="15" customFormat="1" ht="25.15" customHeight="1" x14ac:dyDescent="0.25">
      <c r="A857" s="191" t="s">
        <v>1382</v>
      </c>
      <c r="B857" s="45" t="s">
        <v>499</v>
      </c>
      <c r="C857" s="58">
        <v>1965</v>
      </c>
      <c r="D857" s="167" t="s">
        <v>221</v>
      </c>
      <c r="E857" s="72" t="s">
        <v>20</v>
      </c>
      <c r="F857" s="72">
        <v>2</v>
      </c>
      <c r="G857" s="72">
        <v>2</v>
      </c>
      <c r="H857" s="47">
        <f>J857+I857</f>
        <v>793.56</v>
      </c>
      <c r="I857" s="47">
        <v>421.78</v>
      </c>
      <c r="J857" s="47">
        <v>371.78</v>
      </c>
      <c r="K857" s="37">
        <f t="shared" si="185"/>
        <v>3082950</v>
      </c>
      <c r="L857" s="44">
        <v>0</v>
      </c>
      <c r="M857" s="44">
        <v>0</v>
      </c>
      <c r="N857" s="44">
        <v>0</v>
      </c>
      <c r="O857" s="47">
        <f>'[1]Прод. прилож'!$C$1278</f>
        <v>3082950</v>
      </c>
      <c r="P857" s="44">
        <f t="shared" si="183"/>
        <v>3884.9614395886892</v>
      </c>
      <c r="Q857" s="50">
        <v>9673</v>
      </c>
      <c r="R857" s="69" t="s">
        <v>96</v>
      </c>
      <c r="S857" s="57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DC857" s="16"/>
      <c r="DD857" s="16"/>
      <c r="DE857" s="16"/>
      <c r="DF857" s="16"/>
      <c r="DG857" s="16"/>
      <c r="DH857" s="16"/>
      <c r="DI857" s="16"/>
      <c r="DJ857" s="16"/>
      <c r="DK857" s="16"/>
      <c r="DL857" s="16"/>
      <c r="DM857" s="16"/>
      <c r="DN857" s="16"/>
      <c r="DO857" s="16"/>
      <c r="DP857" s="16"/>
      <c r="DQ857" s="16"/>
      <c r="DR857" s="16"/>
      <c r="DS857" s="16"/>
      <c r="DT857" s="16"/>
      <c r="DU857" s="16"/>
      <c r="DV857" s="16"/>
      <c r="DW857" s="16"/>
      <c r="DX857" s="16"/>
      <c r="DY857" s="16"/>
      <c r="DZ857" s="16"/>
      <c r="EA857" s="16"/>
      <c r="EB857" s="16"/>
      <c r="EC857" s="16"/>
      <c r="ED857" s="16"/>
      <c r="EE857" s="16"/>
      <c r="EF857" s="16"/>
      <c r="EG857" s="16"/>
      <c r="EH857" s="16"/>
      <c r="EI857" s="16"/>
      <c r="EJ857" s="16"/>
      <c r="EK857" s="16"/>
      <c r="EL857" s="16"/>
      <c r="EM857" s="16"/>
      <c r="EN857" s="16"/>
      <c r="EO857" s="16"/>
      <c r="EP857" s="16"/>
      <c r="EQ857" s="16"/>
      <c r="ER857" s="16"/>
      <c r="ES857" s="16"/>
      <c r="ET857" s="16"/>
      <c r="EU857" s="16"/>
      <c r="EV857" s="16"/>
      <c r="EW857" s="16"/>
      <c r="EX857" s="16"/>
      <c r="EY857" s="16"/>
      <c r="EZ857" s="16"/>
      <c r="FA857" s="16"/>
      <c r="FB857" s="16"/>
      <c r="FC857" s="16"/>
      <c r="FD857" s="16"/>
      <c r="FE857" s="16"/>
      <c r="FF857" s="16"/>
      <c r="FG857" s="16"/>
      <c r="FH857" s="16"/>
      <c r="FI857" s="16"/>
      <c r="FJ857" s="16"/>
      <c r="FK857" s="16"/>
      <c r="FL857" s="16"/>
      <c r="FM857" s="16"/>
      <c r="FN857" s="16"/>
      <c r="FO857" s="16"/>
      <c r="FP857" s="16"/>
      <c r="FQ857" s="16"/>
      <c r="FR857" s="16"/>
      <c r="FS857" s="16"/>
      <c r="FT857" s="16"/>
      <c r="FU857" s="16"/>
      <c r="FV857" s="16"/>
      <c r="FW857" s="16"/>
      <c r="FX857" s="16"/>
      <c r="FY857" s="16"/>
      <c r="FZ857" s="16"/>
      <c r="GA857" s="16"/>
      <c r="GB857" s="16"/>
      <c r="GC857" s="16"/>
      <c r="GD857" s="16"/>
      <c r="GE857" s="16"/>
      <c r="GF857" s="16"/>
      <c r="GG857" s="16"/>
      <c r="GH857" s="16"/>
      <c r="GI857" s="16"/>
      <c r="GJ857" s="16"/>
      <c r="GK857" s="16"/>
      <c r="GL857" s="16"/>
      <c r="GM857" s="16"/>
      <c r="GN857" s="16"/>
      <c r="GO857" s="16"/>
      <c r="GP857" s="16"/>
      <c r="GQ857" s="16"/>
      <c r="GR857" s="16"/>
      <c r="GS857" s="16"/>
      <c r="GT857" s="16"/>
      <c r="GU857" s="16"/>
      <c r="GV857" s="16"/>
      <c r="GW857" s="16"/>
      <c r="GX857" s="16"/>
      <c r="GY857" s="16"/>
    </row>
    <row r="858" spans="1:207" s="15" customFormat="1" ht="25.15" customHeight="1" x14ac:dyDescent="0.25">
      <c r="A858" s="191" t="s">
        <v>1383</v>
      </c>
      <c r="B858" s="45" t="s">
        <v>500</v>
      </c>
      <c r="C858" s="58">
        <v>1967</v>
      </c>
      <c r="D858" s="167" t="s">
        <v>221</v>
      </c>
      <c r="E858" s="58" t="s">
        <v>20</v>
      </c>
      <c r="F858" s="72">
        <v>2</v>
      </c>
      <c r="G858" s="72">
        <v>2</v>
      </c>
      <c r="H858" s="47">
        <f>J858+I858</f>
        <v>916.4</v>
      </c>
      <c r="I858" s="47">
        <v>491.28</v>
      </c>
      <c r="J858" s="47">
        <v>425.12</v>
      </c>
      <c r="K858" s="37">
        <f t="shared" si="185"/>
        <v>3828500</v>
      </c>
      <c r="L858" s="44">
        <v>0</v>
      </c>
      <c r="M858" s="44">
        <v>0</v>
      </c>
      <c r="N858" s="44">
        <v>0</v>
      </c>
      <c r="O858" s="47">
        <f>'[1]Прод. прилож'!$C$1279</f>
        <v>3828500</v>
      </c>
      <c r="P858" s="44">
        <f t="shared" si="183"/>
        <v>4177.7608031427326</v>
      </c>
      <c r="Q858" s="50">
        <v>9673</v>
      </c>
      <c r="R858" s="69" t="s">
        <v>96</v>
      </c>
      <c r="S858" s="65"/>
      <c r="T858" s="17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DC858" s="16"/>
      <c r="DD858" s="16"/>
      <c r="DE858" s="16"/>
      <c r="DF858" s="16"/>
      <c r="DG858" s="16"/>
      <c r="DH858" s="16"/>
      <c r="DI858" s="16"/>
      <c r="DJ858" s="16"/>
      <c r="DK858" s="16"/>
      <c r="DL858" s="16"/>
      <c r="DM858" s="16"/>
      <c r="DN858" s="16"/>
      <c r="DO858" s="16"/>
      <c r="DP858" s="16"/>
      <c r="DQ858" s="16"/>
      <c r="DR858" s="16"/>
      <c r="DS858" s="16"/>
      <c r="DT858" s="16"/>
      <c r="DU858" s="16"/>
      <c r="DV858" s="16"/>
      <c r="DW858" s="16"/>
      <c r="DX858" s="16"/>
      <c r="DY858" s="16"/>
      <c r="DZ858" s="16"/>
      <c r="EA858" s="16"/>
      <c r="EB858" s="16"/>
      <c r="EC858" s="16"/>
      <c r="ED858" s="16"/>
      <c r="EE858" s="16"/>
      <c r="EF858" s="16"/>
      <c r="EG858" s="16"/>
      <c r="EH858" s="16"/>
      <c r="EI858" s="16"/>
      <c r="EJ858" s="16"/>
      <c r="EK858" s="16"/>
      <c r="EL858" s="16"/>
      <c r="EM858" s="16"/>
      <c r="EN858" s="16"/>
      <c r="EO858" s="16"/>
      <c r="EP858" s="16"/>
      <c r="EQ858" s="16"/>
      <c r="ER858" s="16"/>
      <c r="ES858" s="16"/>
      <c r="ET858" s="16"/>
      <c r="EU858" s="16"/>
      <c r="EV858" s="16"/>
      <c r="EW858" s="16"/>
      <c r="EX858" s="16"/>
      <c r="EY858" s="16"/>
      <c r="EZ858" s="16"/>
      <c r="FA858" s="16"/>
      <c r="FB858" s="16"/>
      <c r="FC858" s="16"/>
      <c r="FD858" s="16"/>
      <c r="FE858" s="16"/>
      <c r="FF858" s="16"/>
      <c r="FG858" s="16"/>
      <c r="FH858" s="16"/>
      <c r="FI858" s="16"/>
      <c r="FJ858" s="16"/>
      <c r="FK858" s="16"/>
      <c r="FL858" s="16"/>
      <c r="FM858" s="16"/>
      <c r="FN858" s="16"/>
      <c r="FO858" s="16"/>
      <c r="FP858" s="16"/>
      <c r="FQ858" s="16"/>
      <c r="FR858" s="16"/>
      <c r="FS858" s="16"/>
      <c r="FT858" s="16"/>
      <c r="FU858" s="16"/>
      <c r="FV858" s="16"/>
      <c r="FW858" s="16"/>
      <c r="FX858" s="16"/>
      <c r="FY858" s="16"/>
      <c r="FZ858" s="16"/>
      <c r="GA858" s="16"/>
      <c r="GB858" s="16"/>
      <c r="GC858" s="16"/>
      <c r="GD858" s="16"/>
      <c r="GE858" s="16"/>
      <c r="GF858" s="16"/>
      <c r="GG858" s="16"/>
      <c r="GH858" s="16"/>
      <c r="GI858" s="16"/>
      <c r="GJ858" s="16"/>
      <c r="GK858" s="16"/>
      <c r="GL858" s="16"/>
      <c r="GM858" s="16"/>
      <c r="GN858" s="16"/>
      <c r="GO858" s="16"/>
      <c r="GP858" s="16"/>
      <c r="GQ858" s="16"/>
      <c r="GR858" s="16"/>
      <c r="GS858" s="16"/>
      <c r="GT858" s="16"/>
      <c r="GU858" s="16"/>
      <c r="GV858" s="16"/>
      <c r="GW858" s="16"/>
      <c r="GX858" s="16"/>
      <c r="GY858" s="16"/>
    </row>
    <row r="859" spans="1:207" s="15" customFormat="1" ht="25.15" customHeight="1" x14ac:dyDescent="0.25">
      <c r="A859" s="191" t="s">
        <v>1384</v>
      </c>
      <c r="B859" s="45" t="s">
        <v>501</v>
      </c>
      <c r="C859" s="167">
        <v>1953</v>
      </c>
      <c r="D859" s="167" t="s">
        <v>221</v>
      </c>
      <c r="E859" s="167" t="s">
        <v>20</v>
      </c>
      <c r="F859" s="72">
        <v>2</v>
      </c>
      <c r="G859" s="72">
        <v>2</v>
      </c>
      <c r="H859" s="47">
        <v>493.05</v>
      </c>
      <c r="I859" s="47">
        <v>422.4</v>
      </c>
      <c r="J859" s="47">
        <v>381.4</v>
      </c>
      <c r="K859" s="37">
        <f t="shared" si="185"/>
        <v>2747012.2</v>
      </c>
      <c r="L859" s="44">
        <v>0</v>
      </c>
      <c r="M859" s="44">
        <v>0</v>
      </c>
      <c r="N859" s="44">
        <v>0</v>
      </c>
      <c r="O859" s="47">
        <f>'[1]Прод. прилож'!$C$287</f>
        <v>2747012.2</v>
      </c>
      <c r="P859" s="44">
        <f t="shared" si="183"/>
        <v>5571.4678024541126</v>
      </c>
      <c r="Q859" s="50">
        <v>9673</v>
      </c>
      <c r="R859" s="69" t="s">
        <v>94</v>
      </c>
      <c r="S859" s="65"/>
      <c r="T859" s="17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DC859" s="16"/>
      <c r="DD859" s="16"/>
      <c r="DE859" s="16"/>
      <c r="DF859" s="16"/>
      <c r="DG859" s="16"/>
      <c r="DH859" s="16"/>
      <c r="DI859" s="16"/>
      <c r="DJ859" s="16"/>
      <c r="DK859" s="16"/>
      <c r="DL859" s="16"/>
      <c r="DM859" s="16"/>
      <c r="DN859" s="16"/>
      <c r="DO859" s="16"/>
      <c r="DP859" s="16"/>
      <c r="DQ859" s="16"/>
      <c r="DR859" s="16"/>
      <c r="DS859" s="16"/>
      <c r="DT859" s="16"/>
      <c r="DU859" s="16"/>
      <c r="DV859" s="16"/>
      <c r="DW859" s="16"/>
      <c r="DX859" s="16"/>
      <c r="DY859" s="16"/>
      <c r="DZ859" s="16"/>
      <c r="EA859" s="16"/>
      <c r="EB859" s="16"/>
      <c r="EC859" s="16"/>
      <c r="ED859" s="16"/>
      <c r="EE859" s="16"/>
      <c r="EF859" s="16"/>
      <c r="EG859" s="16"/>
      <c r="EH859" s="16"/>
      <c r="EI859" s="16"/>
      <c r="EJ859" s="16"/>
      <c r="EK859" s="16"/>
      <c r="EL859" s="16"/>
      <c r="EM859" s="16"/>
      <c r="EN859" s="16"/>
      <c r="EO859" s="16"/>
      <c r="EP859" s="16"/>
      <c r="EQ859" s="16"/>
      <c r="ER859" s="16"/>
      <c r="ES859" s="16"/>
      <c r="ET859" s="16"/>
      <c r="EU859" s="16"/>
      <c r="EV859" s="16"/>
      <c r="EW859" s="16"/>
      <c r="EX859" s="16"/>
      <c r="EY859" s="16"/>
      <c r="EZ859" s="16"/>
      <c r="FA859" s="16"/>
      <c r="FB859" s="16"/>
      <c r="FC859" s="16"/>
      <c r="FD859" s="16"/>
      <c r="FE859" s="16"/>
      <c r="FF859" s="16"/>
      <c r="FG859" s="16"/>
      <c r="FH859" s="16"/>
      <c r="FI859" s="16"/>
      <c r="FJ859" s="16"/>
      <c r="FK859" s="16"/>
      <c r="FL859" s="16"/>
      <c r="FM859" s="16"/>
      <c r="FN859" s="16"/>
      <c r="FO859" s="16"/>
      <c r="FP859" s="16"/>
      <c r="FQ859" s="16"/>
      <c r="FR859" s="16"/>
      <c r="FS859" s="16"/>
      <c r="FT859" s="16"/>
      <c r="FU859" s="16"/>
      <c r="FV859" s="16"/>
      <c r="FW859" s="16"/>
      <c r="FX859" s="16"/>
      <c r="FY859" s="16"/>
      <c r="FZ859" s="16"/>
      <c r="GA859" s="16"/>
      <c r="GB859" s="16"/>
      <c r="GC859" s="16"/>
      <c r="GD859" s="16"/>
      <c r="GE859" s="16"/>
      <c r="GF859" s="16"/>
      <c r="GG859" s="16"/>
      <c r="GH859" s="16"/>
      <c r="GI859" s="16"/>
      <c r="GJ859" s="16"/>
      <c r="GK859" s="16"/>
      <c r="GL859" s="16"/>
      <c r="GM859" s="16"/>
      <c r="GN859" s="16"/>
      <c r="GO859" s="16"/>
      <c r="GP859" s="16"/>
      <c r="GQ859" s="16"/>
      <c r="GR859" s="16"/>
      <c r="GS859" s="16"/>
      <c r="GT859" s="16"/>
      <c r="GU859" s="16"/>
      <c r="GV859" s="16"/>
      <c r="GW859" s="16"/>
      <c r="GX859" s="16"/>
      <c r="GY859" s="16"/>
    </row>
    <row r="860" spans="1:207" s="15" customFormat="1" ht="25.15" customHeight="1" x14ac:dyDescent="0.25">
      <c r="A860" s="191" t="s">
        <v>1385</v>
      </c>
      <c r="B860" s="45" t="s">
        <v>1877</v>
      </c>
      <c r="C860" s="147">
        <v>1959</v>
      </c>
      <c r="D860" s="147" t="s">
        <v>221</v>
      </c>
      <c r="E860" s="147" t="s">
        <v>20</v>
      </c>
      <c r="F860" s="159">
        <v>2</v>
      </c>
      <c r="G860" s="159">
        <v>2</v>
      </c>
      <c r="H860" s="153">
        <v>547.97</v>
      </c>
      <c r="I860" s="153">
        <v>0</v>
      </c>
      <c r="J860" s="153">
        <v>547.97</v>
      </c>
      <c r="K860" s="37">
        <f t="shared" si="185"/>
        <v>3968000</v>
      </c>
      <c r="L860" s="47">
        <v>0</v>
      </c>
      <c r="M860" s="47">
        <v>0</v>
      </c>
      <c r="N860" s="47">
        <v>0</v>
      </c>
      <c r="O860" s="44">
        <f>'[1]Прод. прилож'!$C$288</f>
        <v>3968000</v>
      </c>
      <c r="P860" s="50">
        <f>K860/[3]Прилож!H528</f>
        <v>7241.2723324269573</v>
      </c>
      <c r="Q860" s="37">
        <v>9673</v>
      </c>
      <c r="R860" s="70" t="s">
        <v>94</v>
      </c>
      <c r="S860" s="57"/>
      <c r="T860" s="16"/>
      <c r="U860" s="16"/>
      <c r="V860" s="16"/>
      <c r="W860" s="16"/>
      <c r="X860" s="16"/>
      <c r="Y860" s="116"/>
      <c r="Z860" s="116"/>
      <c r="AA860" s="116"/>
      <c r="AB860" s="116"/>
      <c r="AC860" s="116"/>
      <c r="AD860" s="116"/>
      <c r="AE860" s="116"/>
      <c r="AF860" s="116"/>
      <c r="AG860" s="116"/>
      <c r="AH860" s="116"/>
      <c r="AI860" s="116"/>
      <c r="AJ860" s="116"/>
      <c r="AK860" s="116"/>
      <c r="AL860" s="116"/>
      <c r="AM860" s="116"/>
      <c r="AN860" s="116"/>
      <c r="AO860" s="116"/>
      <c r="AP860" s="116"/>
      <c r="AQ860" s="116"/>
      <c r="AR860" s="116"/>
      <c r="AS860" s="116"/>
      <c r="AT860" s="116"/>
      <c r="AU860" s="116"/>
      <c r="AV860" s="116"/>
      <c r="AW860" s="116"/>
      <c r="AX860" s="116"/>
      <c r="AY860" s="116"/>
      <c r="AZ860" s="116"/>
      <c r="BA860" s="116"/>
      <c r="BB860" s="116"/>
      <c r="BC860" s="116"/>
      <c r="BD860" s="116"/>
      <c r="BE860" s="116"/>
      <c r="BF860" s="116"/>
      <c r="BG860" s="116"/>
      <c r="BH860" s="116"/>
      <c r="BI860" s="116"/>
      <c r="BJ860" s="116"/>
      <c r="BK860" s="116"/>
      <c r="BL860" s="116"/>
      <c r="BM860" s="116"/>
      <c r="BN860" s="116"/>
      <c r="BO860" s="116"/>
      <c r="BP860" s="116"/>
      <c r="BQ860" s="116"/>
      <c r="BR860" s="116"/>
      <c r="BS860" s="116"/>
      <c r="BT860" s="116"/>
      <c r="BU860" s="116"/>
      <c r="BV860" s="116"/>
      <c r="BW860" s="116"/>
      <c r="BX860" s="116"/>
      <c r="BY860" s="116"/>
      <c r="BZ860" s="116"/>
      <c r="CA860" s="116"/>
      <c r="CB860" s="116"/>
      <c r="CC860" s="116"/>
      <c r="CD860" s="116"/>
      <c r="CE860" s="116"/>
      <c r="CF860" s="116"/>
      <c r="CG860" s="116"/>
      <c r="CH860" s="116"/>
      <c r="CI860" s="116"/>
      <c r="CJ860" s="116"/>
      <c r="CK860" s="116"/>
      <c r="CL860" s="116"/>
      <c r="CM860" s="116"/>
      <c r="CN860" s="116"/>
      <c r="CO860" s="116"/>
      <c r="CP860" s="116"/>
      <c r="CQ860" s="116"/>
      <c r="CR860" s="116"/>
      <c r="CS860" s="116"/>
      <c r="CT860" s="116"/>
      <c r="CU860" s="116"/>
      <c r="CV860" s="116"/>
      <c r="CW860" s="116"/>
      <c r="CX860" s="116"/>
      <c r="CY860" s="116"/>
      <c r="CZ860" s="116"/>
      <c r="DA860" s="116"/>
      <c r="DB860" s="116"/>
      <c r="DC860" s="116"/>
      <c r="DD860" s="116"/>
      <c r="DE860" s="116"/>
      <c r="DF860" s="116"/>
      <c r="DG860" s="116"/>
      <c r="DH860" s="116"/>
      <c r="DI860" s="116"/>
      <c r="DJ860" s="116"/>
      <c r="DK860" s="116"/>
      <c r="DL860" s="116"/>
      <c r="DM860" s="116"/>
      <c r="DN860" s="116"/>
      <c r="DO860" s="116"/>
      <c r="DP860" s="116"/>
      <c r="DQ860" s="116"/>
      <c r="DR860" s="116"/>
      <c r="DS860" s="116"/>
      <c r="DT860" s="116"/>
      <c r="DU860" s="116"/>
      <c r="DV860" s="116"/>
      <c r="DW860" s="116"/>
      <c r="DX860" s="116"/>
      <c r="DY860" s="116"/>
      <c r="DZ860" s="116"/>
      <c r="EA860" s="116"/>
      <c r="EB860" s="116"/>
      <c r="EC860" s="116"/>
      <c r="ED860" s="116"/>
      <c r="EE860" s="116"/>
      <c r="EF860" s="116"/>
      <c r="EG860" s="116"/>
      <c r="EH860" s="116"/>
      <c r="EI860" s="116"/>
      <c r="EJ860" s="116"/>
      <c r="EK860" s="116"/>
      <c r="EL860" s="116"/>
      <c r="EM860" s="116"/>
      <c r="EN860" s="116"/>
      <c r="EO860" s="116"/>
      <c r="EP860" s="116"/>
      <c r="EQ860" s="116"/>
      <c r="ER860" s="116"/>
      <c r="ES860" s="116"/>
      <c r="ET860" s="116"/>
      <c r="EU860" s="116"/>
      <c r="EV860" s="116"/>
      <c r="EW860" s="116"/>
      <c r="EX860" s="116"/>
      <c r="EY860" s="116"/>
      <c r="EZ860" s="116"/>
      <c r="FA860" s="116"/>
      <c r="FB860" s="116"/>
      <c r="FC860" s="116"/>
      <c r="FD860" s="116"/>
      <c r="FE860" s="116"/>
      <c r="FF860" s="116"/>
      <c r="FG860" s="116"/>
      <c r="FH860" s="116"/>
      <c r="FI860" s="116"/>
      <c r="FJ860" s="116"/>
      <c r="FK860" s="116"/>
      <c r="FL860" s="116"/>
      <c r="FM860" s="116"/>
      <c r="FN860" s="116"/>
      <c r="FO860" s="116"/>
      <c r="FP860" s="116"/>
      <c r="FQ860" s="116"/>
      <c r="FR860" s="116"/>
      <c r="FS860" s="116"/>
      <c r="FT860" s="116"/>
      <c r="FU860" s="116"/>
      <c r="FV860" s="116"/>
      <c r="FW860" s="116"/>
      <c r="FX860" s="116"/>
      <c r="FY860" s="116"/>
      <c r="FZ860" s="116"/>
      <c r="GA860" s="116"/>
      <c r="GB860" s="116"/>
      <c r="GC860" s="116"/>
      <c r="GD860" s="116"/>
      <c r="GE860" s="116"/>
      <c r="GF860" s="116"/>
      <c r="GG860" s="116"/>
      <c r="GH860" s="116"/>
      <c r="GI860" s="116"/>
      <c r="GJ860" s="116"/>
      <c r="GK860" s="116"/>
      <c r="GL860" s="116"/>
      <c r="GM860" s="116"/>
      <c r="GN860" s="116"/>
      <c r="GO860" s="116"/>
      <c r="GP860" s="116"/>
      <c r="GQ860" s="116"/>
      <c r="GR860" s="116"/>
      <c r="GS860" s="116"/>
      <c r="GT860" s="116"/>
      <c r="GU860" s="116"/>
      <c r="GV860" s="116"/>
      <c r="GW860" s="116"/>
      <c r="GX860" s="116"/>
      <c r="GY860" s="116"/>
    </row>
    <row r="861" spans="1:207" s="15" customFormat="1" ht="25.15" customHeight="1" x14ac:dyDescent="0.25">
      <c r="A861" s="191" t="s">
        <v>1386</v>
      </c>
      <c r="B861" s="45" t="s">
        <v>502</v>
      </c>
      <c r="C861" s="58">
        <v>1963</v>
      </c>
      <c r="D861" s="167" t="s">
        <v>221</v>
      </c>
      <c r="E861" s="58" t="s">
        <v>20</v>
      </c>
      <c r="F861" s="72">
        <v>3</v>
      </c>
      <c r="G861" s="72">
        <v>2</v>
      </c>
      <c r="H861" s="47">
        <f>I861+J861</f>
        <v>838.06</v>
      </c>
      <c r="I861" s="47">
        <v>0</v>
      </c>
      <c r="J861" s="47">
        <v>838.06</v>
      </c>
      <c r="K861" s="37">
        <f t="shared" si="185"/>
        <v>3854075</v>
      </c>
      <c r="L861" s="44">
        <v>0</v>
      </c>
      <c r="M861" s="44">
        <v>0</v>
      </c>
      <c r="N861" s="44">
        <v>0</v>
      </c>
      <c r="O861" s="47">
        <f>'[1]Прод. прилож'!$C$798</f>
        <v>3854075</v>
      </c>
      <c r="P861" s="44">
        <f t="shared" ref="P861:P885" si="186">K861/H861</f>
        <v>4598.8055747798489</v>
      </c>
      <c r="Q861" s="50">
        <v>9673</v>
      </c>
      <c r="R861" s="69" t="s">
        <v>95</v>
      </c>
      <c r="S861" s="57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DC861" s="16"/>
      <c r="DD861" s="16"/>
      <c r="DE861" s="16"/>
      <c r="DF861" s="16"/>
      <c r="DG861" s="16"/>
      <c r="DH861" s="16"/>
      <c r="DI861" s="16"/>
      <c r="DJ861" s="16"/>
      <c r="DK861" s="16"/>
      <c r="DL861" s="16"/>
      <c r="DM861" s="16"/>
      <c r="DN861" s="16"/>
      <c r="DO861" s="16"/>
      <c r="DP861" s="16"/>
      <c r="DQ861" s="16"/>
      <c r="DR861" s="16"/>
      <c r="DS861" s="16"/>
      <c r="DT861" s="16"/>
      <c r="DU861" s="16"/>
      <c r="DV861" s="16"/>
      <c r="DW861" s="16"/>
      <c r="DX861" s="16"/>
      <c r="DY861" s="16"/>
      <c r="DZ861" s="16"/>
      <c r="EA861" s="16"/>
      <c r="EB861" s="16"/>
      <c r="EC861" s="16"/>
      <c r="ED861" s="16"/>
      <c r="EE861" s="16"/>
      <c r="EF861" s="16"/>
      <c r="EG861" s="16"/>
      <c r="EH861" s="16"/>
      <c r="EI861" s="16"/>
      <c r="EJ861" s="16"/>
      <c r="EK861" s="16"/>
      <c r="EL861" s="16"/>
      <c r="EM861" s="16"/>
      <c r="EN861" s="16"/>
      <c r="EO861" s="16"/>
      <c r="EP861" s="16"/>
      <c r="EQ861" s="16"/>
      <c r="ER861" s="16"/>
      <c r="ES861" s="16"/>
      <c r="ET861" s="16"/>
      <c r="EU861" s="16"/>
      <c r="EV861" s="16"/>
      <c r="EW861" s="16"/>
      <c r="EX861" s="16"/>
      <c r="EY861" s="16"/>
      <c r="EZ861" s="16"/>
      <c r="FA861" s="16"/>
      <c r="FB861" s="16"/>
      <c r="FC861" s="16"/>
      <c r="FD861" s="16"/>
      <c r="FE861" s="16"/>
      <c r="FF861" s="16"/>
      <c r="FG861" s="16"/>
      <c r="FH861" s="16"/>
      <c r="FI861" s="16"/>
      <c r="FJ861" s="16"/>
      <c r="FK861" s="16"/>
      <c r="FL861" s="16"/>
      <c r="FM861" s="16"/>
      <c r="FN861" s="16"/>
      <c r="FO861" s="16"/>
      <c r="FP861" s="16"/>
      <c r="FQ861" s="16"/>
      <c r="FR861" s="16"/>
      <c r="FS861" s="16"/>
      <c r="FT861" s="16"/>
      <c r="FU861" s="16"/>
      <c r="FV861" s="16"/>
      <c r="FW861" s="16"/>
      <c r="FX861" s="16"/>
      <c r="FY861" s="16"/>
      <c r="FZ861" s="16"/>
      <c r="GA861" s="16"/>
      <c r="GB861" s="16"/>
      <c r="GC861" s="16"/>
      <c r="GD861" s="16"/>
      <c r="GE861" s="16"/>
      <c r="GF861" s="16"/>
      <c r="GG861" s="16"/>
      <c r="GH861" s="16"/>
      <c r="GI861" s="16"/>
      <c r="GJ861" s="16"/>
      <c r="GK861" s="16"/>
      <c r="GL861" s="16"/>
      <c r="GM861" s="16"/>
      <c r="GN861" s="16"/>
      <c r="GO861" s="16"/>
      <c r="GP861" s="16"/>
      <c r="GQ861" s="16"/>
      <c r="GR861" s="16"/>
      <c r="GS861" s="16"/>
      <c r="GT861" s="16"/>
      <c r="GU861" s="16"/>
      <c r="GV861" s="16"/>
      <c r="GW861" s="16"/>
      <c r="GX861" s="16"/>
      <c r="GY861" s="16"/>
    </row>
    <row r="862" spans="1:207" s="15" customFormat="1" ht="25.15" customHeight="1" x14ac:dyDescent="0.25">
      <c r="A862" s="191" t="s">
        <v>1387</v>
      </c>
      <c r="B862" s="45" t="s">
        <v>503</v>
      </c>
      <c r="C862" s="58">
        <v>1967</v>
      </c>
      <c r="D862" s="167" t="s">
        <v>221</v>
      </c>
      <c r="E862" s="58" t="s">
        <v>20</v>
      </c>
      <c r="F862" s="72">
        <v>5</v>
      </c>
      <c r="G862" s="72">
        <v>4</v>
      </c>
      <c r="H862" s="47">
        <f>I862+J862</f>
        <v>3178.25</v>
      </c>
      <c r="I862" s="47">
        <v>74.599999999999994</v>
      </c>
      <c r="J862" s="47">
        <v>3103.65</v>
      </c>
      <c r="K862" s="37">
        <f t="shared" si="185"/>
        <v>8913275</v>
      </c>
      <c r="L862" s="44">
        <v>0</v>
      </c>
      <c r="M862" s="44">
        <v>0</v>
      </c>
      <c r="N862" s="44">
        <v>0</v>
      </c>
      <c r="O862" s="47">
        <f>'[1]Прод. прилож'!$C$1280</f>
        <v>8913275</v>
      </c>
      <c r="P862" s="44">
        <f t="shared" si="186"/>
        <v>2804.4600015731926</v>
      </c>
      <c r="Q862" s="50">
        <v>9673</v>
      </c>
      <c r="R862" s="69" t="s">
        <v>96</v>
      </c>
      <c r="S862" s="57"/>
      <c r="T862" s="16"/>
      <c r="U862" s="16"/>
    </row>
    <row r="863" spans="1:207" s="116" customFormat="1" ht="30" customHeight="1" x14ac:dyDescent="0.25">
      <c r="A863" s="191" t="s">
        <v>1388</v>
      </c>
      <c r="B863" s="156" t="s">
        <v>2206</v>
      </c>
      <c r="C863" s="139">
        <v>1975</v>
      </c>
      <c r="D863" s="147" t="s">
        <v>221</v>
      </c>
      <c r="E863" s="139" t="s">
        <v>22</v>
      </c>
      <c r="F863" s="149">
        <v>5</v>
      </c>
      <c r="G863" s="149">
        <v>4</v>
      </c>
      <c r="H863" s="151">
        <v>2687.54</v>
      </c>
      <c r="I863" s="151">
        <v>0</v>
      </c>
      <c r="J863" s="151">
        <v>2677</v>
      </c>
      <c r="K863" s="37">
        <f t="shared" si="185"/>
        <v>6239525</v>
      </c>
      <c r="L863" s="44">
        <v>0</v>
      </c>
      <c r="M863" s="44">
        <v>0</v>
      </c>
      <c r="N863" s="44">
        <v>0</v>
      </c>
      <c r="O863" s="47">
        <f>'[1]Прод. прилож'!$C$289</f>
        <v>6239525</v>
      </c>
      <c r="P863" s="44">
        <f t="shared" si="186"/>
        <v>2321.6491661519458</v>
      </c>
      <c r="Q863" s="50">
        <v>9673</v>
      </c>
      <c r="R863" s="69" t="s">
        <v>94</v>
      </c>
      <c r="S863" s="16"/>
      <c r="T863" s="16"/>
      <c r="U863" s="16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  <c r="BB863" s="15"/>
      <c r="BC863" s="15"/>
      <c r="BD863" s="15"/>
      <c r="BE863" s="15"/>
      <c r="BF863" s="15"/>
      <c r="BG863" s="15"/>
      <c r="BH863" s="15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5"/>
      <c r="CE863" s="15"/>
      <c r="CF863" s="15"/>
      <c r="CG863" s="15"/>
      <c r="CH863" s="15"/>
      <c r="CI863" s="15"/>
      <c r="CJ863" s="15"/>
      <c r="CK863" s="15"/>
      <c r="CL863" s="15"/>
      <c r="CM863" s="15"/>
      <c r="CN863" s="15"/>
      <c r="CO863" s="15"/>
      <c r="CP863" s="15"/>
      <c r="CQ863" s="15"/>
      <c r="CR863" s="15"/>
      <c r="CS863" s="15"/>
      <c r="CT863" s="15"/>
      <c r="CU863" s="15"/>
      <c r="CV863" s="15"/>
      <c r="CW863" s="15"/>
      <c r="CX863" s="15"/>
      <c r="CY863" s="15"/>
      <c r="CZ863" s="15"/>
      <c r="DA863" s="15"/>
      <c r="DB863" s="15"/>
      <c r="DC863" s="15"/>
      <c r="DD863" s="15"/>
      <c r="DE863" s="15"/>
      <c r="DF863" s="15"/>
      <c r="DG863" s="15"/>
      <c r="DH863" s="15"/>
      <c r="DI863" s="15"/>
      <c r="DJ863" s="15"/>
      <c r="DK863" s="15"/>
      <c r="DL863" s="15"/>
      <c r="DM863" s="15"/>
      <c r="DN863" s="15"/>
      <c r="DO863" s="15"/>
      <c r="DP863" s="15"/>
      <c r="DQ863" s="15"/>
      <c r="DR863" s="15"/>
      <c r="DS863" s="15"/>
      <c r="DT863" s="15"/>
      <c r="DU863" s="15"/>
      <c r="DV863" s="15"/>
      <c r="DW863" s="15"/>
      <c r="DX863" s="15"/>
      <c r="DY863" s="15"/>
      <c r="DZ863" s="15"/>
      <c r="EA863" s="15"/>
      <c r="EB863" s="15"/>
      <c r="EC863" s="15"/>
      <c r="ED863" s="15"/>
      <c r="EE863" s="15"/>
      <c r="EF863" s="15"/>
      <c r="EG863" s="15"/>
      <c r="EH863" s="15"/>
      <c r="EI863" s="15"/>
      <c r="EJ863" s="15"/>
      <c r="EK863" s="15"/>
      <c r="EL863" s="15"/>
      <c r="EM863" s="15"/>
      <c r="EN863" s="15"/>
      <c r="EO863" s="15"/>
      <c r="EP863" s="15"/>
      <c r="EQ863" s="15"/>
      <c r="ER863" s="15"/>
      <c r="ES863" s="15"/>
      <c r="ET863" s="15"/>
      <c r="EU863" s="15"/>
      <c r="EV863" s="15"/>
      <c r="EW863" s="15"/>
      <c r="EX863" s="15"/>
      <c r="EY863" s="15"/>
      <c r="EZ863" s="15"/>
      <c r="FA863" s="15"/>
      <c r="FB863" s="15"/>
      <c r="FC863" s="15"/>
      <c r="FD863" s="15"/>
      <c r="FE863" s="15"/>
      <c r="FF863" s="15"/>
      <c r="FG863" s="15"/>
      <c r="FH863" s="15"/>
      <c r="FI863" s="15"/>
      <c r="FJ863" s="15"/>
      <c r="FK863" s="15"/>
      <c r="FL863" s="15"/>
      <c r="FM863" s="15"/>
      <c r="FN863" s="15"/>
      <c r="FO863" s="15"/>
      <c r="FP863" s="15"/>
      <c r="FQ863" s="15"/>
      <c r="FR863" s="15"/>
      <c r="FS863" s="15"/>
      <c r="FT863" s="15"/>
      <c r="FU863" s="15"/>
      <c r="FV863" s="15"/>
      <c r="FW863" s="15"/>
      <c r="FX863" s="15"/>
      <c r="FY863" s="15"/>
      <c r="FZ863" s="15"/>
      <c r="GA863" s="15"/>
      <c r="GB863" s="15"/>
      <c r="GC863" s="15"/>
      <c r="GD863" s="15"/>
      <c r="GE863" s="15"/>
      <c r="GF863" s="15"/>
      <c r="GG863" s="15"/>
      <c r="GH863" s="15"/>
      <c r="GI863" s="15"/>
      <c r="GJ863" s="15"/>
      <c r="GK863" s="15"/>
      <c r="GL863" s="15"/>
      <c r="GM863" s="15"/>
      <c r="GN863" s="15"/>
      <c r="GO863" s="15"/>
      <c r="GP863" s="15"/>
      <c r="GQ863" s="15"/>
      <c r="GR863" s="15"/>
      <c r="GS863" s="15"/>
      <c r="GT863" s="15"/>
      <c r="GU863" s="15"/>
      <c r="GV863" s="15"/>
      <c r="GW863" s="15"/>
      <c r="GX863" s="15"/>
      <c r="GY863" s="15"/>
    </row>
    <row r="864" spans="1:207" s="15" customFormat="1" ht="25.15" customHeight="1" x14ac:dyDescent="0.25">
      <c r="A864" s="191" t="s">
        <v>2053</v>
      </c>
      <c r="B864" s="45" t="s">
        <v>504</v>
      </c>
      <c r="C864" s="58">
        <v>1962</v>
      </c>
      <c r="D864" s="167" t="s">
        <v>221</v>
      </c>
      <c r="E864" s="167" t="s">
        <v>20</v>
      </c>
      <c r="F864" s="72">
        <v>3</v>
      </c>
      <c r="G864" s="72">
        <v>2</v>
      </c>
      <c r="H864" s="47">
        <f>I864+J864</f>
        <v>803.8</v>
      </c>
      <c r="I864" s="47">
        <v>267.2</v>
      </c>
      <c r="J864" s="47">
        <v>536.6</v>
      </c>
      <c r="K864" s="37">
        <f t="shared" si="185"/>
        <v>4053250</v>
      </c>
      <c r="L864" s="44">
        <v>0</v>
      </c>
      <c r="M864" s="44">
        <v>0</v>
      </c>
      <c r="N864" s="44">
        <v>0</v>
      </c>
      <c r="O864" s="47">
        <f>'[1]Прод. прилож'!$C$290</f>
        <v>4053250</v>
      </c>
      <c r="P864" s="44">
        <f t="shared" si="186"/>
        <v>5042.6101020154274</v>
      </c>
      <c r="Q864" s="50">
        <v>9673</v>
      </c>
      <c r="R864" s="69" t="s">
        <v>94</v>
      </c>
      <c r="S864" s="65"/>
      <c r="T864" s="17"/>
      <c r="U864" s="16"/>
    </row>
    <row r="865" spans="1:207" s="15" customFormat="1" ht="25.15" customHeight="1" x14ac:dyDescent="0.25">
      <c r="A865" s="191" t="s">
        <v>1389</v>
      </c>
      <c r="B865" s="45" t="s">
        <v>505</v>
      </c>
      <c r="C865" s="167">
        <v>1964</v>
      </c>
      <c r="D865" s="167" t="s">
        <v>221</v>
      </c>
      <c r="E865" s="167" t="s">
        <v>22</v>
      </c>
      <c r="F865" s="72">
        <v>5</v>
      </c>
      <c r="G865" s="72">
        <v>3</v>
      </c>
      <c r="H865" s="80">
        <v>3541.07</v>
      </c>
      <c r="I865" s="47">
        <v>301.3</v>
      </c>
      <c r="J865" s="47">
        <v>1156.0999999999999</v>
      </c>
      <c r="K865" s="37">
        <f t="shared" si="185"/>
        <v>27771999.75</v>
      </c>
      <c r="L865" s="44">
        <v>0</v>
      </c>
      <c r="M865" s="44">
        <v>0</v>
      </c>
      <c r="N865" s="44">
        <v>0</v>
      </c>
      <c r="O865" s="47">
        <f>'[1]Прод. прилож'!$C$799</f>
        <v>27771999.75</v>
      </c>
      <c r="P865" s="44">
        <f t="shared" si="186"/>
        <v>7842.8270974592424</v>
      </c>
      <c r="Q865" s="50">
        <v>9673</v>
      </c>
      <c r="R865" s="69" t="s">
        <v>95</v>
      </c>
      <c r="S865" s="57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DC865" s="16"/>
      <c r="DD865" s="16"/>
      <c r="DE865" s="16"/>
      <c r="DF865" s="16"/>
      <c r="DG865" s="16"/>
      <c r="DH865" s="16"/>
      <c r="DI865" s="16"/>
      <c r="DJ865" s="16"/>
      <c r="DK865" s="16"/>
      <c r="DL865" s="16"/>
      <c r="DM865" s="16"/>
      <c r="DN865" s="16"/>
      <c r="DO865" s="16"/>
      <c r="DP865" s="16"/>
      <c r="DQ865" s="16"/>
      <c r="DR865" s="16"/>
      <c r="DS865" s="16"/>
      <c r="DT865" s="16"/>
      <c r="DU865" s="16"/>
      <c r="DV865" s="16"/>
      <c r="DW865" s="16"/>
      <c r="DX865" s="16"/>
      <c r="DY865" s="16"/>
      <c r="DZ865" s="16"/>
      <c r="EA865" s="16"/>
      <c r="EB865" s="16"/>
      <c r="EC865" s="16"/>
      <c r="ED865" s="16"/>
      <c r="EE865" s="16"/>
      <c r="EF865" s="16"/>
      <c r="EG865" s="16"/>
      <c r="EH865" s="16"/>
      <c r="EI865" s="16"/>
      <c r="EJ865" s="16"/>
      <c r="EK865" s="16"/>
      <c r="EL865" s="16"/>
      <c r="EM865" s="16"/>
      <c r="EN865" s="16"/>
      <c r="EO865" s="16"/>
      <c r="EP865" s="16"/>
      <c r="EQ865" s="16"/>
      <c r="ER865" s="16"/>
      <c r="ES865" s="16"/>
      <c r="ET865" s="16"/>
      <c r="EU865" s="16"/>
      <c r="EV865" s="16"/>
      <c r="EW865" s="16"/>
      <c r="EX865" s="16"/>
      <c r="EY865" s="16"/>
      <c r="EZ865" s="16"/>
      <c r="FA865" s="16"/>
      <c r="FB865" s="16"/>
      <c r="FC865" s="16"/>
      <c r="FD865" s="16"/>
      <c r="FE865" s="16"/>
      <c r="FF865" s="16"/>
      <c r="FG865" s="16"/>
      <c r="FH865" s="16"/>
      <c r="FI865" s="16"/>
      <c r="FJ865" s="16"/>
      <c r="FK865" s="16"/>
      <c r="FL865" s="16"/>
      <c r="FM865" s="16"/>
      <c r="FN865" s="16"/>
      <c r="FO865" s="16"/>
      <c r="FP865" s="16"/>
      <c r="FQ865" s="16"/>
      <c r="FR865" s="16"/>
      <c r="FS865" s="16"/>
      <c r="FT865" s="16"/>
      <c r="FU865" s="16"/>
      <c r="FV865" s="16"/>
      <c r="FW865" s="16"/>
      <c r="FX865" s="16"/>
      <c r="FY865" s="16"/>
      <c r="FZ865" s="16"/>
      <c r="GA865" s="16"/>
      <c r="GB865" s="16"/>
      <c r="GC865" s="16"/>
      <c r="GD865" s="16"/>
      <c r="GE865" s="16"/>
      <c r="GF865" s="16"/>
      <c r="GG865" s="16"/>
      <c r="GH865" s="16"/>
      <c r="GI865" s="16"/>
      <c r="GJ865" s="16"/>
      <c r="GK865" s="16"/>
      <c r="GL865" s="16"/>
      <c r="GM865" s="16"/>
      <c r="GN865" s="16"/>
      <c r="GO865" s="16"/>
      <c r="GP865" s="16"/>
      <c r="GQ865" s="16"/>
      <c r="GR865" s="16"/>
      <c r="GS865" s="16"/>
      <c r="GT865" s="16"/>
      <c r="GU865" s="16"/>
      <c r="GV865" s="16"/>
      <c r="GW865" s="16"/>
      <c r="GX865" s="16"/>
      <c r="GY865" s="16"/>
    </row>
    <row r="866" spans="1:207" s="113" customFormat="1" ht="25.15" customHeight="1" x14ac:dyDescent="0.25">
      <c r="A866" s="191" t="s">
        <v>1390</v>
      </c>
      <c r="B866" s="45" t="s">
        <v>506</v>
      </c>
      <c r="C866" s="58">
        <v>1964</v>
      </c>
      <c r="D866" s="167" t="s">
        <v>221</v>
      </c>
      <c r="E866" s="167" t="s">
        <v>22</v>
      </c>
      <c r="F866" s="72">
        <v>5</v>
      </c>
      <c r="G866" s="72">
        <v>4</v>
      </c>
      <c r="H866" s="47">
        <f>I866+J866</f>
        <v>3542.5</v>
      </c>
      <c r="I866" s="47">
        <v>42.5</v>
      </c>
      <c r="J866" s="47">
        <v>3500</v>
      </c>
      <c r="K866" s="37">
        <f t="shared" si="185"/>
        <v>6624700</v>
      </c>
      <c r="L866" s="44">
        <v>0</v>
      </c>
      <c r="M866" s="44">
        <v>0</v>
      </c>
      <c r="N866" s="44">
        <v>0</v>
      </c>
      <c r="O866" s="47">
        <f>'[1]Прод. прилож'!$C$800</f>
        <v>6624700</v>
      </c>
      <c r="P866" s="44">
        <f t="shared" si="186"/>
        <v>1870.0635144671842</v>
      </c>
      <c r="Q866" s="50">
        <v>9673</v>
      </c>
      <c r="R866" s="69" t="s">
        <v>95</v>
      </c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DC866" s="16"/>
      <c r="DD866" s="16"/>
      <c r="DE866" s="16"/>
      <c r="DF866" s="16"/>
      <c r="DG866" s="16"/>
      <c r="DH866" s="16"/>
      <c r="DI866" s="16"/>
      <c r="DJ866" s="16"/>
      <c r="DK866" s="16"/>
      <c r="DL866" s="16"/>
      <c r="DM866" s="16"/>
      <c r="DN866" s="16"/>
      <c r="DO866" s="16"/>
      <c r="DP866" s="16"/>
      <c r="DQ866" s="16"/>
      <c r="DR866" s="16"/>
      <c r="DS866" s="16"/>
      <c r="DT866" s="16"/>
      <c r="DU866" s="16"/>
      <c r="DV866" s="16"/>
      <c r="DW866" s="16"/>
      <c r="DX866" s="16"/>
      <c r="DY866" s="16"/>
      <c r="DZ866" s="16"/>
      <c r="EA866" s="16"/>
      <c r="EB866" s="16"/>
      <c r="EC866" s="16"/>
      <c r="ED866" s="16"/>
      <c r="EE866" s="16"/>
      <c r="EF866" s="16"/>
      <c r="EG866" s="16"/>
      <c r="EH866" s="16"/>
      <c r="EI866" s="16"/>
      <c r="EJ866" s="16"/>
      <c r="EK866" s="16"/>
      <c r="EL866" s="16"/>
      <c r="EM866" s="16"/>
      <c r="EN866" s="16"/>
      <c r="EO866" s="16"/>
      <c r="EP866" s="16"/>
      <c r="EQ866" s="16"/>
      <c r="ER866" s="16"/>
      <c r="ES866" s="16"/>
      <c r="ET866" s="16"/>
      <c r="EU866" s="16"/>
      <c r="EV866" s="16"/>
      <c r="EW866" s="16"/>
      <c r="EX866" s="16"/>
      <c r="EY866" s="16"/>
      <c r="EZ866" s="16"/>
      <c r="FA866" s="16"/>
      <c r="FB866" s="16"/>
      <c r="FC866" s="16"/>
      <c r="FD866" s="16"/>
      <c r="FE866" s="16"/>
      <c r="FF866" s="16"/>
      <c r="FG866" s="16"/>
      <c r="FH866" s="16"/>
      <c r="FI866" s="16"/>
      <c r="FJ866" s="16"/>
      <c r="FK866" s="16"/>
      <c r="FL866" s="16"/>
      <c r="FM866" s="16"/>
      <c r="FN866" s="16"/>
      <c r="FO866" s="16"/>
      <c r="FP866" s="16"/>
      <c r="FQ866" s="16"/>
      <c r="FR866" s="16"/>
      <c r="FS866" s="16"/>
      <c r="FT866" s="16"/>
      <c r="FU866" s="16"/>
      <c r="FV866" s="16"/>
      <c r="FW866" s="16"/>
      <c r="FX866" s="16"/>
      <c r="FY866" s="16"/>
      <c r="FZ866" s="16"/>
      <c r="GA866" s="16"/>
      <c r="GB866" s="16"/>
      <c r="GC866" s="16"/>
      <c r="GD866" s="16"/>
      <c r="GE866" s="16"/>
      <c r="GF866" s="16"/>
      <c r="GG866" s="16"/>
      <c r="GH866" s="16"/>
      <c r="GI866" s="16"/>
      <c r="GJ866" s="16"/>
      <c r="GK866" s="16"/>
      <c r="GL866" s="16"/>
      <c r="GM866" s="16"/>
      <c r="GN866" s="16"/>
      <c r="GO866" s="16"/>
      <c r="GP866" s="16"/>
      <c r="GQ866" s="16"/>
      <c r="GR866" s="16"/>
      <c r="GS866" s="16"/>
      <c r="GT866" s="16"/>
      <c r="GU866" s="16"/>
      <c r="GV866" s="16"/>
      <c r="GW866" s="16"/>
      <c r="GX866" s="16"/>
      <c r="GY866" s="16"/>
    </row>
    <row r="867" spans="1:207" s="15" customFormat="1" ht="25.15" customHeight="1" x14ac:dyDescent="0.25">
      <c r="A867" s="191" t="s">
        <v>1391</v>
      </c>
      <c r="B867" s="45" t="s">
        <v>507</v>
      </c>
      <c r="C867" s="58">
        <v>1964</v>
      </c>
      <c r="D867" s="167" t="s">
        <v>221</v>
      </c>
      <c r="E867" s="167" t="s">
        <v>22</v>
      </c>
      <c r="F867" s="72">
        <v>5</v>
      </c>
      <c r="G867" s="72">
        <v>4</v>
      </c>
      <c r="H867" s="47">
        <f>I867+J867</f>
        <v>3559.05</v>
      </c>
      <c r="I867" s="47">
        <v>0</v>
      </c>
      <c r="J867" s="47">
        <v>3559.05</v>
      </c>
      <c r="K867" s="37">
        <f t="shared" si="185"/>
        <v>6666550</v>
      </c>
      <c r="L867" s="44">
        <v>0</v>
      </c>
      <c r="M867" s="44">
        <v>0</v>
      </c>
      <c r="N867" s="44">
        <v>0</v>
      </c>
      <c r="O867" s="47">
        <f>'[1]Прод. прилож'!$C$801</f>
        <v>6666550</v>
      </c>
      <c r="P867" s="44">
        <f t="shared" si="186"/>
        <v>1873.1262556019162</v>
      </c>
      <c r="Q867" s="50">
        <v>9673</v>
      </c>
      <c r="R867" s="69" t="s">
        <v>95</v>
      </c>
      <c r="S867" s="57"/>
      <c r="T867" s="16"/>
      <c r="U867" s="16"/>
    </row>
    <row r="868" spans="1:207" s="113" customFormat="1" ht="27" customHeight="1" x14ac:dyDescent="0.25">
      <c r="A868" s="191" t="s">
        <v>1392</v>
      </c>
      <c r="B868" s="45" t="s">
        <v>508</v>
      </c>
      <c r="C868" s="58">
        <v>1963</v>
      </c>
      <c r="D868" s="167" t="s">
        <v>221</v>
      </c>
      <c r="E868" s="58" t="s">
        <v>22</v>
      </c>
      <c r="F868" s="72">
        <v>5</v>
      </c>
      <c r="G868" s="72">
        <v>4</v>
      </c>
      <c r="H868" s="47">
        <f>I868+J868</f>
        <v>3519.05</v>
      </c>
      <c r="I868" s="47">
        <v>0</v>
      </c>
      <c r="J868" s="47">
        <v>3519.05</v>
      </c>
      <c r="K868" s="37">
        <f t="shared" si="185"/>
        <v>6666550</v>
      </c>
      <c r="L868" s="44">
        <v>0</v>
      </c>
      <c r="M868" s="44">
        <v>0</v>
      </c>
      <c r="N868" s="44">
        <v>0</v>
      </c>
      <c r="O868" s="47">
        <f>'[1]Прод. прилож'!$C$802</f>
        <v>6666550</v>
      </c>
      <c r="P868" s="44">
        <f t="shared" si="186"/>
        <v>1894.4175274576944</v>
      </c>
      <c r="Q868" s="50">
        <v>9673</v>
      </c>
      <c r="R868" s="69" t="s">
        <v>95</v>
      </c>
      <c r="S868" s="16"/>
      <c r="T868" s="16"/>
      <c r="U868" s="16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  <c r="BB868" s="15"/>
      <c r="BC868" s="15"/>
      <c r="BD868" s="15"/>
      <c r="BE868" s="15"/>
      <c r="BF868" s="15"/>
      <c r="BG868" s="15"/>
      <c r="BH868" s="15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5"/>
      <c r="CG868" s="15"/>
      <c r="CH868" s="15"/>
      <c r="CI868" s="15"/>
      <c r="CJ868" s="15"/>
      <c r="CK868" s="15"/>
      <c r="CL868" s="15"/>
      <c r="CM868" s="15"/>
      <c r="CN868" s="15"/>
      <c r="CO868" s="15"/>
      <c r="CP868" s="15"/>
      <c r="CQ868" s="15"/>
      <c r="CR868" s="15"/>
      <c r="CS868" s="15"/>
      <c r="CT868" s="15"/>
      <c r="CU868" s="15"/>
      <c r="CV868" s="15"/>
      <c r="CW868" s="15"/>
      <c r="CX868" s="15"/>
      <c r="CY868" s="15"/>
      <c r="CZ868" s="15"/>
      <c r="DA868" s="15"/>
      <c r="DB868" s="15"/>
      <c r="DC868" s="15"/>
      <c r="DD868" s="15"/>
      <c r="DE868" s="15"/>
      <c r="DF868" s="15"/>
      <c r="DG868" s="15"/>
      <c r="DH868" s="15"/>
      <c r="DI868" s="15"/>
      <c r="DJ868" s="15"/>
      <c r="DK868" s="15"/>
      <c r="DL868" s="15"/>
      <c r="DM868" s="15"/>
      <c r="DN868" s="15"/>
      <c r="DO868" s="15"/>
      <c r="DP868" s="15"/>
      <c r="DQ868" s="15"/>
      <c r="DR868" s="15"/>
      <c r="DS868" s="15"/>
      <c r="DT868" s="15"/>
      <c r="DU868" s="15"/>
      <c r="DV868" s="15"/>
      <c r="DW868" s="15"/>
      <c r="DX868" s="15"/>
      <c r="DY868" s="15"/>
      <c r="DZ868" s="15"/>
      <c r="EA868" s="15"/>
      <c r="EB868" s="15"/>
      <c r="EC868" s="15"/>
      <c r="ED868" s="15"/>
      <c r="EE868" s="15"/>
      <c r="EF868" s="15"/>
      <c r="EG868" s="15"/>
      <c r="EH868" s="15"/>
      <c r="EI868" s="15"/>
      <c r="EJ868" s="15"/>
      <c r="EK868" s="15"/>
      <c r="EL868" s="15"/>
      <c r="EM868" s="15"/>
      <c r="EN868" s="15"/>
      <c r="EO868" s="15"/>
      <c r="EP868" s="15"/>
      <c r="EQ868" s="15"/>
      <c r="ER868" s="15"/>
      <c r="ES868" s="15"/>
      <c r="ET868" s="15"/>
      <c r="EU868" s="15"/>
      <c r="EV868" s="15"/>
      <c r="EW868" s="15"/>
      <c r="EX868" s="15"/>
      <c r="EY868" s="15"/>
      <c r="EZ868" s="15"/>
      <c r="FA868" s="15"/>
      <c r="FB868" s="15"/>
      <c r="FC868" s="15"/>
      <c r="FD868" s="15"/>
      <c r="FE868" s="15"/>
      <c r="FF868" s="15"/>
      <c r="FG868" s="15"/>
      <c r="FH868" s="15"/>
      <c r="FI868" s="15"/>
      <c r="FJ868" s="15"/>
      <c r="FK868" s="15"/>
      <c r="FL868" s="15"/>
      <c r="FM868" s="15"/>
      <c r="FN868" s="15"/>
      <c r="FO868" s="15"/>
      <c r="FP868" s="15"/>
      <c r="FQ868" s="15"/>
      <c r="FR868" s="15"/>
      <c r="FS868" s="15"/>
      <c r="FT868" s="15"/>
      <c r="FU868" s="15"/>
      <c r="FV868" s="15"/>
      <c r="FW868" s="15"/>
      <c r="FX868" s="15"/>
      <c r="FY868" s="15"/>
      <c r="FZ868" s="15"/>
      <c r="GA868" s="15"/>
      <c r="GB868" s="15"/>
      <c r="GC868" s="15"/>
      <c r="GD868" s="15"/>
      <c r="GE868" s="15"/>
      <c r="GF868" s="15"/>
      <c r="GG868" s="15"/>
      <c r="GH868" s="15"/>
      <c r="GI868" s="15"/>
      <c r="GJ868" s="15"/>
      <c r="GK868" s="15"/>
      <c r="GL868" s="15"/>
      <c r="GM868" s="15"/>
      <c r="GN868" s="15"/>
      <c r="GO868" s="15"/>
      <c r="GP868" s="15"/>
      <c r="GQ868" s="15"/>
      <c r="GR868" s="15"/>
      <c r="GS868" s="15"/>
      <c r="GT868" s="15"/>
      <c r="GU868" s="15"/>
      <c r="GV868" s="15"/>
      <c r="GW868" s="15"/>
      <c r="GX868" s="15"/>
      <c r="GY868" s="15"/>
    </row>
    <row r="869" spans="1:207" s="15" customFormat="1" ht="25.15" customHeight="1" x14ac:dyDescent="0.25">
      <c r="A869" s="191" t="s">
        <v>1393</v>
      </c>
      <c r="B869" s="45" t="s">
        <v>509</v>
      </c>
      <c r="C869" s="167">
        <v>1964</v>
      </c>
      <c r="D869" s="167" t="s">
        <v>221</v>
      </c>
      <c r="E869" s="167" t="s">
        <v>20</v>
      </c>
      <c r="F869" s="72">
        <v>5</v>
      </c>
      <c r="G869" s="72">
        <v>3</v>
      </c>
      <c r="H869" s="80">
        <v>2538.83</v>
      </c>
      <c r="I869" s="47">
        <v>235</v>
      </c>
      <c r="J869" s="47">
        <v>923.1</v>
      </c>
      <c r="K869" s="37">
        <f t="shared" si="185"/>
        <v>23838207.75</v>
      </c>
      <c r="L869" s="44">
        <v>0</v>
      </c>
      <c r="M869" s="44">
        <v>0</v>
      </c>
      <c r="N869" s="44">
        <v>0</v>
      </c>
      <c r="O869" s="47">
        <f>'[1]Прод. прилож'!$C$803</f>
        <v>23838207.75</v>
      </c>
      <c r="P869" s="44">
        <f t="shared" si="186"/>
        <v>9389.4462212909093</v>
      </c>
      <c r="Q869" s="50">
        <v>9673</v>
      </c>
      <c r="R869" s="69" t="s">
        <v>95</v>
      </c>
      <c r="S869" s="57"/>
      <c r="T869" s="16"/>
      <c r="U869" s="17"/>
    </row>
    <row r="870" spans="1:207" s="15" customFormat="1" ht="25.15" customHeight="1" x14ac:dyDescent="0.25">
      <c r="A870" s="191" t="s">
        <v>1394</v>
      </c>
      <c r="B870" s="107" t="s">
        <v>2580</v>
      </c>
      <c r="C870" s="167">
        <v>1969</v>
      </c>
      <c r="D870" s="167" t="s">
        <v>221</v>
      </c>
      <c r="E870" s="167" t="s">
        <v>22</v>
      </c>
      <c r="F870" s="72">
        <v>5</v>
      </c>
      <c r="G870" s="72">
        <v>6</v>
      </c>
      <c r="H870" s="80">
        <v>4501.7</v>
      </c>
      <c r="I870" s="47">
        <v>47.3</v>
      </c>
      <c r="J870" s="47">
        <v>4434.62</v>
      </c>
      <c r="K870" s="37">
        <f>SUM(L870:O870)</f>
        <v>4460125</v>
      </c>
      <c r="L870" s="44">
        <v>0</v>
      </c>
      <c r="M870" s="44">
        <v>0</v>
      </c>
      <c r="N870" s="44">
        <v>0</v>
      </c>
      <c r="O870" s="47">
        <f>'[1]Прод. прилож'!$C$805</f>
        <v>4460125</v>
      </c>
      <c r="P870" s="44">
        <f t="shared" si="186"/>
        <v>990.76460003998488</v>
      </c>
      <c r="Q870" s="50">
        <v>9673</v>
      </c>
      <c r="R870" s="69" t="s">
        <v>95</v>
      </c>
      <c r="S870" s="57"/>
      <c r="T870" s="16"/>
      <c r="U870" s="17"/>
    </row>
    <row r="871" spans="1:207" s="15" customFormat="1" ht="25.15" customHeight="1" x14ac:dyDescent="0.25">
      <c r="A871" s="191" t="s">
        <v>1395</v>
      </c>
      <c r="B871" s="107" t="s">
        <v>510</v>
      </c>
      <c r="C871" s="58">
        <v>1967</v>
      </c>
      <c r="D871" s="167" t="s">
        <v>221</v>
      </c>
      <c r="E871" s="58" t="s">
        <v>20</v>
      </c>
      <c r="F871" s="72">
        <v>5</v>
      </c>
      <c r="G871" s="72">
        <v>3</v>
      </c>
      <c r="H871" s="47">
        <f t="shared" ref="H871:H877" si="187">I871+J871</f>
        <v>2347.54</v>
      </c>
      <c r="I871" s="47">
        <v>306.39999999999998</v>
      </c>
      <c r="J871" s="47">
        <v>2041.14</v>
      </c>
      <c r="K871" s="37">
        <f t="shared" si="185"/>
        <v>6003925</v>
      </c>
      <c r="L871" s="44">
        <v>0</v>
      </c>
      <c r="M871" s="44">
        <v>0</v>
      </c>
      <c r="N871" s="44">
        <v>0</v>
      </c>
      <c r="O871" s="47">
        <f>'[1]Прод. прилож'!$C$1281</f>
        <v>6003925</v>
      </c>
      <c r="P871" s="44">
        <f t="shared" si="186"/>
        <v>2557.5389556727469</v>
      </c>
      <c r="Q871" s="50">
        <v>9673</v>
      </c>
      <c r="R871" s="69" t="s">
        <v>96</v>
      </c>
      <c r="S871" s="57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DC871" s="16"/>
      <c r="DD871" s="16"/>
      <c r="DE871" s="16"/>
      <c r="DF871" s="16"/>
      <c r="DG871" s="16"/>
      <c r="DH871" s="16"/>
      <c r="DI871" s="16"/>
      <c r="DJ871" s="16"/>
      <c r="DK871" s="16"/>
      <c r="DL871" s="16"/>
      <c r="DM871" s="16"/>
      <c r="DN871" s="16"/>
      <c r="DO871" s="16"/>
      <c r="DP871" s="16"/>
      <c r="DQ871" s="16"/>
      <c r="DR871" s="16"/>
      <c r="DS871" s="16"/>
      <c r="DT871" s="16"/>
      <c r="DU871" s="16"/>
      <c r="DV871" s="16"/>
      <c r="DW871" s="16"/>
      <c r="DX871" s="16"/>
      <c r="DY871" s="16"/>
      <c r="DZ871" s="16"/>
      <c r="EA871" s="16"/>
      <c r="EB871" s="16"/>
      <c r="EC871" s="16"/>
      <c r="ED871" s="16"/>
      <c r="EE871" s="16"/>
      <c r="EF871" s="16"/>
      <c r="EG871" s="16"/>
      <c r="EH871" s="16"/>
      <c r="EI871" s="16"/>
      <c r="EJ871" s="16"/>
      <c r="EK871" s="16"/>
      <c r="EL871" s="16"/>
      <c r="EM871" s="16"/>
      <c r="EN871" s="16"/>
      <c r="EO871" s="16"/>
      <c r="EP871" s="16"/>
      <c r="EQ871" s="16"/>
      <c r="ER871" s="16"/>
      <c r="ES871" s="16"/>
      <c r="ET871" s="16"/>
      <c r="EU871" s="16"/>
      <c r="EV871" s="16"/>
      <c r="EW871" s="16"/>
      <c r="EX871" s="16"/>
      <c r="EY871" s="16"/>
      <c r="EZ871" s="16"/>
      <c r="FA871" s="16"/>
      <c r="FB871" s="16"/>
      <c r="FC871" s="16"/>
      <c r="FD871" s="16"/>
      <c r="FE871" s="16"/>
      <c r="FF871" s="16"/>
      <c r="FG871" s="16"/>
      <c r="FH871" s="16"/>
      <c r="FI871" s="16"/>
      <c r="FJ871" s="16"/>
      <c r="FK871" s="16"/>
      <c r="FL871" s="16"/>
      <c r="FM871" s="16"/>
      <c r="FN871" s="16"/>
      <c r="FO871" s="16"/>
      <c r="FP871" s="16"/>
      <c r="FQ871" s="16"/>
      <c r="FR871" s="16"/>
      <c r="FS871" s="16"/>
      <c r="FT871" s="16"/>
      <c r="FU871" s="16"/>
      <c r="FV871" s="16"/>
      <c r="FW871" s="16"/>
      <c r="FX871" s="16"/>
      <c r="FY871" s="16"/>
      <c r="FZ871" s="16"/>
      <c r="GA871" s="16"/>
      <c r="GB871" s="16"/>
      <c r="GC871" s="16"/>
      <c r="GD871" s="16"/>
      <c r="GE871" s="16"/>
      <c r="GF871" s="16"/>
      <c r="GG871" s="16"/>
      <c r="GH871" s="16"/>
      <c r="GI871" s="16"/>
      <c r="GJ871" s="16"/>
      <c r="GK871" s="16"/>
      <c r="GL871" s="16"/>
      <c r="GM871" s="16"/>
      <c r="GN871" s="16"/>
      <c r="GO871" s="16"/>
      <c r="GP871" s="16"/>
      <c r="GQ871" s="16"/>
      <c r="GR871" s="16"/>
      <c r="GS871" s="16"/>
      <c r="GT871" s="16"/>
      <c r="GU871" s="16"/>
      <c r="GV871" s="16"/>
      <c r="GW871" s="16"/>
      <c r="GX871" s="16"/>
      <c r="GY871" s="16"/>
    </row>
    <row r="872" spans="1:207" s="15" customFormat="1" ht="25.15" customHeight="1" x14ac:dyDescent="0.25">
      <c r="A872" s="191" t="s">
        <v>1396</v>
      </c>
      <c r="B872" s="45" t="s">
        <v>511</v>
      </c>
      <c r="C872" s="59">
        <v>1967</v>
      </c>
      <c r="D872" s="167" t="s">
        <v>221</v>
      </c>
      <c r="E872" s="59" t="s">
        <v>22</v>
      </c>
      <c r="F872" s="72">
        <v>5</v>
      </c>
      <c r="G872" s="72">
        <v>8</v>
      </c>
      <c r="H872" s="47">
        <f t="shared" si="187"/>
        <v>5851.12</v>
      </c>
      <c r="I872" s="47">
        <v>146.19999999999999</v>
      </c>
      <c r="J872" s="47">
        <v>5704.92</v>
      </c>
      <c r="K872" s="37">
        <f t="shared" si="185"/>
        <v>9300096</v>
      </c>
      <c r="L872" s="44">
        <v>0</v>
      </c>
      <c r="M872" s="44">
        <v>0</v>
      </c>
      <c r="N872" s="44">
        <v>0</v>
      </c>
      <c r="O872" s="47">
        <f>'[1]Прод. прилож'!$C$1282</f>
        <v>9300096</v>
      </c>
      <c r="P872" s="44">
        <f t="shared" si="186"/>
        <v>1589.4556939526108</v>
      </c>
      <c r="Q872" s="50">
        <v>9673</v>
      </c>
      <c r="R872" s="69" t="s">
        <v>96</v>
      </c>
      <c r="S872" s="57"/>
      <c r="T872" s="16"/>
      <c r="U872" s="16"/>
    </row>
    <row r="873" spans="1:207" s="113" customFormat="1" ht="25.15" customHeight="1" x14ac:dyDescent="0.25">
      <c r="A873" s="191" t="s">
        <v>1397</v>
      </c>
      <c r="B873" s="107" t="s">
        <v>512</v>
      </c>
      <c r="C873" s="58">
        <v>1962</v>
      </c>
      <c r="D873" s="167" t="s">
        <v>221</v>
      </c>
      <c r="E873" s="167" t="s">
        <v>20</v>
      </c>
      <c r="F873" s="72">
        <v>5</v>
      </c>
      <c r="G873" s="72">
        <v>4</v>
      </c>
      <c r="H873" s="47">
        <f t="shared" si="187"/>
        <v>3694.9799999999996</v>
      </c>
      <c r="I873" s="47">
        <v>1129.8</v>
      </c>
      <c r="J873" s="47">
        <v>2565.1799999999998</v>
      </c>
      <c r="K873" s="37">
        <f t="shared" si="185"/>
        <v>9424000</v>
      </c>
      <c r="L873" s="44">
        <v>0</v>
      </c>
      <c r="M873" s="44">
        <v>0</v>
      </c>
      <c r="N873" s="44">
        <v>0</v>
      </c>
      <c r="O873" s="47">
        <f>'[1]Прод. прилож'!$C$291</f>
        <v>9424000</v>
      </c>
      <c r="P873" s="44">
        <f t="shared" si="186"/>
        <v>2550.4874180645093</v>
      </c>
      <c r="Q873" s="50">
        <v>9673</v>
      </c>
      <c r="R873" s="69" t="s">
        <v>94</v>
      </c>
      <c r="S873" s="16"/>
      <c r="T873" s="16"/>
      <c r="U873" s="16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  <c r="BB873" s="15"/>
      <c r="BC873" s="15"/>
      <c r="BD873" s="15"/>
      <c r="BE873" s="15"/>
      <c r="BF873" s="15"/>
      <c r="BG873" s="15"/>
      <c r="BH873" s="15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5"/>
      <c r="CG873" s="15"/>
      <c r="CH873" s="15"/>
      <c r="CI873" s="15"/>
      <c r="CJ873" s="15"/>
      <c r="CK873" s="15"/>
      <c r="CL873" s="15"/>
      <c r="CM873" s="15"/>
      <c r="CN873" s="15"/>
      <c r="CO873" s="15"/>
      <c r="CP873" s="15"/>
      <c r="CQ873" s="15"/>
      <c r="CR873" s="15"/>
      <c r="CS873" s="15"/>
      <c r="CT873" s="15"/>
      <c r="CU873" s="15"/>
      <c r="CV873" s="15"/>
      <c r="CW873" s="15"/>
      <c r="CX873" s="15"/>
      <c r="CY873" s="15"/>
      <c r="CZ873" s="15"/>
      <c r="DA873" s="15"/>
      <c r="DB873" s="15"/>
      <c r="DC873" s="15"/>
      <c r="DD873" s="15"/>
      <c r="DE873" s="15"/>
      <c r="DF873" s="15"/>
      <c r="DG873" s="15"/>
      <c r="DH873" s="15"/>
      <c r="DI873" s="15"/>
      <c r="DJ873" s="15"/>
      <c r="DK873" s="15"/>
      <c r="DL873" s="15"/>
      <c r="DM873" s="15"/>
      <c r="DN873" s="15"/>
      <c r="DO873" s="15"/>
      <c r="DP873" s="15"/>
      <c r="DQ873" s="15"/>
      <c r="DR873" s="15"/>
      <c r="DS873" s="15"/>
      <c r="DT873" s="15"/>
      <c r="DU873" s="15"/>
      <c r="DV873" s="15"/>
      <c r="DW873" s="15"/>
      <c r="DX873" s="15"/>
      <c r="DY873" s="15"/>
      <c r="DZ873" s="15"/>
      <c r="EA873" s="15"/>
      <c r="EB873" s="15"/>
      <c r="EC873" s="15"/>
      <c r="ED873" s="15"/>
      <c r="EE873" s="15"/>
      <c r="EF873" s="15"/>
      <c r="EG873" s="15"/>
      <c r="EH873" s="15"/>
      <c r="EI873" s="15"/>
      <c r="EJ873" s="15"/>
      <c r="EK873" s="15"/>
      <c r="EL873" s="15"/>
      <c r="EM873" s="15"/>
      <c r="EN873" s="15"/>
      <c r="EO873" s="15"/>
      <c r="EP873" s="15"/>
      <c r="EQ873" s="15"/>
      <c r="ER873" s="15"/>
      <c r="ES873" s="15"/>
      <c r="ET873" s="15"/>
      <c r="EU873" s="15"/>
      <c r="EV873" s="15"/>
      <c r="EW873" s="15"/>
      <c r="EX873" s="15"/>
      <c r="EY873" s="15"/>
      <c r="EZ873" s="15"/>
      <c r="FA873" s="15"/>
      <c r="FB873" s="15"/>
      <c r="FC873" s="15"/>
      <c r="FD873" s="15"/>
      <c r="FE873" s="15"/>
      <c r="FF873" s="15"/>
      <c r="FG873" s="15"/>
      <c r="FH873" s="15"/>
      <c r="FI873" s="15"/>
      <c r="FJ873" s="15"/>
      <c r="FK873" s="15"/>
      <c r="FL873" s="15"/>
      <c r="FM873" s="15"/>
      <c r="FN873" s="15"/>
      <c r="FO873" s="15"/>
      <c r="FP873" s="15"/>
      <c r="FQ873" s="15"/>
      <c r="FR873" s="15"/>
      <c r="FS873" s="15"/>
      <c r="FT873" s="15"/>
      <c r="FU873" s="15"/>
      <c r="FV873" s="15"/>
      <c r="FW873" s="15"/>
      <c r="FX873" s="15"/>
      <c r="FY873" s="15"/>
      <c r="FZ873" s="15"/>
      <c r="GA873" s="15"/>
      <c r="GB873" s="15"/>
      <c r="GC873" s="15"/>
      <c r="GD873" s="15"/>
      <c r="GE873" s="15"/>
      <c r="GF873" s="15"/>
      <c r="GG873" s="15"/>
      <c r="GH873" s="15"/>
      <c r="GI873" s="15"/>
      <c r="GJ873" s="15"/>
      <c r="GK873" s="15"/>
      <c r="GL873" s="15"/>
      <c r="GM873" s="15"/>
      <c r="GN873" s="15"/>
      <c r="GO873" s="15"/>
      <c r="GP873" s="15"/>
      <c r="GQ873" s="15"/>
      <c r="GR873" s="15"/>
      <c r="GS873" s="15"/>
      <c r="GT873" s="15"/>
      <c r="GU873" s="15"/>
      <c r="GV873" s="15"/>
      <c r="GW873" s="15"/>
      <c r="GX873" s="15"/>
      <c r="GY873" s="15"/>
    </row>
    <row r="874" spans="1:207" s="15" customFormat="1" ht="25.15" customHeight="1" x14ac:dyDescent="0.25">
      <c r="A874" s="191" t="s">
        <v>1398</v>
      </c>
      <c r="B874" s="45" t="s">
        <v>513</v>
      </c>
      <c r="C874" s="59">
        <v>1967</v>
      </c>
      <c r="D874" s="167" t="s">
        <v>221</v>
      </c>
      <c r="E874" s="59" t="s">
        <v>22</v>
      </c>
      <c r="F874" s="72">
        <v>5</v>
      </c>
      <c r="G874" s="72">
        <v>6</v>
      </c>
      <c r="H874" s="47">
        <f t="shared" si="187"/>
        <v>5433.62</v>
      </c>
      <c r="I874" s="47">
        <v>58.4</v>
      </c>
      <c r="J874" s="47">
        <v>5375.22</v>
      </c>
      <c r="K874" s="37">
        <f t="shared" si="185"/>
        <v>6840936</v>
      </c>
      <c r="L874" s="44">
        <v>0</v>
      </c>
      <c r="M874" s="44">
        <v>0</v>
      </c>
      <c r="N874" s="44">
        <v>0</v>
      </c>
      <c r="O874" s="47">
        <f>'[1]Прод. прилож'!$C$1283</f>
        <v>6840936</v>
      </c>
      <c r="P874" s="44">
        <f t="shared" si="186"/>
        <v>1259.0015496114929</v>
      </c>
      <c r="Q874" s="50">
        <v>9673</v>
      </c>
      <c r="R874" s="69" t="s">
        <v>96</v>
      </c>
      <c r="S874" s="57"/>
      <c r="T874" s="16"/>
      <c r="U874" s="16"/>
    </row>
    <row r="875" spans="1:207" s="15" customFormat="1" ht="25.15" customHeight="1" x14ac:dyDescent="0.25">
      <c r="A875" s="191" t="s">
        <v>1399</v>
      </c>
      <c r="B875" s="107" t="s">
        <v>514</v>
      </c>
      <c r="C875" s="58">
        <v>1964</v>
      </c>
      <c r="D875" s="167" t="s">
        <v>221</v>
      </c>
      <c r="E875" s="58" t="s">
        <v>20</v>
      </c>
      <c r="F875" s="72">
        <v>5</v>
      </c>
      <c r="G875" s="72">
        <v>2</v>
      </c>
      <c r="H875" s="47">
        <f t="shared" si="187"/>
        <v>1610.1299999999999</v>
      </c>
      <c r="I875" s="47">
        <v>134.1</v>
      </c>
      <c r="J875" s="47">
        <v>1476.03</v>
      </c>
      <c r="K875" s="37">
        <f t="shared" si="185"/>
        <v>6855840</v>
      </c>
      <c r="L875" s="44">
        <v>0</v>
      </c>
      <c r="M875" s="44">
        <v>0</v>
      </c>
      <c r="N875" s="44">
        <v>0</v>
      </c>
      <c r="O875" s="47">
        <f>'[1]Прод. прилож'!$C$804</f>
        <v>6855840</v>
      </c>
      <c r="P875" s="44">
        <f t="shared" si="186"/>
        <v>4257.9419053119937</v>
      </c>
      <c r="Q875" s="50">
        <v>9673</v>
      </c>
      <c r="R875" s="69" t="s">
        <v>95</v>
      </c>
      <c r="S875" s="57"/>
      <c r="T875" s="16"/>
      <c r="U875" s="16"/>
    </row>
    <row r="876" spans="1:207" s="15" customFormat="1" ht="25.15" customHeight="1" x14ac:dyDescent="0.25">
      <c r="A876" s="191" t="s">
        <v>1400</v>
      </c>
      <c r="B876" s="45" t="s">
        <v>515</v>
      </c>
      <c r="C876" s="59">
        <v>1967</v>
      </c>
      <c r="D876" s="167" t="s">
        <v>221</v>
      </c>
      <c r="E876" s="59" t="s">
        <v>22</v>
      </c>
      <c r="F876" s="72">
        <v>5</v>
      </c>
      <c r="G876" s="72">
        <v>4</v>
      </c>
      <c r="H876" s="47">
        <f t="shared" si="187"/>
        <v>3582.19</v>
      </c>
      <c r="I876" s="47">
        <v>0</v>
      </c>
      <c r="J876" s="47">
        <v>3582.19</v>
      </c>
      <c r="K876" s="37">
        <f t="shared" si="185"/>
        <v>4560624</v>
      </c>
      <c r="L876" s="44">
        <v>0</v>
      </c>
      <c r="M876" s="44">
        <v>0</v>
      </c>
      <c r="N876" s="44">
        <v>0</v>
      </c>
      <c r="O876" s="47">
        <f>'[1]Прод. прилож'!$C$1284</f>
        <v>4560624</v>
      </c>
      <c r="P876" s="44">
        <f t="shared" si="186"/>
        <v>1273.1384990745885</v>
      </c>
      <c r="Q876" s="50">
        <v>9673</v>
      </c>
      <c r="R876" s="69" t="s">
        <v>96</v>
      </c>
      <c r="S876" s="65"/>
      <c r="T876" s="17"/>
      <c r="U876" s="16"/>
    </row>
    <row r="877" spans="1:207" s="15" customFormat="1" ht="25.15" customHeight="1" x14ac:dyDescent="0.25">
      <c r="A877" s="191" t="s">
        <v>1401</v>
      </c>
      <c r="B877" s="45" t="s">
        <v>516</v>
      </c>
      <c r="C877" s="59">
        <v>1965</v>
      </c>
      <c r="D877" s="167" t="s">
        <v>221</v>
      </c>
      <c r="E877" s="59" t="s">
        <v>22</v>
      </c>
      <c r="F877" s="72">
        <v>5</v>
      </c>
      <c r="G877" s="72">
        <v>4</v>
      </c>
      <c r="H877" s="47">
        <f t="shared" si="187"/>
        <v>3557.27</v>
      </c>
      <c r="I877" s="47">
        <v>0</v>
      </c>
      <c r="J877" s="47">
        <v>3557.27</v>
      </c>
      <c r="K877" s="37">
        <f t="shared" si="185"/>
        <v>4560624</v>
      </c>
      <c r="L877" s="44">
        <v>0</v>
      </c>
      <c r="M877" s="44">
        <v>0</v>
      </c>
      <c r="N877" s="44">
        <v>0</v>
      </c>
      <c r="O877" s="47">
        <f>'[1]Прод. прилож'!$C$1285</f>
        <v>4560624</v>
      </c>
      <c r="P877" s="44">
        <f t="shared" si="186"/>
        <v>1282.0573079918026</v>
      </c>
      <c r="Q877" s="50">
        <v>9673</v>
      </c>
      <c r="R877" s="69" t="s">
        <v>96</v>
      </c>
      <c r="S877" s="65"/>
      <c r="T877" s="17"/>
      <c r="U877" s="16"/>
    </row>
    <row r="878" spans="1:207" s="15" customFormat="1" ht="25.15" customHeight="1" x14ac:dyDescent="0.25">
      <c r="A878" s="191" t="s">
        <v>2555</v>
      </c>
      <c r="B878" s="45" t="s">
        <v>517</v>
      </c>
      <c r="C878" s="167">
        <v>1964</v>
      </c>
      <c r="D878" s="167" t="s">
        <v>221</v>
      </c>
      <c r="E878" s="58" t="s">
        <v>20</v>
      </c>
      <c r="F878" s="72">
        <v>5</v>
      </c>
      <c r="G878" s="72">
        <v>2</v>
      </c>
      <c r="H878" s="47">
        <v>1736.3</v>
      </c>
      <c r="I878" s="47">
        <v>174.6</v>
      </c>
      <c r="J878" s="47">
        <v>1561.7</v>
      </c>
      <c r="K878" s="37">
        <f t="shared" si="185"/>
        <v>7119126.4200000009</v>
      </c>
      <c r="L878" s="44">
        <v>0</v>
      </c>
      <c r="M878" s="44">
        <v>0</v>
      </c>
      <c r="N878" s="44">
        <v>0</v>
      </c>
      <c r="O878" s="47">
        <f>'[1]Прод. прилож'!$C$806</f>
        <v>7119126.4200000009</v>
      </c>
      <c r="P878" s="44">
        <f t="shared" si="186"/>
        <v>4100.170719345736</v>
      </c>
      <c r="Q878" s="50">
        <v>9673</v>
      </c>
      <c r="R878" s="69" t="s">
        <v>95</v>
      </c>
      <c r="S878" s="57"/>
      <c r="T878" s="16"/>
      <c r="U878" s="16"/>
    </row>
    <row r="879" spans="1:207" s="15" customFormat="1" ht="25.15" customHeight="1" x14ac:dyDescent="0.25">
      <c r="A879" s="191" t="s">
        <v>2556</v>
      </c>
      <c r="B879" s="45" t="s">
        <v>518</v>
      </c>
      <c r="C879" s="59">
        <v>1965</v>
      </c>
      <c r="D879" s="167" t="s">
        <v>221</v>
      </c>
      <c r="E879" s="59" t="s">
        <v>22</v>
      </c>
      <c r="F879" s="72">
        <v>5</v>
      </c>
      <c r="G879" s="72">
        <v>4</v>
      </c>
      <c r="H879" s="47">
        <f>I879+J879</f>
        <v>3551.28</v>
      </c>
      <c r="I879" s="47">
        <v>72.5</v>
      </c>
      <c r="J879" s="47">
        <v>3478.78</v>
      </c>
      <c r="K879" s="37">
        <f t="shared" si="185"/>
        <v>4560624</v>
      </c>
      <c r="L879" s="44">
        <v>0</v>
      </c>
      <c r="M879" s="44">
        <v>0</v>
      </c>
      <c r="N879" s="44">
        <v>0</v>
      </c>
      <c r="O879" s="47">
        <f>'[1]Прод. прилож'!$C$1286</f>
        <v>4560624</v>
      </c>
      <c r="P879" s="44">
        <f t="shared" si="186"/>
        <v>1284.21977427857</v>
      </c>
      <c r="Q879" s="50">
        <v>9673</v>
      </c>
      <c r="R879" s="69" t="s">
        <v>96</v>
      </c>
      <c r="S879" s="57"/>
      <c r="T879" s="16"/>
      <c r="U879" s="16"/>
    </row>
    <row r="880" spans="1:207" s="15" customFormat="1" ht="25.15" customHeight="1" x14ac:dyDescent="0.25">
      <c r="A880" s="191" t="s">
        <v>1402</v>
      </c>
      <c r="B880" s="107" t="s">
        <v>519</v>
      </c>
      <c r="C880" s="58">
        <v>1964</v>
      </c>
      <c r="D880" s="167" t="s">
        <v>221</v>
      </c>
      <c r="E880" s="58" t="s">
        <v>20</v>
      </c>
      <c r="F880" s="72">
        <v>5</v>
      </c>
      <c r="G880" s="72">
        <v>4</v>
      </c>
      <c r="H880" s="47">
        <f>I880+J880</f>
        <v>3161.0699999999997</v>
      </c>
      <c r="I880" s="47">
        <v>631.29999999999995</v>
      </c>
      <c r="J880" s="47">
        <v>2529.77</v>
      </c>
      <c r="K880" s="37">
        <f t="shared" si="185"/>
        <v>7478750</v>
      </c>
      <c r="L880" s="44">
        <v>0</v>
      </c>
      <c r="M880" s="44">
        <v>0</v>
      </c>
      <c r="N880" s="44">
        <v>0</v>
      </c>
      <c r="O880" s="47">
        <f>'[1]Прод. прилож'!$C$808</f>
        <v>7478750</v>
      </c>
      <c r="P880" s="44">
        <f t="shared" si="186"/>
        <v>2365.8919289987252</v>
      </c>
      <c r="Q880" s="50">
        <v>9673</v>
      </c>
      <c r="R880" s="69" t="s">
        <v>95</v>
      </c>
      <c r="S880" s="57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DC880" s="16"/>
      <c r="DD880" s="16"/>
      <c r="DE880" s="16"/>
      <c r="DF880" s="16"/>
      <c r="DG880" s="16"/>
      <c r="DH880" s="16"/>
      <c r="DI880" s="16"/>
      <c r="DJ880" s="16"/>
      <c r="DK880" s="16"/>
      <c r="DL880" s="16"/>
      <c r="DM880" s="16"/>
      <c r="DN880" s="16"/>
      <c r="DO880" s="16"/>
      <c r="DP880" s="16"/>
      <c r="DQ880" s="16"/>
      <c r="DR880" s="16"/>
      <c r="DS880" s="16"/>
      <c r="DT880" s="16"/>
      <c r="DU880" s="16"/>
      <c r="DV880" s="16"/>
      <c r="DW880" s="16"/>
      <c r="DX880" s="16"/>
      <c r="DY880" s="16"/>
      <c r="DZ880" s="16"/>
      <c r="EA880" s="16"/>
      <c r="EB880" s="16"/>
      <c r="EC880" s="16"/>
      <c r="ED880" s="16"/>
      <c r="EE880" s="16"/>
      <c r="EF880" s="16"/>
      <c r="EG880" s="16"/>
      <c r="EH880" s="16"/>
      <c r="EI880" s="16"/>
      <c r="EJ880" s="16"/>
      <c r="EK880" s="16"/>
      <c r="EL880" s="16"/>
      <c r="EM880" s="16"/>
      <c r="EN880" s="16"/>
      <c r="EO880" s="16"/>
      <c r="EP880" s="16"/>
      <c r="EQ880" s="16"/>
      <c r="ER880" s="16"/>
      <c r="ES880" s="16"/>
      <c r="ET880" s="16"/>
      <c r="EU880" s="16"/>
      <c r="EV880" s="16"/>
      <c r="EW880" s="16"/>
      <c r="EX880" s="16"/>
      <c r="EY880" s="16"/>
      <c r="EZ880" s="16"/>
      <c r="FA880" s="16"/>
      <c r="FB880" s="16"/>
      <c r="FC880" s="16"/>
      <c r="FD880" s="16"/>
      <c r="FE880" s="16"/>
      <c r="FF880" s="16"/>
      <c r="FG880" s="16"/>
      <c r="FH880" s="16"/>
      <c r="FI880" s="16"/>
      <c r="FJ880" s="16"/>
      <c r="FK880" s="16"/>
      <c r="FL880" s="16"/>
      <c r="FM880" s="16"/>
      <c r="FN880" s="16"/>
      <c r="FO880" s="16"/>
      <c r="FP880" s="16"/>
      <c r="FQ880" s="16"/>
      <c r="FR880" s="16"/>
      <c r="FS880" s="16"/>
      <c r="FT880" s="16"/>
      <c r="FU880" s="16"/>
      <c r="FV880" s="16"/>
      <c r="FW880" s="16"/>
      <c r="FX880" s="16"/>
      <c r="FY880" s="16"/>
      <c r="FZ880" s="16"/>
      <c r="GA880" s="16"/>
      <c r="GB880" s="16"/>
      <c r="GC880" s="16"/>
      <c r="GD880" s="16"/>
      <c r="GE880" s="16"/>
      <c r="GF880" s="16"/>
      <c r="GG880" s="16"/>
      <c r="GH880" s="16"/>
      <c r="GI880" s="16"/>
      <c r="GJ880" s="16"/>
      <c r="GK880" s="16"/>
      <c r="GL880" s="16"/>
      <c r="GM880" s="16"/>
      <c r="GN880" s="16"/>
      <c r="GO880" s="16"/>
      <c r="GP880" s="16"/>
      <c r="GQ880" s="16"/>
      <c r="GR880" s="16"/>
      <c r="GS880" s="16"/>
      <c r="GT880" s="16"/>
      <c r="GU880" s="16"/>
      <c r="GV880" s="16"/>
      <c r="GW880" s="16"/>
      <c r="GX880" s="16"/>
      <c r="GY880" s="16"/>
    </row>
    <row r="881" spans="1:207" s="15" customFormat="1" ht="25.15" customHeight="1" x14ac:dyDescent="0.25">
      <c r="A881" s="191" t="s">
        <v>1403</v>
      </c>
      <c r="B881" s="107" t="s">
        <v>520</v>
      </c>
      <c r="C881" s="58">
        <v>1965</v>
      </c>
      <c r="D881" s="167" t="s">
        <v>221</v>
      </c>
      <c r="E881" s="167" t="s">
        <v>20</v>
      </c>
      <c r="F881" s="72">
        <v>5</v>
      </c>
      <c r="G881" s="72">
        <v>2</v>
      </c>
      <c r="H881" s="47">
        <f>I881+J881</f>
        <v>1625.22</v>
      </c>
      <c r="I881" s="47">
        <v>0</v>
      </c>
      <c r="J881" s="47">
        <v>1625.22</v>
      </c>
      <c r="K881" s="37">
        <f t="shared" si="185"/>
        <v>4453925</v>
      </c>
      <c r="L881" s="44">
        <v>0</v>
      </c>
      <c r="M881" s="44">
        <v>0</v>
      </c>
      <c r="N881" s="44">
        <v>0</v>
      </c>
      <c r="O881" s="47">
        <f>'[1]Прод. прилож'!$C$1287</f>
        <v>4453925</v>
      </c>
      <c r="P881" s="44">
        <f t="shared" si="186"/>
        <v>2740.5059007395921</v>
      </c>
      <c r="Q881" s="50">
        <v>9673</v>
      </c>
      <c r="R881" s="69" t="s">
        <v>96</v>
      </c>
      <c r="S881" s="57"/>
      <c r="T881" s="16"/>
      <c r="U881" s="16"/>
    </row>
    <row r="882" spans="1:207" s="15" customFormat="1" ht="25.15" customHeight="1" x14ac:dyDescent="0.25">
      <c r="A882" s="191" t="s">
        <v>1404</v>
      </c>
      <c r="B882" s="107" t="s">
        <v>1823</v>
      </c>
      <c r="C882" s="167">
        <v>1972</v>
      </c>
      <c r="D882" s="167" t="s">
        <v>221</v>
      </c>
      <c r="E882" s="167" t="s">
        <v>20</v>
      </c>
      <c r="F882" s="64">
        <v>5</v>
      </c>
      <c r="G882" s="64">
        <v>6</v>
      </c>
      <c r="H882" s="44">
        <v>5674.5</v>
      </c>
      <c r="I882" s="44">
        <v>0</v>
      </c>
      <c r="J882" s="44">
        <v>4546.43</v>
      </c>
      <c r="K882" s="37">
        <f t="shared" si="185"/>
        <v>48427727.210000001</v>
      </c>
      <c r="L882" s="47">
        <v>0</v>
      </c>
      <c r="M882" s="47">
        <v>0</v>
      </c>
      <c r="N882" s="47">
        <v>0</v>
      </c>
      <c r="O882" s="44">
        <f>'[1]Прод. прилож'!$C$292</f>
        <v>48427727.210000001</v>
      </c>
      <c r="P882" s="50">
        <f t="shared" si="186"/>
        <v>8534.2721314653281</v>
      </c>
      <c r="Q882" s="37">
        <v>9673</v>
      </c>
      <c r="R882" s="69" t="s">
        <v>94</v>
      </c>
      <c r="S882" s="65"/>
      <c r="T882" s="17"/>
      <c r="U882" s="16"/>
      <c r="V882" s="16"/>
      <c r="W882" s="16"/>
      <c r="X882" s="16"/>
      <c r="Y882" s="116"/>
      <c r="Z882" s="116"/>
      <c r="AA882" s="116"/>
      <c r="AB882" s="116"/>
      <c r="AC882" s="116"/>
      <c r="AD882" s="116"/>
      <c r="AE882" s="116"/>
      <c r="AF882" s="116"/>
      <c r="AG882" s="116"/>
      <c r="AH882" s="116"/>
      <c r="AI882" s="116"/>
      <c r="AJ882" s="116"/>
      <c r="AK882" s="116"/>
      <c r="AL882" s="116"/>
      <c r="AM882" s="116"/>
      <c r="AN882" s="116"/>
      <c r="AO882" s="116"/>
      <c r="AP882" s="116"/>
      <c r="AQ882" s="116"/>
      <c r="AR882" s="116"/>
      <c r="AS882" s="116"/>
      <c r="AT882" s="116"/>
      <c r="AU882" s="116"/>
      <c r="AV882" s="116"/>
      <c r="AW882" s="116"/>
      <c r="AX882" s="116"/>
      <c r="AY882" s="116"/>
      <c r="AZ882" s="116"/>
      <c r="BA882" s="116"/>
      <c r="BB882" s="116"/>
      <c r="BC882" s="116"/>
      <c r="BD882" s="116"/>
      <c r="BE882" s="116"/>
      <c r="BF882" s="116"/>
      <c r="BG882" s="116"/>
      <c r="BH882" s="116"/>
      <c r="BI882" s="116"/>
      <c r="BJ882" s="116"/>
      <c r="BK882" s="116"/>
      <c r="BL882" s="116"/>
      <c r="BM882" s="116"/>
      <c r="BN882" s="116"/>
      <c r="BO882" s="116"/>
      <c r="BP882" s="116"/>
      <c r="BQ882" s="116"/>
      <c r="BR882" s="116"/>
      <c r="BS882" s="116"/>
      <c r="BT882" s="116"/>
      <c r="BU882" s="116"/>
      <c r="BV882" s="116"/>
      <c r="BW882" s="116"/>
      <c r="BX882" s="116"/>
      <c r="BY882" s="116"/>
      <c r="BZ882" s="116"/>
      <c r="CA882" s="116"/>
      <c r="CB882" s="116"/>
      <c r="CC882" s="116"/>
      <c r="CD882" s="116"/>
      <c r="CE882" s="116"/>
      <c r="CF882" s="116"/>
      <c r="CG882" s="116"/>
      <c r="CH882" s="116"/>
      <c r="CI882" s="116"/>
      <c r="CJ882" s="116"/>
      <c r="CK882" s="116"/>
      <c r="CL882" s="116"/>
      <c r="CM882" s="116"/>
      <c r="CN882" s="116"/>
      <c r="CO882" s="116"/>
      <c r="CP882" s="116"/>
      <c r="CQ882" s="116"/>
      <c r="CR882" s="116"/>
      <c r="CS882" s="116"/>
      <c r="CT882" s="116"/>
      <c r="CU882" s="116"/>
      <c r="CV882" s="116"/>
      <c r="CW882" s="116"/>
      <c r="CX882" s="116"/>
      <c r="CY882" s="116"/>
      <c r="CZ882" s="116"/>
      <c r="DA882" s="116"/>
      <c r="DB882" s="116"/>
      <c r="DC882" s="116"/>
      <c r="DD882" s="116"/>
      <c r="DE882" s="116"/>
      <c r="DF882" s="116"/>
      <c r="DG882" s="116"/>
      <c r="DH882" s="116"/>
      <c r="DI882" s="116"/>
      <c r="DJ882" s="116"/>
      <c r="DK882" s="116"/>
      <c r="DL882" s="116"/>
      <c r="DM882" s="116"/>
      <c r="DN882" s="116"/>
      <c r="DO882" s="116"/>
      <c r="DP882" s="116"/>
      <c r="DQ882" s="116"/>
      <c r="DR882" s="116"/>
      <c r="DS882" s="116"/>
      <c r="DT882" s="116"/>
      <c r="DU882" s="116"/>
      <c r="DV882" s="116"/>
      <c r="DW882" s="116"/>
      <c r="DX882" s="116"/>
      <c r="DY882" s="116"/>
      <c r="DZ882" s="116"/>
      <c r="EA882" s="116"/>
      <c r="EB882" s="116"/>
      <c r="EC882" s="116"/>
      <c r="ED882" s="116"/>
      <c r="EE882" s="116"/>
      <c r="EF882" s="116"/>
      <c r="EG882" s="116"/>
      <c r="EH882" s="116"/>
      <c r="EI882" s="116"/>
      <c r="EJ882" s="116"/>
      <c r="EK882" s="116"/>
      <c r="EL882" s="116"/>
      <c r="EM882" s="116"/>
      <c r="EN882" s="116"/>
      <c r="EO882" s="116"/>
      <c r="EP882" s="116"/>
      <c r="EQ882" s="116"/>
      <c r="ER882" s="116"/>
      <c r="ES882" s="116"/>
      <c r="ET882" s="116"/>
      <c r="EU882" s="116"/>
      <c r="EV882" s="116"/>
      <c r="EW882" s="116"/>
      <c r="EX882" s="116"/>
      <c r="EY882" s="116"/>
      <c r="EZ882" s="116"/>
      <c r="FA882" s="116"/>
      <c r="FB882" s="116"/>
      <c r="FC882" s="116"/>
      <c r="FD882" s="116"/>
      <c r="FE882" s="116"/>
      <c r="FF882" s="116"/>
      <c r="FG882" s="116"/>
      <c r="FH882" s="116"/>
      <c r="FI882" s="116"/>
      <c r="FJ882" s="116"/>
      <c r="FK882" s="116"/>
      <c r="FL882" s="116"/>
      <c r="FM882" s="116"/>
      <c r="FN882" s="116"/>
      <c r="FO882" s="116"/>
      <c r="FP882" s="116"/>
      <c r="FQ882" s="116"/>
      <c r="FR882" s="116"/>
      <c r="FS882" s="116"/>
      <c r="FT882" s="116"/>
      <c r="FU882" s="116"/>
      <c r="FV882" s="116"/>
      <c r="FW882" s="116"/>
      <c r="FX882" s="116"/>
      <c r="FY882" s="116"/>
      <c r="FZ882" s="116"/>
      <c r="GA882" s="116"/>
      <c r="GB882" s="116"/>
      <c r="GC882" s="116"/>
      <c r="GD882" s="116"/>
      <c r="GE882" s="116"/>
      <c r="GF882" s="116"/>
      <c r="GG882" s="116"/>
      <c r="GH882" s="116"/>
      <c r="GI882" s="116"/>
      <c r="GJ882" s="116"/>
      <c r="GK882" s="116"/>
      <c r="GL882" s="116"/>
      <c r="GM882" s="116"/>
      <c r="GN882" s="116"/>
      <c r="GO882" s="116"/>
      <c r="GP882" s="116"/>
      <c r="GQ882" s="116"/>
      <c r="GR882" s="116"/>
      <c r="GS882" s="116"/>
      <c r="GT882" s="116"/>
      <c r="GU882" s="116"/>
      <c r="GV882" s="116"/>
      <c r="GW882" s="116"/>
      <c r="GX882" s="116"/>
      <c r="GY882" s="116"/>
    </row>
    <row r="883" spans="1:207" s="15" customFormat="1" ht="25.15" customHeight="1" x14ac:dyDescent="0.25">
      <c r="A883" s="200" t="s">
        <v>1405</v>
      </c>
      <c r="B883" s="212" t="s">
        <v>521</v>
      </c>
      <c r="C883" s="230">
        <v>1954</v>
      </c>
      <c r="D883" s="214" t="s">
        <v>221</v>
      </c>
      <c r="E883" s="230" t="s">
        <v>20</v>
      </c>
      <c r="F883" s="204">
        <v>3</v>
      </c>
      <c r="G883" s="204">
        <v>4</v>
      </c>
      <c r="H883" s="222">
        <v>2122.5300000000002</v>
      </c>
      <c r="I883" s="222">
        <v>510</v>
      </c>
      <c r="J883" s="222">
        <v>1531.73</v>
      </c>
      <c r="K883" s="37">
        <f t="shared" si="185"/>
        <v>8557291.2899999991</v>
      </c>
      <c r="L883" s="44">
        <v>0</v>
      </c>
      <c r="M883" s="44">
        <v>0</v>
      </c>
      <c r="N883" s="44">
        <v>0</v>
      </c>
      <c r="O883" s="47">
        <f>'[1]Прод. прилож'!$C$293</f>
        <v>8557291.2899999991</v>
      </c>
      <c r="P883" s="44">
        <f t="shared" si="186"/>
        <v>4031.646803578747</v>
      </c>
      <c r="Q883" s="50">
        <v>9673</v>
      </c>
      <c r="R883" s="69" t="s">
        <v>94</v>
      </c>
      <c r="S883" s="57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DC883" s="16"/>
      <c r="DD883" s="16"/>
      <c r="DE883" s="16"/>
      <c r="DF883" s="16"/>
      <c r="DG883" s="16"/>
      <c r="DH883" s="16"/>
      <c r="DI883" s="16"/>
      <c r="DJ883" s="16"/>
      <c r="DK883" s="16"/>
      <c r="DL883" s="16"/>
      <c r="DM883" s="16"/>
      <c r="DN883" s="16"/>
      <c r="DO883" s="16"/>
      <c r="DP883" s="16"/>
      <c r="DQ883" s="16"/>
      <c r="DR883" s="16"/>
      <c r="DS883" s="16"/>
      <c r="DT883" s="16"/>
      <c r="DU883" s="16"/>
      <c r="DV883" s="16"/>
      <c r="DW883" s="16"/>
      <c r="DX883" s="16"/>
      <c r="DY883" s="16"/>
      <c r="DZ883" s="16"/>
      <c r="EA883" s="16"/>
      <c r="EB883" s="16"/>
      <c r="EC883" s="16"/>
      <c r="ED883" s="16"/>
      <c r="EE883" s="16"/>
      <c r="EF883" s="16"/>
      <c r="EG883" s="16"/>
      <c r="EH883" s="16"/>
      <c r="EI883" s="16"/>
      <c r="EJ883" s="16"/>
      <c r="EK883" s="16"/>
      <c r="EL883" s="16"/>
      <c r="EM883" s="16"/>
      <c r="EN883" s="16"/>
      <c r="EO883" s="16"/>
      <c r="EP883" s="16"/>
      <c r="EQ883" s="16"/>
      <c r="ER883" s="16"/>
      <c r="ES883" s="16"/>
      <c r="ET883" s="16"/>
      <c r="EU883" s="16"/>
      <c r="EV883" s="16"/>
      <c r="EW883" s="16"/>
      <c r="EX883" s="16"/>
      <c r="EY883" s="16"/>
      <c r="EZ883" s="16"/>
      <c r="FA883" s="16"/>
      <c r="FB883" s="16"/>
      <c r="FC883" s="16"/>
      <c r="FD883" s="16"/>
      <c r="FE883" s="16"/>
      <c r="FF883" s="16"/>
      <c r="FG883" s="16"/>
      <c r="FH883" s="16"/>
      <c r="FI883" s="16"/>
      <c r="FJ883" s="16"/>
      <c r="FK883" s="16"/>
      <c r="FL883" s="16"/>
      <c r="FM883" s="16"/>
      <c r="FN883" s="16"/>
      <c r="FO883" s="16"/>
      <c r="FP883" s="16"/>
      <c r="FQ883" s="16"/>
      <c r="FR883" s="16"/>
      <c r="FS883" s="16"/>
      <c r="FT883" s="16"/>
      <c r="FU883" s="16"/>
      <c r="FV883" s="16"/>
      <c r="FW883" s="16"/>
      <c r="FX883" s="16"/>
      <c r="FY883" s="16"/>
      <c r="FZ883" s="16"/>
      <c r="GA883" s="16"/>
      <c r="GB883" s="16"/>
      <c r="GC883" s="16"/>
      <c r="GD883" s="16"/>
      <c r="GE883" s="16"/>
      <c r="GF883" s="16"/>
      <c r="GG883" s="16"/>
      <c r="GH883" s="16"/>
      <c r="GI883" s="16"/>
      <c r="GJ883" s="16"/>
      <c r="GK883" s="16"/>
      <c r="GL883" s="16"/>
      <c r="GM883" s="16"/>
      <c r="GN883" s="16"/>
      <c r="GO883" s="16"/>
      <c r="GP883" s="16"/>
      <c r="GQ883" s="16"/>
      <c r="GR883" s="16"/>
      <c r="GS883" s="16"/>
      <c r="GT883" s="16"/>
      <c r="GU883" s="16"/>
      <c r="GV883" s="16"/>
      <c r="GW883" s="16"/>
      <c r="GX883" s="16"/>
      <c r="GY883" s="16"/>
    </row>
    <row r="884" spans="1:207" s="15" customFormat="1" ht="25.15" customHeight="1" x14ac:dyDescent="0.25">
      <c r="A884" s="201"/>
      <c r="B884" s="213"/>
      <c r="C884" s="231"/>
      <c r="D884" s="215"/>
      <c r="E884" s="231"/>
      <c r="F884" s="205"/>
      <c r="G884" s="205"/>
      <c r="H884" s="223"/>
      <c r="I884" s="223"/>
      <c r="J884" s="223"/>
      <c r="K884" s="37">
        <f t="shared" ref="K884" si="188">SUM(L884:O884)</f>
        <v>5037500</v>
      </c>
      <c r="L884" s="44">
        <v>0</v>
      </c>
      <c r="M884" s="44">
        <v>0</v>
      </c>
      <c r="N884" s="44">
        <v>0</v>
      </c>
      <c r="O884" s="47">
        <f>'[1]Прод. прилож'!$C$807</f>
        <v>5037500</v>
      </c>
      <c r="P884" s="44">
        <f>K884/H883</f>
        <v>2373.346902046143</v>
      </c>
      <c r="Q884" s="50">
        <v>9673</v>
      </c>
      <c r="R884" s="69" t="s">
        <v>95</v>
      </c>
      <c r="S884" s="57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DC884" s="16"/>
      <c r="DD884" s="16"/>
      <c r="DE884" s="16"/>
      <c r="DF884" s="16"/>
      <c r="DG884" s="16"/>
      <c r="DH884" s="16"/>
      <c r="DI884" s="16"/>
      <c r="DJ884" s="16"/>
      <c r="DK884" s="16"/>
      <c r="DL884" s="16"/>
      <c r="DM884" s="16"/>
      <c r="DN884" s="16"/>
      <c r="DO884" s="16"/>
      <c r="DP884" s="16"/>
      <c r="DQ884" s="16"/>
      <c r="DR884" s="16"/>
      <c r="DS884" s="16"/>
      <c r="DT884" s="16"/>
      <c r="DU884" s="16"/>
      <c r="DV884" s="16"/>
      <c r="DW884" s="16"/>
      <c r="DX884" s="16"/>
      <c r="DY884" s="16"/>
      <c r="DZ884" s="16"/>
      <c r="EA884" s="16"/>
      <c r="EB884" s="16"/>
      <c r="EC884" s="16"/>
      <c r="ED884" s="16"/>
      <c r="EE884" s="16"/>
      <c r="EF884" s="16"/>
      <c r="EG884" s="16"/>
      <c r="EH884" s="16"/>
      <c r="EI884" s="16"/>
      <c r="EJ884" s="16"/>
      <c r="EK884" s="16"/>
      <c r="EL884" s="16"/>
      <c r="EM884" s="16"/>
      <c r="EN884" s="16"/>
      <c r="EO884" s="16"/>
      <c r="EP884" s="16"/>
      <c r="EQ884" s="16"/>
      <c r="ER884" s="16"/>
      <c r="ES884" s="16"/>
      <c r="ET884" s="16"/>
      <c r="EU884" s="16"/>
      <c r="EV884" s="16"/>
      <c r="EW884" s="16"/>
      <c r="EX884" s="16"/>
      <c r="EY884" s="16"/>
      <c r="EZ884" s="16"/>
      <c r="FA884" s="16"/>
      <c r="FB884" s="16"/>
      <c r="FC884" s="16"/>
      <c r="FD884" s="16"/>
      <c r="FE884" s="16"/>
      <c r="FF884" s="16"/>
      <c r="FG884" s="16"/>
      <c r="FH884" s="16"/>
      <c r="FI884" s="16"/>
      <c r="FJ884" s="16"/>
      <c r="FK884" s="16"/>
      <c r="FL884" s="16"/>
      <c r="FM884" s="16"/>
      <c r="FN884" s="16"/>
      <c r="FO884" s="16"/>
      <c r="FP884" s="16"/>
      <c r="FQ884" s="16"/>
      <c r="FR884" s="16"/>
      <c r="FS884" s="16"/>
      <c r="FT884" s="16"/>
      <c r="FU884" s="16"/>
      <c r="FV884" s="16"/>
      <c r="FW884" s="16"/>
      <c r="FX884" s="16"/>
      <c r="FY884" s="16"/>
      <c r="FZ884" s="16"/>
      <c r="GA884" s="16"/>
      <c r="GB884" s="16"/>
      <c r="GC884" s="16"/>
      <c r="GD884" s="16"/>
      <c r="GE884" s="16"/>
      <c r="GF884" s="16"/>
      <c r="GG884" s="16"/>
      <c r="GH884" s="16"/>
      <c r="GI884" s="16"/>
      <c r="GJ884" s="16"/>
      <c r="GK884" s="16"/>
      <c r="GL884" s="16"/>
      <c r="GM884" s="16"/>
      <c r="GN884" s="16"/>
      <c r="GO884" s="16"/>
      <c r="GP884" s="16"/>
      <c r="GQ884" s="16"/>
      <c r="GR884" s="16"/>
      <c r="GS884" s="16"/>
      <c r="GT884" s="16"/>
      <c r="GU884" s="16"/>
      <c r="GV884" s="16"/>
      <c r="GW884" s="16"/>
      <c r="GX884" s="16"/>
      <c r="GY884" s="16"/>
    </row>
    <row r="885" spans="1:207" s="15" customFormat="1" ht="25.15" customHeight="1" x14ac:dyDescent="0.25">
      <c r="A885" s="144" t="s">
        <v>1406</v>
      </c>
      <c r="B885" s="45" t="s">
        <v>522</v>
      </c>
      <c r="C885" s="167">
        <v>1962</v>
      </c>
      <c r="D885" s="167" t="s">
        <v>221</v>
      </c>
      <c r="E885" s="58" t="s">
        <v>20</v>
      </c>
      <c r="F885" s="72">
        <v>5</v>
      </c>
      <c r="G885" s="72">
        <v>2</v>
      </c>
      <c r="H885" s="47">
        <v>1744.82</v>
      </c>
      <c r="I885" s="47">
        <v>131.9</v>
      </c>
      <c r="J885" s="47">
        <v>1269.6400000000001</v>
      </c>
      <c r="K885" s="37">
        <f t="shared" si="185"/>
        <v>13803060.350000001</v>
      </c>
      <c r="L885" s="44">
        <v>0</v>
      </c>
      <c r="M885" s="44">
        <v>0</v>
      </c>
      <c r="N885" s="44">
        <v>0</v>
      </c>
      <c r="O885" s="47">
        <f>'[1]Прод. прилож'!$C$294</f>
        <v>13803060.350000001</v>
      </c>
      <c r="P885" s="44">
        <f t="shared" si="186"/>
        <v>7910.8792597517231</v>
      </c>
      <c r="Q885" s="50">
        <v>9673</v>
      </c>
      <c r="R885" s="69" t="s">
        <v>94</v>
      </c>
      <c r="S885" s="65"/>
      <c r="T885" s="17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DC885" s="16"/>
      <c r="DD885" s="16"/>
      <c r="DE885" s="16"/>
      <c r="DF885" s="16"/>
      <c r="DG885" s="16"/>
      <c r="DH885" s="16"/>
      <c r="DI885" s="16"/>
      <c r="DJ885" s="16"/>
      <c r="DK885" s="16"/>
      <c r="DL885" s="16"/>
      <c r="DM885" s="16"/>
      <c r="DN885" s="16"/>
      <c r="DO885" s="16"/>
      <c r="DP885" s="16"/>
      <c r="DQ885" s="16"/>
      <c r="DR885" s="16"/>
      <c r="DS885" s="16"/>
      <c r="DT885" s="16"/>
      <c r="DU885" s="16"/>
      <c r="DV885" s="16"/>
      <c r="DW885" s="16"/>
      <c r="DX885" s="16"/>
      <c r="DY885" s="16"/>
      <c r="DZ885" s="16"/>
      <c r="EA885" s="16"/>
      <c r="EB885" s="16"/>
      <c r="EC885" s="16"/>
      <c r="ED885" s="16"/>
      <c r="EE885" s="16"/>
      <c r="EF885" s="16"/>
      <c r="EG885" s="16"/>
      <c r="EH885" s="16"/>
      <c r="EI885" s="16"/>
      <c r="EJ885" s="16"/>
      <c r="EK885" s="16"/>
      <c r="EL885" s="16"/>
      <c r="EM885" s="16"/>
      <c r="EN885" s="16"/>
      <c r="EO885" s="16"/>
      <c r="EP885" s="16"/>
      <c r="EQ885" s="16"/>
      <c r="ER885" s="16"/>
      <c r="ES885" s="16"/>
      <c r="ET885" s="16"/>
      <c r="EU885" s="16"/>
      <c r="EV885" s="16"/>
      <c r="EW885" s="16"/>
      <c r="EX885" s="16"/>
      <c r="EY885" s="16"/>
      <c r="EZ885" s="16"/>
      <c r="FA885" s="16"/>
      <c r="FB885" s="16"/>
      <c r="FC885" s="16"/>
      <c r="FD885" s="16"/>
      <c r="FE885" s="16"/>
      <c r="FF885" s="16"/>
      <c r="FG885" s="16"/>
      <c r="FH885" s="16"/>
      <c r="FI885" s="16"/>
      <c r="FJ885" s="16"/>
      <c r="FK885" s="16"/>
      <c r="FL885" s="16"/>
      <c r="FM885" s="16"/>
      <c r="FN885" s="16"/>
      <c r="FO885" s="16"/>
      <c r="FP885" s="16"/>
      <c r="FQ885" s="16"/>
      <c r="FR885" s="16"/>
      <c r="FS885" s="16"/>
      <c r="FT885" s="16"/>
      <c r="FU885" s="16"/>
      <c r="FV885" s="16"/>
      <c r="FW885" s="16"/>
      <c r="FX885" s="16"/>
      <c r="FY885" s="16"/>
      <c r="FZ885" s="16"/>
      <c r="GA885" s="16"/>
      <c r="GB885" s="16"/>
      <c r="GC885" s="16"/>
      <c r="GD885" s="16"/>
      <c r="GE885" s="16"/>
      <c r="GF885" s="16"/>
      <c r="GG885" s="16"/>
      <c r="GH885" s="16"/>
      <c r="GI885" s="16"/>
      <c r="GJ885" s="16"/>
      <c r="GK885" s="16"/>
      <c r="GL885" s="16"/>
      <c r="GM885" s="16"/>
      <c r="GN885" s="16"/>
      <c r="GO885" s="16"/>
      <c r="GP885" s="16"/>
      <c r="GQ885" s="16"/>
      <c r="GR885" s="16"/>
      <c r="GS885" s="16"/>
      <c r="GT885" s="16"/>
      <c r="GU885" s="16"/>
      <c r="GV885" s="16"/>
      <c r="GW885" s="16"/>
      <c r="GX885" s="16"/>
      <c r="GY885" s="16"/>
    </row>
    <row r="886" spans="1:207" s="15" customFormat="1" ht="25.15" customHeight="1" x14ac:dyDescent="0.25">
      <c r="A886" s="144" t="s">
        <v>1407</v>
      </c>
      <c r="B886" s="45" t="s">
        <v>1878</v>
      </c>
      <c r="C886" s="167">
        <v>1948</v>
      </c>
      <c r="D886" s="167">
        <v>2015</v>
      </c>
      <c r="E886" s="167" t="s">
        <v>20</v>
      </c>
      <c r="F886" s="64">
        <v>3</v>
      </c>
      <c r="G886" s="64">
        <v>2</v>
      </c>
      <c r="H886" s="44">
        <v>914.63</v>
      </c>
      <c r="I886" s="44">
        <v>224.4</v>
      </c>
      <c r="J886" s="44">
        <v>690.23</v>
      </c>
      <c r="K886" s="37">
        <f t="shared" si="185"/>
        <v>13053230</v>
      </c>
      <c r="L886" s="47">
        <v>0</v>
      </c>
      <c r="M886" s="47">
        <v>0</v>
      </c>
      <c r="N886" s="47">
        <v>0</v>
      </c>
      <c r="O886" s="44">
        <f>'[1]Прод. прилож'!$C$810</f>
        <v>13053230</v>
      </c>
      <c r="P886" s="50">
        <f>K886/[3]Прилож!H550</f>
        <v>14271.596164569279</v>
      </c>
      <c r="Q886" s="37">
        <v>9673</v>
      </c>
      <c r="R886" s="70" t="s">
        <v>95</v>
      </c>
      <c r="S886" s="65"/>
      <c r="T886" s="17"/>
      <c r="U886" s="16"/>
      <c r="V886" s="16"/>
      <c r="W886" s="16"/>
      <c r="X886" s="16"/>
      <c r="Y886" s="116"/>
      <c r="Z886" s="116"/>
      <c r="AA886" s="116"/>
      <c r="AB886" s="116"/>
      <c r="AC886" s="116"/>
      <c r="AD886" s="116"/>
      <c r="AE886" s="116"/>
      <c r="AF886" s="116"/>
      <c r="AG886" s="116"/>
      <c r="AH886" s="116"/>
      <c r="AI886" s="116"/>
      <c r="AJ886" s="116"/>
      <c r="AK886" s="116"/>
      <c r="AL886" s="116"/>
      <c r="AM886" s="116"/>
      <c r="AN886" s="116"/>
      <c r="AO886" s="116"/>
      <c r="AP886" s="116"/>
      <c r="AQ886" s="116"/>
      <c r="AR886" s="116"/>
      <c r="AS886" s="116"/>
      <c r="AT886" s="116"/>
      <c r="AU886" s="116"/>
      <c r="AV886" s="116"/>
      <c r="AW886" s="116"/>
      <c r="AX886" s="116"/>
      <c r="AY886" s="116"/>
      <c r="AZ886" s="116"/>
      <c r="BA886" s="116"/>
      <c r="BB886" s="116"/>
      <c r="BC886" s="116"/>
      <c r="BD886" s="116"/>
      <c r="BE886" s="116"/>
      <c r="BF886" s="116"/>
      <c r="BG886" s="116"/>
      <c r="BH886" s="116"/>
      <c r="BI886" s="116"/>
      <c r="BJ886" s="116"/>
      <c r="BK886" s="116"/>
      <c r="BL886" s="116"/>
      <c r="BM886" s="116"/>
      <c r="BN886" s="116"/>
      <c r="BO886" s="116"/>
      <c r="BP886" s="116"/>
      <c r="BQ886" s="116"/>
      <c r="BR886" s="116"/>
      <c r="BS886" s="116"/>
      <c r="BT886" s="116"/>
      <c r="BU886" s="116"/>
      <c r="BV886" s="116"/>
      <c r="BW886" s="116"/>
      <c r="BX886" s="116"/>
      <c r="BY886" s="116"/>
      <c r="BZ886" s="116"/>
      <c r="CA886" s="116"/>
      <c r="CB886" s="116"/>
      <c r="CC886" s="116"/>
      <c r="CD886" s="116"/>
      <c r="CE886" s="116"/>
      <c r="CF886" s="116"/>
      <c r="CG886" s="116"/>
      <c r="CH886" s="116"/>
      <c r="CI886" s="116"/>
      <c r="CJ886" s="116"/>
      <c r="CK886" s="116"/>
      <c r="CL886" s="116"/>
      <c r="CM886" s="116"/>
      <c r="CN886" s="116"/>
      <c r="CO886" s="116"/>
      <c r="CP886" s="116"/>
      <c r="CQ886" s="116"/>
      <c r="CR886" s="116"/>
      <c r="CS886" s="116"/>
      <c r="CT886" s="116"/>
      <c r="CU886" s="116"/>
      <c r="CV886" s="116"/>
      <c r="CW886" s="116"/>
      <c r="CX886" s="116"/>
      <c r="CY886" s="116"/>
      <c r="CZ886" s="116"/>
      <c r="DA886" s="116"/>
      <c r="DB886" s="116"/>
      <c r="DC886" s="116"/>
      <c r="DD886" s="116"/>
      <c r="DE886" s="116"/>
      <c r="DF886" s="116"/>
      <c r="DG886" s="116"/>
      <c r="DH886" s="116"/>
      <c r="DI886" s="116"/>
      <c r="DJ886" s="116"/>
      <c r="DK886" s="116"/>
      <c r="DL886" s="116"/>
      <c r="DM886" s="116"/>
      <c r="DN886" s="116"/>
      <c r="DO886" s="116"/>
      <c r="DP886" s="116"/>
      <c r="DQ886" s="116"/>
      <c r="DR886" s="116"/>
      <c r="DS886" s="116"/>
      <c r="DT886" s="116"/>
      <c r="DU886" s="116"/>
      <c r="DV886" s="116"/>
      <c r="DW886" s="116"/>
      <c r="DX886" s="116"/>
      <c r="DY886" s="116"/>
      <c r="DZ886" s="116"/>
      <c r="EA886" s="116"/>
      <c r="EB886" s="116"/>
      <c r="EC886" s="116"/>
      <c r="ED886" s="116"/>
      <c r="EE886" s="116"/>
      <c r="EF886" s="116"/>
      <c r="EG886" s="116"/>
      <c r="EH886" s="116"/>
      <c r="EI886" s="116"/>
      <c r="EJ886" s="116"/>
      <c r="EK886" s="116"/>
      <c r="EL886" s="116"/>
      <c r="EM886" s="116"/>
      <c r="EN886" s="116"/>
      <c r="EO886" s="116"/>
      <c r="EP886" s="116"/>
      <c r="EQ886" s="116"/>
      <c r="ER886" s="116"/>
      <c r="ES886" s="116"/>
      <c r="ET886" s="116"/>
      <c r="EU886" s="116"/>
      <c r="EV886" s="116"/>
      <c r="EW886" s="116"/>
      <c r="EX886" s="116"/>
      <c r="EY886" s="116"/>
      <c r="EZ886" s="116"/>
      <c r="FA886" s="116"/>
      <c r="FB886" s="116"/>
      <c r="FC886" s="116"/>
      <c r="FD886" s="116"/>
      <c r="FE886" s="116"/>
      <c r="FF886" s="116"/>
      <c r="FG886" s="116"/>
      <c r="FH886" s="116"/>
      <c r="FI886" s="116"/>
      <c r="FJ886" s="116"/>
      <c r="FK886" s="116"/>
      <c r="FL886" s="116"/>
      <c r="FM886" s="116"/>
      <c r="FN886" s="116"/>
      <c r="FO886" s="116"/>
      <c r="FP886" s="116"/>
      <c r="FQ886" s="116"/>
      <c r="FR886" s="116"/>
      <c r="FS886" s="116"/>
      <c r="FT886" s="116"/>
      <c r="FU886" s="116"/>
      <c r="FV886" s="116"/>
      <c r="FW886" s="116"/>
      <c r="FX886" s="116"/>
      <c r="FY886" s="116"/>
      <c r="FZ886" s="116"/>
      <c r="GA886" s="116"/>
      <c r="GB886" s="116"/>
      <c r="GC886" s="116"/>
      <c r="GD886" s="116"/>
      <c r="GE886" s="116"/>
      <c r="GF886" s="116"/>
      <c r="GG886" s="116"/>
      <c r="GH886" s="116"/>
      <c r="GI886" s="116"/>
      <c r="GJ886" s="116"/>
      <c r="GK886" s="116"/>
      <c r="GL886" s="116"/>
      <c r="GM886" s="116"/>
      <c r="GN886" s="116"/>
      <c r="GO886" s="116"/>
      <c r="GP886" s="116"/>
      <c r="GQ886" s="116"/>
      <c r="GR886" s="116"/>
      <c r="GS886" s="116"/>
      <c r="GT886" s="116"/>
      <c r="GU886" s="116"/>
      <c r="GV886" s="116"/>
      <c r="GW886" s="116"/>
      <c r="GX886" s="116"/>
      <c r="GY886" s="116"/>
    </row>
    <row r="887" spans="1:207" s="16" customFormat="1" ht="48.75" customHeight="1" x14ac:dyDescent="0.25">
      <c r="A887" s="144" t="s">
        <v>1408</v>
      </c>
      <c r="B887" s="156" t="s">
        <v>1696</v>
      </c>
      <c r="C887" s="139" t="s">
        <v>1697</v>
      </c>
      <c r="D887" s="147" t="s">
        <v>221</v>
      </c>
      <c r="E887" s="147" t="s">
        <v>20</v>
      </c>
      <c r="F887" s="149">
        <v>3</v>
      </c>
      <c r="G887" s="149">
        <v>1</v>
      </c>
      <c r="H887" s="151">
        <v>621.6</v>
      </c>
      <c r="I887" s="151">
        <v>0</v>
      </c>
      <c r="J887" s="151">
        <v>474.4</v>
      </c>
      <c r="K887" s="174">
        <f>SUM(L887:O887)</f>
        <v>9982000</v>
      </c>
      <c r="L887" s="151">
        <v>0</v>
      </c>
      <c r="M887" s="151">
        <v>0</v>
      </c>
      <c r="N887" s="151">
        <v>0</v>
      </c>
      <c r="O887" s="143">
        <f>'[1]Прод. прилож'!$C$811</f>
        <v>9982000</v>
      </c>
      <c r="P887" s="153">
        <f>K887/H887</f>
        <v>16058.558558558558</v>
      </c>
      <c r="Q887" s="37">
        <v>9673</v>
      </c>
      <c r="R887" s="70" t="s">
        <v>95</v>
      </c>
      <c r="S887" s="57"/>
      <c r="Y887" s="116"/>
      <c r="Z887" s="116"/>
      <c r="AA887" s="116"/>
      <c r="AB887" s="116"/>
      <c r="AC887" s="116"/>
      <c r="AD887" s="116"/>
      <c r="AE887" s="116"/>
      <c r="AF887" s="116"/>
      <c r="AG887" s="116"/>
      <c r="AH887" s="116"/>
      <c r="AI887" s="116"/>
      <c r="AJ887" s="116"/>
      <c r="AK887" s="116"/>
      <c r="AL887" s="116"/>
      <c r="AM887" s="116"/>
      <c r="AN887" s="116"/>
      <c r="AO887" s="116"/>
      <c r="AP887" s="116"/>
      <c r="AQ887" s="116"/>
      <c r="AR887" s="116"/>
      <c r="AS887" s="116"/>
      <c r="AT887" s="116"/>
      <c r="AU887" s="116"/>
      <c r="AV887" s="116"/>
      <c r="AW887" s="116"/>
      <c r="AX887" s="116"/>
      <c r="AY887" s="116"/>
      <c r="AZ887" s="116"/>
      <c r="BA887" s="116"/>
      <c r="BB887" s="116"/>
      <c r="BC887" s="116"/>
      <c r="BD887" s="116"/>
      <c r="BE887" s="116"/>
      <c r="BF887" s="116"/>
      <c r="BG887" s="116"/>
      <c r="BH887" s="116"/>
      <c r="BI887" s="116"/>
      <c r="BJ887" s="116"/>
      <c r="BK887" s="116"/>
      <c r="BL887" s="116"/>
      <c r="BM887" s="116"/>
      <c r="BN887" s="116"/>
      <c r="BO887" s="116"/>
      <c r="BP887" s="116"/>
      <c r="BQ887" s="116"/>
      <c r="BR887" s="116"/>
      <c r="BS887" s="116"/>
      <c r="BT887" s="116"/>
      <c r="BU887" s="116"/>
      <c r="BV887" s="116"/>
      <c r="BW887" s="116"/>
      <c r="BX887" s="116"/>
      <c r="BY887" s="116"/>
      <c r="BZ887" s="116"/>
      <c r="CA887" s="116"/>
      <c r="CB887" s="116"/>
      <c r="CC887" s="116"/>
      <c r="CD887" s="116"/>
      <c r="CE887" s="116"/>
      <c r="CF887" s="116"/>
      <c r="CG887" s="116"/>
      <c r="CH887" s="116"/>
      <c r="CI887" s="116"/>
      <c r="CJ887" s="116"/>
      <c r="CK887" s="116"/>
      <c r="CL887" s="116"/>
      <c r="CM887" s="116"/>
      <c r="CN887" s="116"/>
      <c r="CO887" s="116"/>
      <c r="CP887" s="116"/>
      <c r="CQ887" s="116"/>
      <c r="CR887" s="116"/>
      <c r="CS887" s="116"/>
      <c r="CT887" s="116"/>
      <c r="CU887" s="116"/>
      <c r="CV887" s="116"/>
      <c r="CW887" s="116"/>
      <c r="CX887" s="116"/>
      <c r="CY887" s="116"/>
      <c r="CZ887" s="116"/>
      <c r="DA887" s="116"/>
      <c r="DB887" s="116"/>
      <c r="DC887" s="116"/>
      <c r="DD887" s="116"/>
      <c r="DE887" s="116"/>
      <c r="DF887" s="116"/>
      <c r="DG887" s="116"/>
      <c r="DH887" s="116"/>
      <c r="DI887" s="116"/>
      <c r="DJ887" s="116"/>
      <c r="DK887" s="116"/>
      <c r="DL887" s="116"/>
      <c r="DM887" s="116"/>
      <c r="DN887" s="116"/>
      <c r="DO887" s="116"/>
      <c r="DP887" s="116"/>
      <c r="DQ887" s="116"/>
      <c r="DR887" s="116"/>
      <c r="DS887" s="116"/>
      <c r="DT887" s="116"/>
      <c r="DU887" s="116"/>
      <c r="DV887" s="116"/>
      <c r="DW887" s="116"/>
      <c r="DX887" s="116"/>
      <c r="DY887" s="116"/>
      <c r="DZ887" s="116"/>
      <c r="EA887" s="116"/>
      <c r="EB887" s="116"/>
      <c r="EC887" s="116"/>
      <c r="ED887" s="116"/>
      <c r="EE887" s="116"/>
      <c r="EF887" s="116"/>
      <c r="EG887" s="116"/>
      <c r="EH887" s="116"/>
      <c r="EI887" s="116"/>
      <c r="EJ887" s="116"/>
      <c r="EK887" s="116"/>
      <c r="EL887" s="116"/>
      <c r="EM887" s="116"/>
      <c r="EN887" s="116"/>
      <c r="EO887" s="116"/>
      <c r="EP887" s="116"/>
      <c r="EQ887" s="116"/>
      <c r="ER887" s="116"/>
      <c r="ES887" s="116"/>
      <c r="ET887" s="116"/>
      <c r="EU887" s="116"/>
      <c r="EV887" s="116"/>
      <c r="EW887" s="116"/>
      <c r="EX887" s="116"/>
      <c r="EY887" s="116"/>
      <c r="EZ887" s="116"/>
      <c r="FA887" s="116"/>
      <c r="FB887" s="116"/>
      <c r="FC887" s="116"/>
      <c r="FD887" s="116"/>
      <c r="FE887" s="116"/>
      <c r="FF887" s="116"/>
      <c r="FG887" s="116"/>
      <c r="FH887" s="116"/>
      <c r="FI887" s="116"/>
      <c r="FJ887" s="116"/>
      <c r="FK887" s="116"/>
      <c r="FL887" s="116"/>
      <c r="FM887" s="116"/>
      <c r="FN887" s="116"/>
      <c r="FO887" s="116"/>
      <c r="FP887" s="116"/>
      <c r="FQ887" s="116"/>
      <c r="FR887" s="116"/>
      <c r="FS887" s="116"/>
      <c r="FT887" s="116"/>
      <c r="FU887" s="116"/>
      <c r="FV887" s="116"/>
      <c r="FW887" s="116"/>
      <c r="FX887" s="116"/>
      <c r="FY887" s="116"/>
      <c r="FZ887" s="116"/>
      <c r="GA887" s="116"/>
      <c r="GB887" s="116"/>
      <c r="GC887" s="116"/>
      <c r="GD887" s="116"/>
      <c r="GE887" s="116"/>
      <c r="GF887" s="116"/>
      <c r="GG887" s="116"/>
      <c r="GH887" s="116"/>
      <c r="GI887" s="116"/>
      <c r="GJ887" s="116"/>
      <c r="GK887" s="116"/>
      <c r="GL887" s="116"/>
      <c r="GM887" s="116"/>
      <c r="GN887" s="116"/>
      <c r="GO887" s="116"/>
      <c r="GP887" s="116"/>
      <c r="GQ887" s="116"/>
      <c r="GR887" s="116"/>
      <c r="GS887" s="116"/>
      <c r="GT887" s="116"/>
      <c r="GU887" s="116"/>
      <c r="GV887" s="116"/>
      <c r="GW887" s="116"/>
      <c r="GX887" s="116"/>
      <c r="GY887" s="116"/>
    </row>
    <row r="888" spans="1:207" s="16" customFormat="1" ht="25.15" customHeight="1" x14ac:dyDescent="0.25">
      <c r="A888" s="277" t="s">
        <v>1409</v>
      </c>
      <c r="B888" s="212" t="s">
        <v>1705</v>
      </c>
      <c r="C888" s="214">
        <v>1945</v>
      </c>
      <c r="D888" s="214" t="s">
        <v>221</v>
      </c>
      <c r="E888" s="214" t="s">
        <v>20</v>
      </c>
      <c r="F888" s="226">
        <v>4</v>
      </c>
      <c r="G888" s="226">
        <v>5</v>
      </c>
      <c r="H888" s="210">
        <v>3399.6</v>
      </c>
      <c r="I888" s="210">
        <v>1044.0999999999999</v>
      </c>
      <c r="J888" s="210">
        <v>1955.65</v>
      </c>
      <c r="K888" s="37">
        <f t="shared" si="185"/>
        <v>2733278.4</v>
      </c>
      <c r="L888" s="47">
        <v>0</v>
      </c>
      <c r="M888" s="47">
        <v>0</v>
      </c>
      <c r="N888" s="47">
        <v>0</v>
      </c>
      <c r="O888" s="44">
        <f>'[1]Прод. прилож'!$C$295</f>
        <v>2733278.4</v>
      </c>
      <c r="P888" s="50">
        <f>K888/H888</f>
        <v>804</v>
      </c>
      <c r="Q888" s="37">
        <v>9673</v>
      </c>
      <c r="R888" s="70" t="s">
        <v>94</v>
      </c>
      <c r="S888" s="57"/>
      <c r="Y888" s="116"/>
      <c r="Z888" s="116"/>
      <c r="AA888" s="116"/>
      <c r="AB888" s="116"/>
      <c r="AC888" s="116"/>
      <c r="AD888" s="116"/>
      <c r="AE888" s="116"/>
      <c r="AF888" s="116"/>
      <c r="AG888" s="116"/>
      <c r="AH888" s="116"/>
      <c r="AI888" s="116"/>
      <c r="AJ888" s="116"/>
      <c r="AK888" s="116"/>
      <c r="AL888" s="116"/>
      <c r="AM888" s="116"/>
      <c r="AN888" s="116"/>
      <c r="AO888" s="116"/>
      <c r="AP888" s="116"/>
      <c r="AQ888" s="116"/>
      <c r="AR888" s="116"/>
      <c r="AS888" s="116"/>
      <c r="AT888" s="116"/>
      <c r="AU888" s="116"/>
      <c r="AV888" s="116"/>
      <c r="AW888" s="116"/>
      <c r="AX888" s="116"/>
      <c r="AY888" s="116"/>
      <c r="AZ888" s="116"/>
      <c r="BA888" s="116"/>
      <c r="BB888" s="116"/>
      <c r="BC888" s="116"/>
      <c r="BD888" s="116"/>
      <c r="BE888" s="116"/>
      <c r="BF888" s="116"/>
      <c r="BG888" s="116"/>
      <c r="BH888" s="116"/>
      <c r="BI888" s="116"/>
      <c r="BJ888" s="116"/>
      <c r="BK888" s="116"/>
      <c r="BL888" s="116"/>
      <c r="BM888" s="116"/>
      <c r="BN888" s="116"/>
      <c r="BO888" s="116"/>
      <c r="BP888" s="116"/>
      <c r="BQ888" s="116"/>
      <c r="BR888" s="116"/>
      <c r="BS888" s="116"/>
      <c r="BT888" s="116"/>
      <c r="BU888" s="116"/>
      <c r="BV888" s="116"/>
      <c r="BW888" s="116"/>
      <c r="BX888" s="116"/>
      <c r="BY888" s="116"/>
      <c r="BZ888" s="116"/>
      <c r="CA888" s="116"/>
      <c r="CB888" s="116"/>
      <c r="CC888" s="116"/>
      <c r="CD888" s="116"/>
      <c r="CE888" s="116"/>
      <c r="CF888" s="116"/>
      <c r="CG888" s="116"/>
      <c r="CH888" s="116"/>
      <c r="CI888" s="116"/>
      <c r="CJ888" s="116"/>
      <c r="CK888" s="116"/>
      <c r="CL888" s="116"/>
      <c r="CM888" s="116"/>
      <c r="CN888" s="116"/>
      <c r="CO888" s="116"/>
      <c r="CP888" s="116"/>
      <c r="CQ888" s="116"/>
      <c r="CR888" s="116"/>
      <c r="CS888" s="116"/>
      <c r="CT888" s="116"/>
      <c r="CU888" s="116"/>
      <c r="CV888" s="116"/>
      <c r="CW888" s="116"/>
      <c r="CX888" s="116"/>
      <c r="CY888" s="116"/>
      <c r="CZ888" s="116"/>
      <c r="DA888" s="116"/>
      <c r="DB888" s="116"/>
      <c r="DC888" s="116"/>
      <c r="DD888" s="116"/>
      <c r="DE888" s="116"/>
      <c r="DF888" s="116"/>
      <c r="DG888" s="116"/>
      <c r="DH888" s="116"/>
      <c r="DI888" s="116"/>
      <c r="DJ888" s="116"/>
      <c r="DK888" s="116"/>
      <c r="DL888" s="116"/>
      <c r="DM888" s="116"/>
      <c r="DN888" s="116"/>
      <c r="DO888" s="116"/>
      <c r="DP888" s="116"/>
      <c r="DQ888" s="116"/>
      <c r="DR888" s="116"/>
      <c r="DS888" s="116"/>
      <c r="DT888" s="116"/>
      <c r="DU888" s="116"/>
      <c r="DV888" s="116"/>
      <c r="DW888" s="116"/>
      <c r="DX888" s="116"/>
      <c r="DY888" s="116"/>
      <c r="DZ888" s="116"/>
      <c r="EA888" s="116"/>
      <c r="EB888" s="116"/>
      <c r="EC888" s="116"/>
      <c r="ED888" s="116"/>
      <c r="EE888" s="116"/>
      <c r="EF888" s="116"/>
      <c r="EG888" s="116"/>
      <c r="EH888" s="116"/>
      <c r="EI888" s="116"/>
      <c r="EJ888" s="116"/>
      <c r="EK888" s="116"/>
      <c r="EL888" s="116"/>
      <c r="EM888" s="116"/>
      <c r="EN888" s="116"/>
      <c r="EO888" s="116"/>
      <c r="EP888" s="116"/>
      <c r="EQ888" s="116"/>
      <c r="ER888" s="116"/>
      <c r="ES888" s="116"/>
      <c r="ET888" s="116"/>
      <c r="EU888" s="116"/>
      <c r="EV888" s="116"/>
      <c r="EW888" s="116"/>
      <c r="EX888" s="116"/>
      <c r="EY888" s="116"/>
      <c r="EZ888" s="116"/>
      <c r="FA888" s="116"/>
      <c r="FB888" s="116"/>
      <c r="FC888" s="116"/>
      <c r="FD888" s="116"/>
      <c r="FE888" s="116"/>
      <c r="FF888" s="116"/>
      <c r="FG888" s="116"/>
      <c r="FH888" s="116"/>
      <c r="FI888" s="116"/>
      <c r="FJ888" s="116"/>
      <c r="FK888" s="116"/>
      <c r="FL888" s="116"/>
      <c r="FM888" s="116"/>
      <c r="FN888" s="116"/>
      <c r="FO888" s="116"/>
      <c r="FP888" s="116"/>
      <c r="FQ888" s="116"/>
      <c r="FR888" s="116"/>
      <c r="FS888" s="116"/>
      <c r="FT888" s="116"/>
      <c r="FU888" s="116"/>
      <c r="FV888" s="116"/>
      <c r="FW888" s="116"/>
      <c r="FX888" s="116"/>
      <c r="FY888" s="116"/>
      <c r="FZ888" s="116"/>
      <c r="GA888" s="116"/>
      <c r="GB888" s="116"/>
      <c r="GC888" s="116"/>
      <c r="GD888" s="116"/>
      <c r="GE888" s="116"/>
      <c r="GF888" s="116"/>
      <c r="GG888" s="116"/>
      <c r="GH888" s="116"/>
      <c r="GI888" s="116"/>
      <c r="GJ888" s="116"/>
      <c r="GK888" s="116"/>
      <c r="GL888" s="116"/>
      <c r="GM888" s="116"/>
      <c r="GN888" s="116"/>
      <c r="GO888" s="116"/>
      <c r="GP888" s="116"/>
      <c r="GQ888" s="116"/>
      <c r="GR888" s="116"/>
      <c r="GS888" s="116"/>
      <c r="GT888" s="116"/>
      <c r="GU888" s="116"/>
      <c r="GV888" s="116"/>
      <c r="GW888" s="116"/>
      <c r="GX888" s="116"/>
      <c r="GY888" s="116"/>
    </row>
    <row r="889" spans="1:207" s="16" customFormat="1" ht="25.15" customHeight="1" x14ac:dyDescent="0.25">
      <c r="A889" s="277"/>
      <c r="B889" s="213"/>
      <c r="C889" s="215"/>
      <c r="D889" s="215"/>
      <c r="E889" s="215"/>
      <c r="F889" s="227"/>
      <c r="G889" s="227"/>
      <c r="H889" s="211"/>
      <c r="I889" s="211"/>
      <c r="J889" s="211"/>
      <c r="K889" s="37">
        <f>SUM(L889:O889)</f>
        <v>9982000</v>
      </c>
      <c r="L889" s="47">
        <v>0</v>
      </c>
      <c r="M889" s="47">
        <v>0</v>
      </c>
      <c r="N889" s="47">
        <v>0</v>
      </c>
      <c r="O889" s="44">
        <f>'[1]Прод. прилож'!$C$811</f>
        <v>9982000</v>
      </c>
      <c r="P889" s="50">
        <f>K889/H888</f>
        <v>2936.227791504883</v>
      </c>
      <c r="Q889" s="37">
        <v>9673</v>
      </c>
      <c r="R889" s="70" t="s">
        <v>95</v>
      </c>
      <c r="S889" s="57"/>
      <c r="Y889" s="116"/>
      <c r="Z889" s="116"/>
      <c r="AA889" s="116"/>
      <c r="AB889" s="116"/>
      <c r="AC889" s="116"/>
      <c r="AD889" s="116"/>
      <c r="AE889" s="116"/>
      <c r="AF889" s="116"/>
      <c r="AG889" s="116"/>
      <c r="AH889" s="116"/>
      <c r="AI889" s="116"/>
      <c r="AJ889" s="116"/>
      <c r="AK889" s="116"/>
      <c r="AL889" s="116"/>
      <c r="AM889" s="116"/>
      <c r="AN889" s="116"/>
      <c r="AO889" s="116"/>
      <c r="AP889" s="116"/>
      <c r="AQ889" s="116"/>
      <c r="AR889" s="116"/>
      <c r="AS889" s="116"/>
      <c r="AT889" s="116"/>
      <c r="AU889" s="116"/>
      <c r="AV889" s="116"/>
      <c r="AW889" s="116"/>
      <c r="AX889" s="116"/>
      <c r="AY889" s="116"/>
      <c r="AZ889" s="116"/>
      <c r="BA889" s="116"/>
      <c r="BB889" s="116"/>
      <c r="BC889" s="116"/>
      <c r="BD889" s="116"/>
      <c r="BE889" s="116"/>
      <c r="BF889" s="116"/>
      <c r="BG889" s="116"/>
      <c r="BH889" s="116"/>
      <c r="BI889" s="116"/>
      <c r="BJ889" s="116"/>
      <c r="BK889" s="116"/>
      <c r="BL889" s="116"/>
      <c r="BM889" s="116"/>
      <c r="BN889" s="116"/>
      <c r="BO889" s="116"/>
      <c r="BP889" s="116"/>
      <c r="BQ889" s="116"/>
      <c r="BR889" s="116"/>
      <c r="BS889" s="116"/>
      <c r="BT889" s="116"/>
      <c r="BU889" s="116"/>
      <c r="BV889" s="116"/>
      <c r="BW889" s="116"/>
      <c r="BX889" s="116"/>
      <c r="BY889" s="116"/>
      <c r="BZ889" s="116"/>
      <c r="CA889" s="116"/>
      <c r="CB889" s="116"/>
      <c r="CC889" s="116"/>
      <c r="CD889" s="116"/>
      <c r="CE889" s="116"/>
      <c r="CF889" s="116"/>
      <c r="CG889" s="116"/>
      <c r="CH889" s="116"/>
      <c r="CI889" s="116"/>
      <c r="CJ889" s="116"/>
      <c r="CK889" s="116"/>
      <c r="CL889" s="116"/>
      <c r="CM889" s="116"/>
      <c r="CN889" s="116"/>
      <c r="CO889" s="116"/>
      <c r="CP889" s="116"/>
      <c r="CQ889" s="116"/>
      <c r="CR889" s="116"/>
      <c r="CS889" s="116"/>
      <c r="CT889" s="116"/>
      <c r="CU889" s="116"/>
      <c r="CV889" s="116"/>
      <c r="CW889" s="116"/>
      <c r="CX889" s="116"/>
      <c r="CY889" s="116"/>
      <c r="CZ889" s="116"/>
      <c r="DA889" s="116"/>
      <c r="DB889" s="116"/>
      <c r="DC889" s="116"/>
      <c r="DD889" s="116"/>
      <c r="DE889" s="116"/>
      <c r="DF889" s="116"/>
      <c r="DG889" s="116"/>
      <c r="DH889" s="116"/>
      <c r="DI889" s="116"/>
      <c r="DJ889" s="116"/>
      <c r="DK889" s="116"/>
      <c r="DL889" s="116"/>
      <c r="DM889" s="116"/>
      <c r="DN889" s="116"/>
      <c r="DO889" s="116"/>
      <c r="DP889" s="116"/>
      <c r="DQ889" s="116"/>
      <c r="DR889" s="116"/>
      <c r="DS889" s="116"/>
      <c r="DT889" s="116"/>
      <c r="DU889" s="116"/>
      <c r="DV889" s="116"/>
      <c r="DW889" s="116"/>
      <c r="DX889" s="116"/>
      <c r="DY889" s="116"/>
      <c r="DZ889" s="116"/>
      <c r="EA889" s="116"/>
      <c r="EB889" s="116"/>
      <c r="EC889" s="116"/>
      <c r="ED889" s="116"/>
      <c r="EE889" s="116"/>
      <c r="EF889" s="116"/>
      <c r="EG889" s="116"/>
      <c r="EH889" s="116"/>
      <c r="EI889" s="116"/>
      <c r="EJ889" s="116"/>
      <c r="EK889" s="116"/>
      <c r="EL889" s="116"/>
      <c r="EM889" s="116"/>
      <c r="EN889" s="116"/>
      <c r="EO889" s="116"/>
      <c r="EP889" s="116"/>
      <c r="EQ889" s="116"/>
      <c r="ER889" s="116"/>
      <c r="ES889" s="116"/>
      <c r="ET889" s="116"/>
      <c r="EU889" s="116"/>
      <c r="EV889" s="116"/>
      <c r="EW889" s="116"/>
      <c r="EX889" s="116"/>
      <c r="EY889" s="116"/>
      <c r="EZ889" s="116"/>
      <c r="FA889" s="116"/>
      <c r="FB889" s="116"/>
      <c r="FC889" s="116"/>
      <c r="FD889" s="116"/>
      <c r="FE889" s="116"/>
      <c r="FF889" s="116"/>
      <c r="FG889" s="116"/>
      <c r="FH889" s="116"/>
      <c r="FI889" s="116"/>
      <c r="FJ889" s="116"/>
      <c r="FK889" s="116"/>
      <c r="FL889" s="116"/>
      <c r="FM889" s="116"/>
      <c r="FN889" s="116"/>
      <c r="FO889" s="116"/>
      <c r="FP889" s="116"/>
      <c r="FQ889" s="116"/>
      <c r="FR889" s="116"/>
      <c r="FS889" s="116"/>
      <c r="FT889" s="116"/>
      <c r="FU889" s="116"/>
      <c r="FV889" s="116"/>
      <c r="FW889" s="116"/>
      <c r="FX889" s="116"/>
      <c r="FY889" s="116"/>
      <c r="FZ889" s="116"/>
      <c r="GA889" s="116"/>
      <c r="GB889" s="116"/>
      <c r="GC889" s="116"/>
      <c r="GD889" s="116"/>
      <c r="GE889" s="116"/>
      <c r="GF889" s="116"/>
      <c r="GG889" s="116"/>
      <c r="GH889" s="116"/>
      <c r="GI889" s="116"/>
      <c r="GJ889" s="116"/>
      <c r="GK889" s="116"/>
      <c r="GL889" s="116"/>
      <c r="GM889" s="116"/>
      <c r="GN889" s="116"/>
      <c r="GO889" s="116"/>
      <c r="GP889" s="116"/>
      <c r="GQ889" s="116"/>
      <c r="GR889" s="116"/>
      <c r="GS889" s="116"/>
      <c r="GT889" s="116"/>
      <c r="GU889" s="116"/>
      <c r="GV889" s="116"/>
      <c r="GW889" s="116"/>
      <c r="GX889" s="116"/>
      <c r="GY889" s="116"/>
    </row>
    <row r="890" spans="1:207" s="16" customFormat="1" ht="25.15" customHeight="1" x14ac:dyDescent="0.25">
      <c r="A890" s="200" t="s">
        <v>1410</v>
      </c>
      <c r="B890" s="212" t="s">
        <v>523</v>
      </c>
      <c r="C890" s="214">
        <v>1989</v>
      </c>
      <c r="D890" s="214" t="s">
        <v>221</v>
      </c>
      <c r="E890" s="214" t="s">
        <v>20</v>
      </c>
      <c r="F890" s="226">
        <v>9</v>
      </c>
      <c r="G890" s="226">
        <v>4</v>
      </c>
      <c r="H890" s="224">
        <v>7533.4</v>
      </c>
      <c r="I890" s="224">
        <v>300</v>
      </c>
      <c r="J890" s="224">
        <v>4542.8</v>
      </c>
      <c r="K890" s="37">
        <f t="shared" si="185"/>
        <v>3394500</v>
      </c>
      <c r="L890" s="44">
        <v>0</v>
      </c>
      <c r="M890" s="44">
        <v>0</v>
      </c>
      <c r="N890" s="44">
        <v>0</v>
      </c>
      <c r="O890" s="47">
        <f>'[1]Прод. прилож'!$C$813</f>
        <v>3394500</v>
      </c>
      <c r="P890" s="44">
        <f>K890/H890</f>
        <v>450.5933575809064</v>
      </c>
      <c r="Q890" s="50">
        <v>9673</v>
      </c>
      <c r="R890" s="69" t="s">
        <v>95</v>
      </c>
      <c r="S890" s="65"/>
      <c r="T890" s="17"/>
    </row>
    <row r="891" spans="1:207" s="16" customFormat="1" ht="25.15" customHeight="1" x14ac:dyDescent="0.25">
      <c r="A891" s="201"/>
      <c r="B891" s="213"/>
      <c r="C891" s="215"/>
      <c r="D891" s="215"/>
      <c r="E891" s="215"/>
      <c r="F891" s="227"/>
      <c r="G891" s="227"/>
      <c r="H891" s="225"/>
      <c r="I891" s="225"/>
      <c r="J891" s="225"/>
      <c r="K891" s="37">
        <f t="shared" si="185"/>
        <v>75760475</v>
      </c>
      <c r="L891" s="44">
        <v>0</v>
      </c>
      <c r="M891" s="44">
        <v>0</v>
      </c>
      <c r="N891" s="44">
        <v>0</v>
      </c>
      <c r="O891" s="47">
        <f>'[1]Прод. прилож'!$C$1288</f>
        <v>75760475</v>
      </c>
      <c r="P891" s="44">
        <f>K891/H890</f>
        <v>10056.611224679427</v>
      </c>
      <c r="Q891" s="50">
        <v>9673</v>
      </c>
      <c r="R891" s="69" t="s">
        <v>96</v>
      </c>
      <c r="S891" s="57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  <c r="BB891" s="15"/>
      <c r="BC891" s="15"/>
      <c r="BD891" s="15"/>
      <c r="BE891" s="15"/>
      <c r="BF891" s="15"/>
      <c r="BG891" s="15"/>
      <c r="BH891" s="15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  <c r="CH891" s="15"/>
      <c r="CI891" s="15"/>
      <c r="CJ891" s="15"/>
      <c r="CK891" s="15"/>
      <c r="CL891" s="15"/>
      <c r="CM891" s="15"/>
      <c r="CN891" s="15"/>
      <c r="CO891" s="15"/>
      <c r="CP891" s="15"/>
      <c r="CQ891" s="15"/>
      <c r="CR891" s="15"/>
      <c r="CS891" s="15"/>
      <c r="CT891" s="15"/>
      <c r="CU891" s="15"/>
      <c r="CV891" s="15"/>
      <c r="CW891" s="15"/>
      <c r="CX891" s="15"/>
      <c r="CY891" s="15"/>
      <c r="CZ891" s="15"/>
      <c r="DA891" s="15"/>
      <c r="DB891" s="15"/>
      <c r="DC891" s="15"/>
      <c r="DD891" s="15"/>
      <c r="DE891" s="15"/>
      <c r="DF891" s="15"/>
      <c r="DG891" s="15"/>
      <c r="DH891" s="15"/>
      <c r="DI891" s="15"/>
      <c r="DJ891" s="15"/>
      <c r="DK891" s="15"/>
      <c r="DL891" s="15"/>
      <c r="DM891" s="15"/>
      <c r="DN891" s="15"/>
      <c r="DO891" s="15"/>
      <c r="DP891" s="15"/>
      <c r="DQ891" s="15"/>
      <c r="DR891" s="15"/>
      <c r="DS891" s="15"/>
      <c r="DT891" s="15"/>
      <c r="DU891" s="15"/>
      <c r="DV891" s="15"/>
      <c r="DW891" s="15"/>
      <c r="DX891" s="15"/>
      <c r="DY891" s="15"/>
      <c r="DZ891" s="15"/>
      <c r="EA891" s="15"/>
      <c r="EB891" s="15"/>
      <c r="EC891" s="15"/>
      <c r="ED891" s="15"/>
      <c r="EE891" s="15"/>
      <c r="EF891" s="15"/>
      <c r="EG891" s="15"/>
      <c r="EH891" s="15"/>
      <c r="EI891" s="15"/>
      <c r="EJ891" s="15"/>
      <c r="EK891" s="15"/>
      <c r="EL891" s="15"/>
      <c r="EM891" s="15"/>
      <c r="EN891" s="15"/>
      <c r="EO891" s="15"/>
      <c r="EP891" s="15"/>
      <c r="EQ891" s="15"/>
      <c r="ER891" s="15"/>
      <c r="ES891" s="15"/>
      <c r="ET891" s="15"/>
      <c r="EU891" s="15"/>
      <c r="EV891" s="15"/>
      <c r="EW891" s="15"/>
      <c r="EX891" s="15"/>
      <c r="EY891" s="15"/>
      <c r="EZ891" s="15"/>
      <c r="FA891" s="15"/>
      <c r="FB891" s="15"/>
      <c r="FC891" s="15"/>
      <c r="FD891" s="15"/>
      <c r="FE891" s="15"/>
      <c r="FF891" s="15"/>
      <c r="FG891" s="15"/>
      <c r="FH891" s="15"/>
      <c r="FI891" s="15"/>
      <c r="FJ891" s="15"/>
      <c r="FK891" s="15"/>
      <c r="FL891" s="15"/>
      <c r="FM891" s="15"/>
      <c r="FN891" s="15"/>
      <c r="FO891" s="15"/>
      <c r="FP891" s="15"/>
      <c r="FQ891" s="15"/>
      <c r="FR891" s="15"/>
      <c r="FS891" s="15"/>
      <c r="FT891" s="15"/>
      <c r="FU891" s="15"/>
      <c r="FV891" s="15"/>
      <c r="FW891" s="15"/>
      <c r="FX891" s="15"/>
      <c r="FY891" s="15"/>
      <c r="FZ891" s="15"/>
      <c r="GA891" s="15"/>
      <c r="GB891" s="15"/>
      <c r="GC891" s="15"/>
      <c r="GD891" s="15"/>
      <c r="GE891" s="15"/>
      <c r="GF891" s="15"/>
      <c r="GG891" s="15"/>
      <c r="GH891" s="15"/>
      <c r="GI891" s="15"/>
      <c r="GJ891" s="15"/>
      <c r="GK891" s="15"/>
      <c r="GL891" s="15"/>
      <c r="GM891" s="15"/>
      <c r="GN891" s="15"/>
      <c r="GO891" s="15"/>
      <c r="GP891" s="15"/>
      <c r="GQ891" s="15"/>
      <c r="GR891" s="15"/>
      <c r="GS891" s="15"/>
      <c r="GT891" s="15"/>
      <c r="GU891" s="15"/>
      <c r="GV891" s="15"/>
      <c r="GW891" s="15"/>
      <c r="GX891" s="15"/>
      <c r="GY891" s="15"/>
    </row>
    <row r="892" spans="1:207" s="16" customFormat="1" ht="25.15" customHeight="1" x14ac:dyDescent="0.25">
      <c r="A892" s="69" t="s">
        <v>2054</v>
      </c>
      <c r="B892" s="107" t="s">
        <v>524</v>
      </c>
      <c r="C892" s="58">
        <v>1953</v>
      </c>
      <c r="D892" s="167" t="s">
        <v>221</v>
      </c>
      <c r="E892" s="58" t="s">
        <v>20</v>
      </c>
      <c r="F892" s="72">
        <v>2</v>
      </c>
      <c r="G892" s="72">
        <v>1</v>
      </c>
      <c r="H892" s="47">
        <v>872</v>
      </c>
      <c r="I892" s="47">
        <v>0</v>
      </c>
      <c r="J892" s="47">
        <v>704</v>
      </c>
      <c r="K892" s="37">
        <f t="shared" si="185"/>
        <v>6964054.8300000001</v>
      </c>
      <c r="L892" s="44">
        <v>0</v>
      </c>
      <c r="M892" s="44">
        <v>0</v>
      </c>
      <c r="N892" s="44">
        <v>0</v>
      </c>
      <c r="O892" s="47">
        <f>'[1]Прод. прилож'!$C$296</f>
        <v>6964054.8300000001</v>
      </c>
      <c r="P892" s="44">
        <f t="shared" ref="P892:P908" si="189">K892/H892</f>
        <v>7986.301410550459</v>
      </c>
      <c r="Q892" s="50">
        <v>9673</v>
      </c>
      <c r="R892" s="69" t="s">
        <v>94</v>
      </c>
      <c r="S892" s="57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5"/>
      <c r="BB892" s="15"/>
      <c r="BC892" s="15"/>
      <c r="BD892" s="15"/>
      <c r="BE892" s="15"/>
      <c r="BF892" s="15"/>
      <c r="BG892" s="15"/>
      <c r="BH892" s="15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5"/>
      <c r="CE892" s="15"/>
      <c r="CF892" s="15"/>
      <c r="CG892" s="15"/>
      <c r="CH892" s="15"/>
      <c r="CI892" s="15"/>
      <c r="CJ892" s="15"/>
      <c r="CK892" s="15"/>
      <c r="CL892" s="15"/>
      <c r="CM892" s="15"/>
      <c r="CN892" s="15"/>
      <c r="CO892" s="15"/>
      <c r="CP892" s="15"/>
      <c r="CQ892" s="15"/>
      <c r="CR892" s="15"/>
      <c r="CS892" s="15"/>
      <c r="CT892" s="15"/>
      <c r="CU892" s="15"/>
      <c r="CV892" s="15"/>
      <c r="CW892" s="15"/>
      <c r="CX892" s="15"/>
      <c r="CY892" s="15"/>
      <c r="CZ892" s="15"/>
      <c r="DA892" s="15"/>
      <c r="DB892" s="15"/>
      <c r="DC892" s="15"/>
      <c r="DD892" s="15"/>
      <c r="DE892" s="15"/>
      <c r="DF892" s="15"/>
      <c r="DG892" s="15"/>
      <c r="DH892" s="15"/>
      <c r="DI892" s="15"/>
      <c r="DJ892" s="15"/>
      <c r="DK892" s="15"/>
      <c r="DL892" s="15"/>
      <c r="DM892" s="15"/>
      <c r="DN892" s="15"/>
      <c r="DO892" s="15"/>
      <c r="DP892" s="15"/>
      <c r="DQ892" s="15"/>
      <c r="DR892" s="15"/>
      <c r="DS892" s="15"/>
      <c r="DT892" s="15"/>
      <c r="DU892" s="15"/>
      <c r="DV892" s="15"/>
      <c r="DW892" s="15"/>
      <c r="DX892" s="15"/>
      <c r="DY892" s="15"/>
      <c r="DZ892" s="15"/>
      <c r="EA892" s="15"/>
      <c r="EB892" s="15"/>
      <c r="EC892" s="15"/>
      <c r="ED892" s="15"/>
      <c r="EE892" s="15"/>
      <c r="EF892" s="15"/>
      <c r="EG892" s="15"/>
      <c r="EH892" s="15"/>
      <c r="EI892" s="15"/>
      <c r="EJ892" s="15"/>
      <c r="EK892" s="15"/>
      <c r="EL892" s="15"/>
      <c r="EM892" s="15"/>
      <c r="EN892" s="15"/>
      <c r="EO892" s="15"/>
      <c r="EP892" s="15"/>
      <c r="EQ892" s="15"/>
      <c r="ER892" s="15"/>
      <c r="ES892" s="15"/>
      <c r="ET892" s="15"/>
      <c r="EU892" s="15"/>
      <c r="EV892" s="15"/>
      <c r="EW892" s="15"/>
      <c r="EX892" s="15"/>
      <c r="EY892" s="15"/>
      <c r="EZ892" s="15"/>
      <c r="FA892" s="15"/>
      <c r="FB892" s="15"/>
      <c r="FC892" s="15"/>
      <c r="FD892" s="15"/>
      <c r="FE892" s="15"/>
      <c r="FF892" s="15"/>
      <c r="FG892" s="15"/>
      <c r="FH892" s="15"/>
      <c r="FI892" s="15"/>
      <c r="FJ892" s="15"/>
      <c r="FK892" s="15"/>
      <c r="FL892" s="15"/>
      <c r="FM892" s="15"/>
      <c r="FN892" s="15"/>
      <c r="FO892" s="15"/>
      <c r="FP892" s="15"/>
      <c r="FQ892" s="15"/>
      <c r="FR892" s="15"/>
      <c r="FS892" s="15"/>
      <c r="FT892" s="15"/>
      <c r="FU892" s="15"/>
      <c r="FV892" s="15"/>
      <c r="FW892" s="15"/>
      <c r="FX892" s="15"/>
      <c r="FY892" s="15"/>
      <c r="FZ892" s="15"/>
      <c r="GA892" s="15"/>
      <c r="GB892" s="15"/>
      <c r="GC892" s="15"/>
      <c r="GD892" s="15"/>
      <c r="GE892" s="15"/>
      <c r="GF892" s="15"/>
      <c r="GG892" s="15"/>
      <c r="GH892" s="15"/>
      <c r="GI892" s="15"/>
      <c r="GJ892" s="15"/>
      <c r="GK892" s="15"/>
      <c r="GL892" s="15"/>
      <c r="GM892" s="15"/>
      <c r="GN892" s="15"/>
      <c r="GO892" s="15"/>
      <c r="GP892" s="15"/>
      <c r="GQ892" s="15"/>
      <c r="GR892" s="15"/>
      <c r="GS892" s="15"/>
      <c r="GT892" s="15"/>
      <c r="GU892" s="15"/>
      <c r="GV892" s="15"/>
      <c r="GW892" s="15"/>
      <c r="GX892" s="15"/>
      <c r="GY892" s="15"/>
    </row>
    <row r="893" spans="1:207" s="15" customFormat="1" ht="25.15" customHeight="1" x14ac:dyDescent="0.25">
      <c r="A893" s="69" t="s">
        <v>1411</v>
      </c>
      <c r="B893" s="45" t="s">
        <v>525</v>
      </c>
      <c r="C893" s="58">
        <v>1962</v>
      </c>
      <c r="D893" s="167" t="s">
        <v>221</v>
      </c>
      <c r="E893" s="58" t="s">
        <v>20</v>
      </c>
      <c r="F893" s="72">
        <v>2</v>
      </c>
      <c r="G893" s="72">
        <v>2</v>
      </c>
      <c r="H893" s="47">
        <f>I893+J893</f>
        <v>398.1</v>
      </c>
      <c r="I893" s="47">
        <v>0</v>
      </c>
      <c r="J893" s="47">
        <v>398.1</v>
      </c>
      <c r="K893" s="37">
        <f t="shared" si="185"/>
        <v>2078429.1</v>
      </c>
      <c r="L893" s="44">
        <v>0</v>
      </c>
      <c r="M893" s="44">
        <v>0</v>
      </c>
      <c r="N893" s="44">
        <v>0</v>
      </c>
      <c r="O893" s="47">
        <f>'[1]Прод. прилож'!$C$297</f>
        <v>2078429.1</v>
      </c>
      <c r="P893" s="44">
        <f t="shared" si="189"/>
        <v>5220.8718914845513</v>
      </c>
      <c r="Q893" s="50">
        <v>9673</v>
      </c>
      <c r="R893" s="69" t="s">
        <v>94</v>
      </c>
      <c r="S893" s="57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DC893" s="16"/>
      <c r="DD893" s="16"/>
      <c r="DE893" s="16"/>
      <c r="DF893" s="16"/>
      <c r="DG893" s="16"/>
      <c r="DH893" s="16"/>
      <c r="DI893" s="16"/>
      <c r="DJ893" s="16"/>
      <c r="DK893" s="16"/>
      <c r="DL893" s="16"/>
      <c r="DM893" s="16"/>
      <c r="DN893" s="16"/>
      <c r="DO893" s="16"/>
      <c r="DP893" s="16"/>
      <c r="DQ893" s="16"/>
      <c r="DR893" s="16"/>
      <c r="DS893" s="16"/>
      <c r="DT893" s="16"/>
      <c r="DU893" s="16"/>
      <c r="DV893" s="16"/>
      <c r="DW893" s="16"/>
      <c r="DX893" s="16"/>
      <c r="DY893" s="16"/>
      <c r="DZ893" s="16"/>
      <c r="EA893" s="16"/>
      <c r="EB893" s="16"/>
      <c r="EC893" s="16"/>
      <c r="ED893" s="16"/>
      <c r="EE893" s="16"/>
      <c r="EF893" s="16"/>
      <c r="EG893" s="16"/>
      <c r="EH893" s="16"/>
      <c r="EI893" s="16"/>
      <c r="EJ893" s="16"/>
      <c r="EK893" s="16"/>
      <c r="EL893" s="16"/>
      <c r="EM893" s="16"/>
      <c r="EN893" s="16"/>
      <c r="EO893" s="16"/>
      <c r="EP893" s="16"/>
      <c r="EQ893" s="16"/>
      <c r="ER893" s="16"/>
      <c r="ES893" s="16"/>
      <c r="ET893" s="16"/>
      <c r="EU893" s="16"/>
      <c r="EV893" s="16"/>
      <c r="EW893" s="16"/>
      <c r="EX893" s="16"/>
      <c r="EY893" s="16"/>
      <c r="EZ893" s="16"/>
      <c r="FA893" s="16"/>
      <c r="FB893" s="16"/>
      <c r="FC893" s="16"/>
      <c r="FD893" s="16"/>
      <c r="FE893" s="16"/>
      <c r="FF893" s="16"/>
      <c r="FG893" s="16"/>
      <c r="FH893" s="16"/>
      <c r="FI893" s="16"/>
      <c r="FJ893" s="16"/>
      <c r="FK893" s="16"/>
      <c r="FL893" s="16"/>
      <c r="FM893" s="16"/>
      <c r="FN893" s="16"/>
      <c r="FO893" s="16"/>
      <c r="FP893" s="16"/>
      <c r="FQ893" s="16"/>
      <c r="FR893" s="16"/>
      <c r="FS893" s="16"/>
      <c r="FT893" s="16"/>
      <c r="FU893" s="16"/>
      <c r="FV893" s="16"/>
      <c r="FW893" s="16"/>
      <c r="FX893" s="16"/>
      <c r="FY893" s="16"/>
      <c r="FZ893" s="16"/>
      <c r="GA893" s="16"/>
      <c r="GB893" s="16"/>
      <c r="GC893" s="16"/>
      <c r="GD893" s="16"/>
      <c r="GE893" s="16"/>
      <c r="GF893" s="16"/>
      <c r="GG893" s="16"/>
      <c r="GH893" s="16"/>
      <c r="GI893" s="16"/>
      <c r="GJ893" s="16"/>
      <c r="GK893" s="16"/>
      <c r="GL893" s="16"/>
      <c r="GM893" s="16"/>
      <c r="GN893" s="16"/>
      <c r="GO893" s="16"/>
      <c r="GP893" s="16"/>
      <c r="GQ893" s="16"/>
      <c r="GR893" s="16"/>
      <c r="GS893" s="16"/>
      <c r="GT893" s="16"/>
      <c r="GU893" s="16"/>
      <c r="GV893" s="16"/>
      <c r="GW893" s="16"/>
      <c r="GX893" s="16"/>
      <c r="GY893" s="16"/>
    </row>
    <row r="894" spans="1:207" s="15" customFormat="1" ht="25.15" customHeight="1" x14ac:dyDescent="0.25">
      <c r="A894" s="69" t="s">
        <v>1412</v>
      </c>
      <c r="B894" s="45" t="s">
        <v>1879</v>
      </c>
      <c r="C894" s="167">
        <v>1961</v>
      </c>
      <c r="D894" s="167" t="s">
        <v>221</v>
      </c>
      <c r="E894" s="167" t="s">
        <v>22</v>
      </c>
      <c r="F894" s="71">
        <v>9</v>
      </c>
      <c r="G894" s="71">
        <v>4</v>
      </c>
      <c r="H894" s="50">
        <v>7753.4</v>
      </c>
      <c r="I894" s="50">
        <v>0</v>
      </c>
      <c r="J894" s="50">
        <v>7753.4</v>
      </c>
      <c r="K894" s="37">
        <f t="shared" si="185"/>
        <v>3828500</v>
      </c>
      <c r="L894" s="47">
        <v>0</v>
      </c>
      <c r="M894" s="47">
        <v>0</v>
      </c>
      <c r="N894" s="47">
        <v>0</v>
      </c>
      <c r="O894" s="44">
        <f>'[1]Прод. прилож'!$C$814</f>
        <v>3828500</v>
      </c>
      <c r="P894" s="50">
        <f t="shared" si="189"/>
        <v>493.7833724559548</v>
      </c>
      <c r="Q894" s="37">
        <v>9673</v>
      </c>
      <c r="R894" s="69" t="s">
        <v>95</v>
      </c>
      <c r="S894" s="57"/>
      <c r="T894" s="16"/>
      <c r="U894" s="16"/>
      <c r="V894" s="16"/>
      <c r="W894" s="16"/>
      <c r="X894" s="16"/>
      <c r="Y894" s="116"/>
      <c r="Z894" s="116"/>
      <c r="AA894" s="116"/>
      <c r="AB894" s="116"/>
      <c r="AC894" s="116"/>
      <c r="AD894" s="116"/>
      <c r="AE894" s="116"/>
      <c r="AF894" s="116"/>
      <c r="AG894" s="116"/>
      <c r="AH894" s="116"/>
      <c r="AI894" s="116"/>
      <c r="AJ894" s="116"/>
      <c r="AK894" s="116"/>
      <c r="AL894" s="116"/>
      <c r="AM894" s="116"/>
      <c r="AN894" s="116"/>
      <c r="AO894" s="116"/>
      <c r="AP894" s="116"/>
      <c r="AQ894" s="116"/>
      <c r="AR894" s="116"/>
      <c r="AS894" s="116"/>
      <c r="AT894" s="116"/>
      <c r="AU894" s="116"/>
      <c r="AV894" s="116"/>
      <c r="AW894" s="116"/>
      <c r="AX894" s="116"/>
      <c r="AY894" s="116"/>
      <c r="AZ894" s="116"/>
      <c r="BA894" s="116"/>
      <c r="BB894" s="116"/>
      <c r="BC894" s="116"/>
      <c r="BD894" s="116"/>
      <c r="BE894" s="116"/>
      <c r="BF894" s="116"/>
      <c r="BG894" s="116"/>
      <c r="BH894" s="116"/>
      <c r="BI894" s="116"/>
      <c r="BJ894" s="116"/>
      <c r="BK894" s="116"/>
      <c r="BL894" s="116"/>
      <c r="BM894" s="116"/>
      <c r="BN894" s="116"/>
      <c r="BO894" s="116"/>
      <c r="BP894" s="116"/>
      <c r="BQ894" s="116"/>
      <c r="BR894" s="116"/>
      <c r="BS894" s="116"/>
      <c r="BT894" s="116"/>
      <c r="BU894" s="116"/>
      <c r="BV894" s="116"/>
      <c r="BW894" s="116"/>
      <c r="BX894" s="116"/>
      <c r="BY894" s="116"/>
      <c r="BZ894" s="116"/>
      <c r="CA894" s="116"/>
      <c r="CB894" s="116"/>
      <c r="CC894" s="116"/>
      <c r="CD894" s="116"/>
      <c r="CE894" s="116"/>
      <c r="CF894" s="116"/>
      <c r="CG894" s="116"/>
      <c r="CH894" s="116"/>
      <c r="CI894" s="116"/>
      <c r="CJ894" s="116"/>
      <c r="CK894" s="116"/>
      <c r="CL894" s="116"/>
      <c r="CM894" s="116"/>
      <c r="CN894" s="116"/>
      <c r="CO894" s="116"/>
      <c r="CP894" s="116"/>
      <c r="CQ894" s="116"/>
      <c r="CR894" s="116"/>
      <c r="CS894" s="116"/>
      <c r="CT894" s="116"/>
      <c r="CU894" s="116"/>
      <c r="CV894" s="116"/>
      <c r="CW894" s="116"/>
      <c r="CX894" s="116"/>
      <c r="CY894" s="116"/>
      <c r="CZ894" s="116"/>
      <c r="DA894" s="116"/>
      <c r="DB894" s="116"/>
      <c r="DC894" s="116"/>
      <c r="DD894" s="116"/>
      <c r="DE894" s="116"/>
      <c r="DF894" s="116"/>
      <c r="DG894" s="116"/>
      <c r="DH894" s="116"/>
      <c r="DI894" s="116"/>
      <c r="DJ894" s="116"/>
      <c r="DK894" s="116"/>
      <c r="DL894" s="116"/>
      <c r="DM894" s="116"/>
      <c r="DN894" s="116"/>
      <c r="DO894" s="116"/>
      <c r="DP894" s="116"/>
      <c r="DQ894" s="116"/>
      <c r="DR894" s="116"/>
      <c r="DS894" s="116"/>
      <c r="DT894" s="116"/>
      <c r="DU894" s="116"/>
      <c r="DV894" s="116"/>
      <c r="DW894" s="116"/>
      <c r="DX894" s="116"/>
      <c r="DY894" s="116"/>
      <c r="DZ894" s="116"/>
      <c r="EA894" s="116"/>
      <c r="EB894" s="116"/>
      <c r="EC894" s="116"/>
      <c r="ED894" s="116"/>
      <c r="EE894" s="116"/>
      <c r="EF894" s="116"/>
      <c r="EG894" s="116"/>
      <c r="EH894" s="116"/>
      <c r="EI894" s="116"/>
      <c r="EJ894" s="116"/>
      <c r="EK894" s="116"/>
      <c r="EL894" s="116"/>
      <c r="EM894" s="116"/>
      <c r="EN894" s="116"/>
      <c r="EO894" s="116"/>
      <c r="EP894" s="116"/>
      <c r="EQ894" s="116"/>
      <c r="ER894" s="116"/>
      <c r="ES894" s="116"/>
      <c r="ET894" s="116"/>
      <c r="EU894" s="116"/>
      <c r="EV894" s="116"/>
      <c r="EW894" s="116"/>
      <c r="EX894" s="116"/>
      <c r="EY894" s="116"/>
      <c r="EZ894" s="116"/>
      <c r="FA894" s="116"/>
      <c r="FB894" s="116"/>
      <c r="FC894" s="116"/>
      <c r="FD894" s="116"/>
      <c r="FE894" s="116"/>
      <c r="FF894" s="116"/>
      <c r="FG894" s="116"/>
      <c r="FH894" s="116"/>
      <c r="FI894" s="116"/>
      <c r="FJ894" s="116"/>
      <c r="FK894" s="116"/>
      <c r="FL894" s="116"/>
      <c r="FM894" s="116"/>
      <c r="FN894" s="116"/>
      <c r="FO894" s="116"/>
      <c r="FP894" s="116"/>
      <c r="FQ894" s="116"/>
      <c r="FR894" s="116"/>
      <c r="FS894" s="116"/>
      <c r="FT894" s="116"/>
      <c r="FU894" s="116"/>
      <c r="FV894" s="116"/>
      <c r="FW894" s="116"/>
      <c r="FX894" s="116"/>
      <c r="FY894" s="116"/>
      <c r="FZ894" s="116"/>
      <c r="GA894" s="116"/>
      <c r="GB894" s="116"/>
      <c r="GC894" s="116"/>
      <c r="GD894" s="116"/>
      <c r="GE894" s="116"/>
      <c r="GF894" s="116"/>
      <c r="GG894" s="116"/>
      <c r="GH894" s="116"/>
      <c r="GI894" s="116"/>
      <c r="GJ894" s="116"/>
      <c r="GK894" s="116"/>
      <c r="GL894" s="116"/>
      <c r="GM894" s="116"/>
      <c r="GN894" s="116"/>
      <c r="GO894" s="116"/>
      <c r="GP894" s="116"/>
      <c r="GQ894" s="116"/>
      <c r="GR894" s="116"/>
      <c r="GS894" s="116"/>
      <c r="GT894" s="116"/>
      <c r="GU894" s="116"/>
      <c r="GV894" s="116"/>
      <c r="GW894" s="116"/>
      <c r="GX894" s="116"/>
      <c r="GY894" s="116"/>
    </row>
    <row r="895" spans="1:207" s="16" customFormat="1" ht="25.15" customHeight="1" x14ac:dyDescent="0.25">
      <c r="A895" s="69" t="s">
        <v>1413</v>
      </c>
      <c r="B895" s="45" t="s">
        <v>526</v>
      </c>
      <c r="C895" s="58">
        <v>1966</v>
      </c>
      <c r="D895" s="167" t="s">
        <v>221</v>
      </c>
      <c r="E895" s="58" t="s">
        <v>20</v>
      </c>
      <c r="F895" s="72">
        <v>5</v>
      </c>
      <c r="G895" s="72">
        <v>4</v>
      </c>
      <c r="H895" s="47">
        <f>I895+J895</f>
        <v>3270.37</v>
      </c>
      <c r="I895" s="47">
        <v>741.9</v>
      </c>
      <c r="J895" s="47">
        <v>2528.4699999999998</v>
      </c>
      <c r="K895" s="37">
        <f t="shared" si="185"/>
        <v>8621875</v>
      </c>
      <c r="L895" s="44">
        <v>0</v>
      </c>
      <c r="M895" s="44">
        <v>0</v>
      </c>
      <c r="N895" s="44">
        <v>0</v>
      </c>
      <c r="O895" s="47">
        <f>'[1]Прод. прилож'!$C$1289</f>
        <v>8621875</v>
      </c>
      <c r="P895" s="44">
        <f t="shared" si="189"/>
        <v>2636.3607175946454</v>
      </c>
      <c r="Q895" s="50">
        <v>9673</v>
      </c>
      <c r="R895" s="69" t="s">
        <v>96</v>
      </c>
      <c r="S895" s="57"/>
    </row>
    <row r="896" spans="1:207" s="16" customFormat="1" ht="25.15" customHeight="1" x14ac:dyDescent="0.25">
      <c r="A896" s="69" t="s">
        <v>1414</v>
      </c>
      <c r="B896" s="45" t="s">
        <v>726</v>
      </c>
      <c r="C896" s="58">
        <v>1960</v>
      </c>
      <c r="D896" s="167" t="s">
        <v>221</v>
      </c>
      <c r="E896" s="167" t="s">
        <v>527</v>
      </c>
      <c r="F896" s="72">
        <v>2</v>
      </c>
      <c r="G896" s="72">
        <v>2</v>
      </c>
      <c r="H896" s="47">
        <v>284.3</v>
      </c>
      <c r="I896" s="47">
        <v>0</v>
      </c>
      <c r="J896" s="47">
        <v>195.5</v>
      </c>
      <c r="K896" s="37">
        <f t="shared" si="185"/>
        <v>2123500</v>
      </c>
      <c r="L896" s="44">
        <v>0</v>
      </c>
      <c r="M896" s="44">
        <v>0</v>
      </c>
      <c r="N896" s="44">
        <v>0</v>
      </c>
      <c r="O896" s="47">
        <f>'[1]Прод. прилож'!$C$298</f>
        <v>2123500</v>
      </c>
      <c r="P896" s="44">
        <f t="shared" si="189"/>
        <v>7469.2226521280336</v>
      </c>
      <c r="Q896" s="50">
        <v>9673</v>
      </c>
      <c r="R896" s="69" t="s">
        <v>94</v>
      </c>
      <c r="S896" s="57"/>
    </row>
    <row r="897" spans="1:207" s="15" customFormat="1" ht="25.15" customHeight="1" x14ac:dyDescent="0.25">
      <c r="A897" s="69" t="s">
        <v>1415</v>
      </c>
      <c r="B897" s="45" t="s">
        <v>727</v>
      </c>
      <c r="C897" s="167">
        <v>1960</v>
      </c>
      <c r="D897" s="167" t="s">
        <v>221</v>
      </c>
      <c r="E897" s="167" t="s">
        <v>527</v>
      </c>
      <c r="F897" s="72">
        <v>2</v>
      </c>
      <c r="G897" s="72">
        <v>2</v>
      </c>
      <c r="H897" s="47">
        <v>284.3</v>
      </c>
      <c r="I897" s="47">
        <v>0</v>
      </c>
      <c r="J897" s="47">
        <v>195.5</v>
      </c>
      <c r="K897" s="37">
        <f t="shared" si="185"/>
        <v>2123500</v>
      </c>
      <c r="L897" s="44">
        <v>0</v>
      </c>
      <c r="M897" s="44">
        <v>0</v>
      </c>
      <c r="N897" s="44">
        <v>0</v>
      </c>
      <c r="O897" s="47">
        <f>'[1]Прод. прилож'!$C$299</f>
        <v>2123500</v>
      </c>
      <c r="P897" s="44">
        <f t="shared" si="189"/>
        <v>7469.2226521280336</v>
      </c>
      <c r="Q897" s="50">
        <v>9673</v>
      </c>
      <c r="R897" s="69" t="s">
        <v>94</v>
      </c>
      <c r="S897" s="65"/>
      <c r="T897" s="17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DC897" s="16"/>
      <c r="DD897" s="16"/>
      <c r="DE897" s="16"/>
      <c r="DF897" s="16"/>
      <c r="DG897" s="16"/>
      <c r="DH897" s="16"/>
      <c r="DI897" s="16"/>
      <c r="DJ897" s="16"/>
      <c r="DK897" s="16"/>
      <c r="DL897" s="16"/>
      <c r="DM897" s="16"/>
      <c r="DN897" s="16"/>
      <c r="DO897" s="16"/>
      <c r="DP897" s="16"/>
      <c r="DQ897" s="16"/>
      <c r="DR897" s="16"/>
      <c r="DS897" s="16"/>
      <c r="DT897" s="16"/>
      <c r="DU897" s="16"/>
      <c r="DV897" s="16"/>
      <c r="DW897" s="16"/>
      <c r="DX897" s="16"/>
      <c r="DY897" s="16"/>
      <c r="DZ897" s="16"/>
      <c r="EA897" s="16"/>
      <c r="EB897" s="16"/>
      <c r="EC897" s="16"/>
      <c r="ED897" s="16"/>
      <c r="EE897" s="16"/>
      <c r="EF897" s="16"/>
      <c r="EG897" s="16"/>
      <c r="EH897" s="16"/>
      <c r="EI897" s="16"/>
      <c r="EJ897" s="16"/>
      <c r="EK897" s="16"/>
      <c r="EL897" s="16"/>
      <c r="EM897" s="16"/>
      <c r="EN897" s="16"/>
      <c r="EO897" s="16"/>
      <c r="EP897" s="16"/>
      <c r="EQ897" s="16"/>
      <c r="ER897" s="16"/>
      <c r="ES897" s="16"/>
      <c r="ET897" s="16"/>
      <c r="EU897" s="16"/>
      <c r="EV897" s="16"/>
      <c r="EW897" s="16"/>
      <c r="EX897" s="16"/>
      <c r="EY897" s="16"/>
      <c r="EZ897" s="16"/>
      <c r="FA897" s="16"/>
      <c r="FB897" s="16"/>
      <c r="FC897" s="16"/>
      <c r="FD897" s="16"/>
      <c r="FE897" s="16"/>
      <c r="FF897" s="16"/>
      <c r="FG897" s="16"/>
      <c r="FH897" s="16"/>
      <c r="FI897" s="16"/>
      <c r="FJ897" s="16"/>
      <c r="FK897" s="16"/>
      <c r="FL897" s="16"/>
      <c r="FM897" s="16"/>
      <c r="FN897" s="16"/>
      <c r="FO897" s="16"/>
      <c r="FP897" s="16"/>
      <c r="FQ897" s="16"/>
      <c r="FR897" s="16"/>
      <c r="FS897" s="16"/>
      <c r="FT897" s="16"/>
      <c r="FU897" s="16"/>
      <c r="FV897" s="16"/>
      <c r="FW897" s="16"/>
      <c r="FX897" s="16"/>
      <c r="FY897" s="16"/>
      <c r="FZ897" s="16"/>
      <c r="GA897" s="16"/>
      <c r="GB897" s="16"/>
      <c r="GC897" s="16"/>
      <c r="GD897" s="16"/>
      <c r="GE897" s="16"/>
      <c r="GF897" s="16"/>
      <c r="GG897" s="16"/>
      <c r="GH897" s="16"/>
      <c r="GI897" s="16"/>
      <c r="GJ897" s="16"/>
      <c r="GK897" s="16"/>
      <c r="GL897" s="16"/>
      <c r="GM897" s="16"/>
      <c r="GN897" s="16"/>
      <c r="GO897" s="16"/>
      <c r="GP897" s="16"/>
      <c r="GQ897" s="16"/>
      <c r="GR897" s="16"/>
      <c r="GS897" s="16"/>
      <c r="GT897" s="16"/>
      <c r="GU897" s="16"/>
      <c r="GV897" s="16"/>
      <c r="GW897" s="16"/>
      <c r="GX897" s="16"/>
      <c r="GY897" s="16"/>
    </row>
    <row r="898" spans="1:207" s="15" customFormat="1" ht="25.15" customHeight="1" x14ac:dyDescent="0.25">
      <c r="A898" s="69" t="s">
        <v>1416</v>
      </c>
      <c r="B898" s="107" t="s">
        <v>528</v>
      </c>
      <c r="C898" s="58">
        <v>1964</v>
      </c>
      <c r="D898" s="167" t="s">
        <v>221</v>
      </c>
      <c r="E898" s="58" t="s">
        <v>20</v>
      </c>
      <c r="F898" s="72">
        <v>4</v>
      </c>
      <c r="G898" s="72">
        <v>2</v>
      </c>
      <c r="H898" s="47">
        <f>I898+J898</f>
        <v>1330.5</v>
      </c>
      <c r="I898" s="47">
        <v>0</v>
      </c>
      <c r="J898" s="47">
        <v>1330.5</v>
      </c>
      <c r="K898" s="37">
        <f t="shared" si="185"/>
        <v>42416308</v>
      </c>
      <c r="L898" s="44">
        <v>0</v>
      </c>
      <c r="M898" s="44">
        <v>0</v>
      </c>
      <c r="N898" s="44">
        <v>0</v>
      </c>
      <c r="O898" s="47">
        <f>'[1]Прод. прилож'!$C$812</f>
        <v>42416308</v>
      </c>
      <c r="P898" s="44">
        <f t="shared" si="189"/>
        <v>31879.975948891395</v>
      </c>
      <c r="Q898" s="50">
        <v>9673</v>
      </c>
      <c r="R898" s="69" t="s">
        <v>95</v>
      </c>
      <c r="S898" s="57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DC898" s="16"/>
      <c r="DD898" s="16"/>
      <c r="DE898" s="16"/>
      <c r="DF898" s="16"/>
      <c r="DG898" s="16"/>
      <c r="DH898" s="16"/>
      <c r="DI898" s="16"/>
      <c r="DJ898" s="16"/>
      <c r="DK898" s="16"/>
      <c r="DL898" s="16"/>
      <c r="DM898" s="16"/>
      <c r="DN898" s="16"/>
      <c r="DO898" s="16"/>
      <c r="DP898" s="16"/>
      <c r="DQ898" s="16"/>
      <c r="DR898" s="16"/>
      <c r="DS898" s="16"/>
      <c r="DT898" s="16"/>
      <c r="DU898" s="16"/>
      <c r="DV898" s="16"/>
      <c r="DW898" s="16"/>
      <c r="DX898" s="16"/>
      <c r="DY898" s="16"/>
      <c r="DZ898" s="16"/>
      <c r="EA898" s="16"/>
      <c r="EB898" s="16"/>
      <c r="EC898" s="16"/>
      <c r="ED898" s="16"/>
      <c r="EE898" s="16"/>
      <c r="EF898" s="16"/>
      <c r="EG898" s="16"/>
      <c r="EH898" s="16"/>
      <c r="EI898" s="16"/>
      <c r="EJ898" s="16"/>
      <c r="EK898" s="16"/>
      <c r="EL898" s="16"/>
      <c r="EM898" s="16"/>
      <c r="EN898" s="16"/>
      <c r="EO898" s="16"/>
      <c r="EP898" s="16"/>
      <c r="EQ898" s="16"/>
      <c r="ER898" s="16"/>
      <c r="ES898" s="16"/>
      <c r="ET898" s="16"/>
      <c r="EU898" s="16"/>
      <c r="EV898" s="16"/>
      <c r="EW898" s="16"/>
      <c r="EX898" s="16"/>
      <c r="EY898" s="16"/>
      <c r="EZ898" s="16"/>
      <c r="FA898" s="16"/>
      <c r="FB898" s="16"/>
      <c r="FC898" s="16"/>
      <c r="FD898" s="16"/>
      <c r="FE898" s="16"/>
      <c r="FF898" s="16"/>
      <c r="FG898" s="16"/>
      <c r="FH898" s="16"/>
      <c r="FI898" s="16"/>
      <c r="FJ898" s="16"/>
      <c r="FK898" s="16"/>
      <c r="FL898" s="16"/>
      <c r="FM898" s="16"/>
      <c r="FN898" s="16"/>
      <c r="FO898" s="16"/>
      <c r="FP898" s="16"/>
      <c r="FQ898" s="16"/>
      <c r="FR898" s="16"/>
      <c r="FS898" s="16"/>
      <c r="FT898" s="16"/>
      <c r="FU898" s="16"/>
      <c r="FV898" s="16"/>
      <c r="FW898" s="16"/>
      <c r="FX898" s="16"/>
      <c r="FY898" s="16"/>
      <c r="FZ898" s="16"/>
      <c r="GA898" s="16"/>
      <c r="GB898" s="16"/>
      <c r="GC898" s="16"/>
      <c r="GD898" s="16"/>
      <c r="GE898" s="16"/>
      <c r="GF898" s="16"/>
      <c r="GG898" s="16"/>
      <c r="GH898" s="16"/>
      <c r="GI898" s="16"/>
      <c r="GJ898" s="16"/>
      <c r="GK898" s="16"/>
      <c r="GL898" s="16"/>
      <c r="GM898" s="16"/>
      <c r="GN898" s="16"/>
      <c r="GO898" s="16"/>
      <c r="GP898" s="16"/>
      <c r="GQ898" s="16"/>
      <c r="GR898" s="16"/>
      <c r="GS898" s="16"/>
      <c r="GT898" s="16"/>
      <c r="GU898" s="16"/>
      <c r="GV898" s="16"/>
      <c r="GW898" s="16"/>
      <c r="GX898" s="16"/>
      <c r="GY898" s="16"/>
    </row>
    <row r="899" spans="1:207" s="15" customFormat="1" ht="25.15" customHeight="1" x14ac:dyDescent="0.25">
      <c r="A899" s="200" t="s">
        <v>1417</v>
      </c>
      <c r="B899" s="212" t="s">
        <v>1880</v>
      </c>
      <c r="C899" s="204">
        <v>1960</v>
      </c>
      <c r="D899" s="214" t="s">
        <v>221</v>
      </c>
      <c r="E899" s="214" t="s">
        <v>20</v>
      </c>
      <c r="F899" s="204">
        <v>5</v>
      </c>
      <c r="G899" s="204">
        <v>2</v>
      </c>
      <c r="H899" s="210">
        <v>1888.7</v>
      </c>
      <c r="I899" s="210">
        <v>169.9</v>
      </c>
      <c r="J899" s="210">
        <v>1274.7</v>
      </c>
      <c r="K899" s="37">
        <f t="shared" si="185"/>
        <v>299399.76</v>
      </c>
      <c r="L899" s="47">
        <v>0</v>
      </c>
      <c r="M899" s="47">
        <v>0</v>
      </c>
      <c r="N899" s="47">
        <v>0</v>
      </c>
      <c r="O899" s="47">
        <f>'[1]Прод. прилож'!$C$300</f>
        <v>299399.76</v>
      </c>
      <c r="P899" s="50">
        <f t="shared" si="189"/>
        <v>158.52160745486313</v>
      </c>
      <c r="Q899" s="37">
        <v>9673</v>
      </c>
      <c r="R899" s="56" t="s">
        <v>94</v>
      </c>
      <c r="S899" s="57"/>
      <c r="T899" s="16"/>
      <c r="U899" s="16"/>
      <c r="V899" s="16"/>
      <c r="W899" s="16"/>
      <c r="X899" s="16"/>
      <c r="Y899" s="116"/>
      <c r="Z899" s="116"/>
      <c r="AA899" s="116"/>
      <c r="AB899" s="116"/>
      <c r="AC899" s="116"/>
      <c r="AD899" s="116"/>
      <c r="AE899" s="116"/>
      <c r="AF899" s="116"/>
      <c r="AG899" s="116"/>
      <c r="AH899" s="116"/>
      <c r="AI899" s="116"/>
      <c r="AJ899" s="116"/>
      <c r="AK899" s="116"/>
      <c r="AL899" s="116"/>
      <c r="AM899" s="116"/>
      <c r="AN899" s="116"/>
      <c r="AO899" s="116"/>
      <c r="AP899" s="116"/>
      <c r="AQ899" s="116"/>
      <c r="AR899" s="116"/>
      <c r="AS899" s="116"/>
      <c r="AT899" s="116"/>
      <c r="AU899" s="116"/>
      <c r="AV899" s="116"/>
      <c r="AW899" s="116"/>
      <c r="AX899" s="116"/>
      <c r="AY899" s="116"/>
      <c r="AZ899" s="116"/>
      <c r="BA899" s="116"/>
      <c r="BB899" s="116"/>
      <c r="BC899" s="116"/>
      <c r="BD899" s="116"/>
      <c r="BE899" s="116"/>
      <c r="BF899" s="116"/>
      <c r="BG899" s="116"/>
      <c r="BH899" s="116"/>
      <c r="BI899" s="116"/>
      <c r="BJ899" s="116"/>
      <c r="BK899" s="116"/>
      <c r="BL899" s="116"/>
      <c r="BM899" s="116"/>
      <c r="BN899" s="116"/>
      <c r="BO899" s="116"/>
      <c r="BP899" s="116"/>
      <c r="BQ899" s="116"/>
      <c r="BR899" s="116"/>
      <c r="BS899" s="116"/>
      <c r="BT899" s="116"/>
      <c r="BU899" s="116"/>
      <c r="BV899" s="116"/>
      <c r="BW899" s="116"/>
      <c r="BX899" s="116"/>
      <c r="BY899" s="116"/>
      <c r="BZ899" s="116"/>
      <c r="CA899" s="116"/>
      <c r="CB899" s="116"/>
      <c r="CC899" s="116"/>
      <c r="CD899" s="116"/>
      <c r="CE899" s="116"/>
      <c r="CF899" s="116"/>
      <c r="CG899" s="116"/>
      <c r="CH899" s="116"/>
      <c r="CI899" s="116"/>
      <c r="CJ899" s="116"/>
      <c r="CK899" s="116"/>
      <c r="CL899" s="116"/>
      <c r="CM899" s="116"/>
      <c r="CN899" s="116"/>
      <c r="CO899" s="116"/>
      <c r="CP899" s="116"/>
      <c r="CQ899" s="116"/>
      <c r="CR899" s="116"/>
      <c r="CS899" s="116"/>
      <c r="CT899" s="116"/>
      <c r="CU899" s="116"/>
      <c r="CV899" s="116"/>
      <c r="CW899" s="116"/>
      <c r="CX899" s="116"/>
      <c r="CY899" s="116"/>
      <c r="CZ899" s="116"/>
      <c r="DA899" s="116"/>
      <c r="DB899" s="116"/>
      <c r="DC899" s="116"/>
      <c r="DD899" s="116"/>
      <c r="DE899" s="116"/>
      <c r="DF899" s="116"/>
      <c r="DG899" s="116"/>
      <c r="DH899" s="116"/>
      <c r="DI899" s="116"/>
      <c r="DJ899" s="116"/>
      <c r="DK899" s="116"/>
      <c r="DL899" s="116"/>
      <c r="DM899" s="116"/>
      <c r="DN899" s="116"/>
      <c r="DO899" s="116"/>
      <c r="DP899" s="116"/>
      <c r="DQ899" s="116"/>
      <c r="DR899" s="116"/>
      <c r="DS899" s="116"/>
      <c r="DT899" s="116"/>
      <c r="DU899" s="116"/>
      <c r="DV899" s="116"/>
      <c r="DW899" s="116"/>
      <c r="DX899" s="116"/>
      <c r="DY899" s="116"/>
      <c r="DZ899" s="116"/>
      <c r="EA899" s="116"/>
      <c r="EB899" s="116"/>
      <c r="EC899" s="116"/>
      <c r="ED899" s="116"/>
      <c r="EE899" s="116"/>
      <c r="EF899" s="116"/>
      <c r="EG899" s="116"/>
      <c r="EH899" s="116"/>
      <c r="EI899" s="116"/>
      <c r="EJ899" s="116"/>
      <c r="EK899" s="116"/>
      <c r="EL899" s="116"/>
      <c r="EM899" s="116"/>
      <c r="EN899" s="116"/>
      <c r="EO899" s="116"/>
      <c r="EP899" s="116"/>
      <c r="EQ899" s="116"/>
      <c r="ER899" s="116"/>
      <c r="ES899" s="116"/>
      <c r="ET899" s="116"/>
      <c r="EU899" s="116"/>
      <c r="EV899" s="116"/>
      <c r="EW899" s="116"/>
      <c r="EX899" s="116"/>
      <c r="EY899" s="116"/>
      <c r="EZ899" s="116"/>
      <c r="FA899" s="116"/>
      <c r="FB899" s="116"/>
      <c r="FC899" s="116"/>
      <c r="FD899" s="116"/>
      <c r="FE899" s="116"/>
      <c r="FF899" s="116"/>
      <c r="FG899" s="116"/>
      <c r="FH899" s="116"/>
      <c r="FI899" s="116"/>
      <c r="FJ899" s="116"/>
      <c r="FK899" s="116"/>
      <c r="FL899" s="116"/>
      <c r="FM899" s="116"/>
      <c r="FN899" s="116"/>
      <c r="FO899" s="116"/>
      <c r="FP899" s="116"/>
      <c r="FQ899" s="116"/>
      <c r="FR899" s="116"/>
      <c r="FS899" s="116"/>
      <c r="FT899" s="116"/>
      <c r="FU899" s="116"/>
      <c r="FV899" s="116"/>
      <c r="FW899" s="116"/>
      <c r="FX899" s="116"/>
      <c r="FY899" s="116"/>
      <c r="FZ899" s="116"/>
      <c r="GA899" s="116"/>
      <c r="GB899" s="116"/>
      <c r="GC899" s="116"/>
      <c r="GD899" s="116"/>
      <c r="GE899" s="116"/>
      <c r="GF899" s="116"/>
      <c r="GG899" s="116"/>
      <c r="GH899" s="116"/>
      <c r="GI899" s="116"/>
      <c r="GJ899" s="116"/>
      <c r="GK899" s="116"/>
      <c r="GL899" s="116"/>
      <c r="GM899" s="116"/>
      <c r="GN899" s="116"/>
      <c r="GO899" s="116"/>
      <c r="GP899" s="116"/>
      <c r="GQ899" s="116"/>
      <c r="GR899" s="116"/>
      <c r="GS899" s="116"/>
      <c r="GT899" s="116"/>
      <c r="GU899" s="116"/>
      <c r="GV899" s="116"/>
      <c r="GW899" s="116"/>
      <c r="GX899" s="116"/>
      <c r="GY899" s="116"/>
    </row>
    <row r="900" spans="1:207" s="15" customFormat="1" ht="25.15" customHeight="1" x14ac:dyDescent="0.25">
      <c r="A900" s="201"/>
      <c r="B900" s="213"/>
      <c r="C900" s="205"/>
      <c r="D900" s="215"/>
      <c r="E900" s="215"/>
      <c r="F900" s="205"/>
      <c r="G900" s="205"/>
      <c r="H900" s="211"/>
      <c r="I900" s="211"/>
      <c r="J900" s="211"/>
      <c r="K900" s="37">
        <f>SUM(L900:O900)</f>
        <v>6189150</v>
      </c>
      <c r="L900" s="47">
        <v>0</v>
      </c>
      <c r="M900" s="47">
        <v>0</v>
      </c>
      <c r="N900" s="47">
        <v>0</v>
      </c>
      <c r="O900" s="47">
        <f>'[1]Прод. прилож'!$C$816</f>
        <v>6189150</v>
      </c>
      <c r="P900" s="50">
        <f>K900/J899</f>
        <v>4855.3777359378673</v>
      </c>
      <c r="Q900" s="37">
        <v>9673</v>
      </c>
      <c r="R900" s="56" t="s">
        <v>95</v>
      </c>
      <c r="S900" s="57"/>
      <c r="T900" s="16"/>
      <c r="U900" s="16"/>
      <c r="V900" s="16"/>
      <c r="W900" s="16"/>
      <c r="X900" s="16"/>
      <c r="Y900" s="116"/>
      <c r="Z900" s="116"/>
      <c r="AA900" s="116"/>
      <c r="AB900" s="116"/>
      <c r="AC900" s="116"/>
      <c r="AD900" s="116"/>
      <c r="AE900" s="116"/>
      <c r="AF900" s="116"/>
      <c r="AG900" s="116"/>
      <c r="AH900" s="116"/>
      <c r="AI900" s="116"/>
      <c r="AJ900" s="116"/>
      <c r="AK900" s="116"/>
      <c r="AL900" s="116"/>
      <c r="AM900" s="116"/>
      <c r="AN900" s="116"/>
      <c r="AO900" s="116"/>
      <c r="AP900" s="116"/>
      <c r="AQ900" s="116"/>
      <c r="AR900" s="116"/>
      <c r="AS900" s="116"/>
      <c r="AT900" s="116"/>
      <c r="AU900" s="116"/>
      <c r="AV900" s="116"/>
      <c r="AW900" s="116"/>
      <c r="AX900" s="116"/>
      <c r="AY900" s="116"/>
      <c r="AZ900" s="116"/>
      <c r="BA900" s="116"/>
      <c r="BB900" s="116"/>
      <c r="BC900" s="116"/>
      <c r="BD900" s="116"/>
      <c r="BE900" s="116"/>
      <c r="BF900" s="116"/>
      <c r="BG900" s="116"/>
      <c r="BH900" s="116"/>
      <c r="BI900" s="116"/>
      <c r="BJ900" s="116"/>
      <c r="BK900" s="116"/>
      <c r="BL900" s="116"/>
      <c r="BM900" s="116"/>
      <c r="BN900" s="116"/>
      <c r="BO900" s="116"/>
      <c r="BP900" s="116"/>
      <c r="BQ900" s="116"/>
      <c r="BR900" s="116"/>
      <c r="BS900" s="116"/>
      <c r="BT900" s="116"/>
      <c r="BU900" s="116"/>
      <c r="BV900" s="116"/>
      <c r="BW900" s="116"/>
      <c r="BX900" s="116"/>
      <c r="BY900" s="116"/>
      <c r="BZ900" s="116"/>
      <c r="CA900" s="116"/>
      <c r="CB900" s="116"/>
      <c r="CC900" s="116"/>
      <c r="CD900" s="116"/>
      <c r="CE900" s="116"/>
      <c r="CF900" s="116"/>
      <c r="CG900" s="116"/>
      <c r="CH900" s="116"/>
      <c r="CI900" s="116"/>
      <c r="CJ900" s="116"/>
      <c r="CK900" s="116"/>
      <c r="CL900" s="116"/>
      <c r="CM900" s="116"/>
      <c r="CN900" s="116"/>
      <c r="CO900" s="116"/>
      <c r="CP900" s="116"/>
      <c r="CQ900" s="116"/>
      <c r="CR900" s="116"/>
      <c r="CS900" s="116"/>
      <c r="CT900" s="116"/>
      <c r="CU900" s="116"/>
      <c r="CV900" s="116"/>
      <c r="CW900" s="116"/>
      <c r="CX900" s="116"/>
      <c r="CY900" s="116"/>
      <c r="CZ900" s="116"/>
      <c r="DA900" s="116"/>
      <c r="DB900" s="116"/>
      <c r="DC900" s="116"/>
      <c r="DD900" s="116"/>
      <c r="DE900" s="116"/>
      <c r="DF900" s="116"/>
      <c r="DG900" s="116"/>
      <c r="DH900" s="116"/>
      <c r="DI900" s="116"/>
      <c r="DJ900" s="116"/>
      <c r="DK900" s="116"/>
      <c r="DL900" s="116"/>
      <c r="DM900" s="116"/>
      <c r="DN900" s="116"/>
      <c r="DO900" s="116"/>
      <c r="DP900" s="116"/>
      <c r="DQ900" s="116"/>
      <c r="DR900" s="116"/>
      <c r="DS900" s="116"/>
      <c r="DT900" s="116"/>
      <c r="DU900" s="116"/>
      <c r="DV900" s="116"/>
      <c r="DW900" s="116"/>
      <c r="DX900" s="116"/>
      <c r="DY900" s="116"/>
      <c r="DZ900" s="116"/>
      <c r="EA900" s="116"/>
      <c r="EB900" s="116"/>
      <c r="EC900" s="116"/>
      <c r="ED900" s="116"/>
      <c r="EE900" s="116"/>
      <c r="EF900" s="116"/>
      <c r="EG900" s="116"/>
      <c r="EH900" s="116"/>
      <c r="EI900" s="116"/>
      <c r="EJ900" s="116"/>
      <c r="EK900" s="116"/>
      <c r="EL900" s="116"/>
      <c r="EM900" s="116"/>
      <c r="EN900" s="116"/>
      <c r="EO900" s="116"/>
      <c r="EP900" s="116"/>
      <c r="EQ900" s="116"/>
      <c r="ER900" s="116"/>
      <c r="ES900" s="116"/>
      <c r="ET900" s="116"/>
      <c r="EU900" s="116"/>
      <c r="EV900" s="116"/>
      <c r="EW900" s="116"/>
      <c r="EX900" s="116"/>
      <c r="EY900" s="116"/>
      <c r="EZ900" s="116"/>
      <c r="FA900" s="116"/>
      <c r="FB900" s="116"/>
      <c r="FC900" s="116"/>
      <c r="FD900" s="116"/>
      <c r="FE900" s="116"/>
      <c r="FF900" s="116"/>
      <c r="FG900" s="116"/>
      <c r="FH900" s="116"/>
      <c r="FI900" s="116"/>
      <c r="FJ900" s="116"/>
      <c r="FK900" s="116"/>
      <c r="FL900" s="116"/>
      <c r="FM900" s="116"/>
      <c r="FN900" s="116"/>
      <c r="FO900" s="116"/>
      <c r="FP900" s="116"/>
      <c r="FQ900" s="116"/>
      <c r="FR900" s="116"/>
      <c r="FS900" s="116"/>
      <c r="FT900" s="116"/>
      <c r="FU900" s="116"/>
      <c r="FV900" s="116"/>
      <c r="FW900" s="116"/>
      <c r="FX900" s="116"/>
      <c r="FY900" s="116"/>
      <c r="FZ900" s="116"/>
      <c r="GA900" s="116"/>
      <c r="GB900" s="116"/>
      <c r="GC900" s="116"/>
      <c r="GD900" s="116"/>
      <c r="GE900" s="116"/>
      <c r="GF900" s="116"/>
      <c r="GG900" s="116"/>
      <c r="GH900" s="116"/>
      <c r="GI900" s="116"/>
      <c r="GJ900" s="116"/>
      <c r="GK900" s="116"/>
      <c r="GL900" s="116"/>
      <c r="GM900" s="116"/>
      <c r="GN900" s="116"/>
      <c r="GO900" s="116"/>
      <c r="GP900" s="116"/>
      <c r="GQ900" s="116"/>
      <c r="GR900" s="116"/>
      <c r="GS900" s="116"/>
      <c r="GT900" s="116"/>
      <c r="GU900" s="116"/>
      <c r="GV900" s="116"/>
      <c r="GW900" s="116"/>
      <c r="GX900" s="116"/>
      <c r="GY900" s="116"/>
    </row>
    <row r="901" spans="1:207" s="16" customFormat="1" ht="25.15" customHeight="1" x14ac:dyDescent="0.25">
      <c r="A901" s="69" t="s">
        <v>1418</v>
      </c>
      <c r="B901" s="45" t="s">
        <v>529</v>
      </c>
      <c r="C901" s="58">
        <v>1967</v>
      </c>
      <c r="D901" s="167" t="s">
        <v>221</v>
      </c>
      <c r="E901" s="58" t="s">
        <v>20</v>
      </c>
      <c r="F901" s="72">
        <v>5</v>
      </c>
      <c r="G901" s="72">
        <v>2</v>
      </c>
      <c r="H901" s="47">
        <v>2341.6999999999998</v>
      </c>
      <c r="I901" s="47">
        <v>90.5</v>
      </c>
      <c r="J901" s="47">
        <v>1716.8</v>
      </c>
      <c r="K901" s="37">
        <f t="shared" si="185"/>
        <v>2424384</v>
      </c>
      <c r="L901" s="44">
        <v>0</v>
      </c>
      <c r="M901" s="44">
        <v>0</v>
      </c>
      <c r="N901" s="44">
        <v>0</v>
      </c>
      <c r="O901" s="47">
        <f>'[1]Прод. прилож'!$C$1290</f>
        <v>2424384</v>
      </c>
      <c r="P901" s="44">
        <f t="shared" si="189"/>
        <v>1035.3093906136569</v>
      </c>
      <c r="Q901" s="50">
        <v>9673</v>
      </c>
      <c r="R901" s="69" t="s">
        <v>96</v>
      </c>
      <c r="S901" s="57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5"/>
      <c r="BB901" s="15"/>
      <c r="BC901" s="15"/>
      <c r="BD901" s="15"/>
      <c r="BE901" s="15"/>
      <c r="BF901" s="15"/>
      <c r="BG901" s="15"/>
      <c r="BH901" s="15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5"/>
      <c r="CE901" s="15"/>
      <c r="CF901" s="15"/>
      <c r="CG901" s="15"/>
      <c r="CH901" s="15"/>
      <c r="CI901" s="15"/>
      <c r="CJ901" s="15"/>
      <c r="CK901" s="15"/>
      <c r="CL901" s="15"/>
      <c r="CM901" s="15"/>
      <c r="CN901" s="15"/>
      <c r="CO901" s="15"/>
      <c r="CP901" s="15"/>
      <c r="CQ901" s="15"/>
      <c r="CR901" s="15"/>
      <c r="CS901" s="15"/>
      <c r="CT901" s="15"/>
      <c r="CU901" s="15"/>
      <c r="CV901" s="15"/>
      <c r="CW901" s="15"/>
      <c r="CX901" s="15"/>
      <c r="CY901" s="15"/>
      <c r="CZ901" s="15"/>
      <c r="DA901" s="15"/>
      <c r="DB901" s="15"/>
      <c r="DC901" s="15"/>
      <c r="DD901" s="15"/>
      <c r="DE901" s="15"/>
      <c r="DF901" s="15"/>
      <c r="DG901" s="15"/>
      <c r="DH901" s="15"/>
      <c r="DI901" s="15"/>
      <c r="DJ901" s="15"/>
      <c r="DK901" s="15"/>
      <c r="DL901" s="15"/>
      <c r="DM901" s="15"/>
      <c r="DN901" s="15"/>
      <c r="DO901" s="15"/>
      <c r="DP901" s="15"/>
      <c r="DQ901" s="15"/>
      <c r="DR901" s="15"/>
      <c r="DS901" s="15"/>
      <c r="DT901" s="15"/>
      <c r="DU901" s="15"/>
      <c r="DV901" s="15"/>
      <c r="DW901" s="15"/>
      <c r="DX901" s="15"/>
      <c r="DY901" s="15"/>
      <c r="DZ901" s="15"/>
      <c r="EA901" s="15"/>
      <c r="EB901" s="15"/>
      <c r="EC901" s="15"/>
      <c r="ED901" s="15"/>
      <c r="EE901" s="15"/>
      <c r="EF901" s="15"/>
      <c r="EG901" s="15"/>
      <c r="EH901" s="15"/>
      <c r="EI901" s="15"/>
      <c r="EJ901" s="15"/>
      <c r="EK901" s="15"/>
      <c r="EL901" s="15"/>
      <c r="EM901" s="15"/>
      <c r="EN901" s="15"/>
      <c r="EO901" s="15"/>
      <c r="EP901" s="15"/>
      <c r="EQ901" s="15"/>
      <c r="ER901" s="15"/>
      <c r="ES901" s="15"/>
      <c r="ET901" s="15"/>
      <c r="EU901" s="15"/>
      <c r="EV901" s="15"/>
      <c r="EW901" s="15"/>
      <c r="EX901" s="15"/>
      <c r="EY901" s="15"/>
      <c r="EZ901" s="15"/>
      <c r="FA901" s="15"/>
      <c r="FB901" s="15"/>
      <c r="FC901" s="15"/>
      <c r="FD901" s="15"/>
      <c r="FE901" s="15"/>
      <c r="FF901" s="15"/>
      <c r="FG901" s="15"/>
      <c r="FH901" s="15"/>
      <c r="FI901" s="15"/>
      <c r="FJ901" s="15"/>
      <c r="FK901" s="15"/>
      <c r="FL901" s="15"/>
      <c r="FM901" s="15"/>
      <c r="FN901" s="15"/>
      <c r="FO901" s="15"/>
      <c r="FP901" s="15"/>
      <c r="FQ901" s="15"/>
      <c r="FR901" s="15"/>
      <c r="FS901" s="15"/>
      <c r="FT901" s="15"/>
      <c r="FU901" s="15"/>
      <c r="FV901" s="15"/>
      <c r="FW901" s="15"/>
      <c r="FX901" s="15"/>
      <c r="FY901" s="15"/>
      <c r="FZ901" s="15"/>
      <c r="GA901" s="15"/>
      <c r="GB901" s="15"/>
      <c r="GC901" s="15"/>
      <c r="GD901" s="15"/>
      <c r="GE901" s="15"/>
      <c r="GF901" s="15"/>
      <c r="GG901" s="15"/>
      <c r="GH901" s="15"/>
      <c r="GI901" s="15"/>
      <c r="GJ901" s="15"/>
      <c r="GK901" s="15"/>
      <c r="GL901" s="15"/>
      <c r="GM901" s="15"/>
      <c r="GN901" s="15"/>
      <c r="GO901" s="15"/>
      <c r="GP901" s="15"/>
      <c r="GQ901" s="15"/>
      <c r="GR901" s="15"/>
      <c r="GS901" s="15"/>
      <c r="GT901" s="15"/>
      <c r="GU901" s="15"/>
      <c r="GV901" s="15"/>
      <c r="GW901" s="15"/>
      <c r="GX901" s="15"/>
      <c r="GY901" s="15"/>
    </row>
    <row r="902" spans="1:207" s="15" customFormat="1" ht="25.15" customHeight="1" x14ac:dyDescent="0.25">
      <c r="A902" s="69" t="s">
        <v>1419</v>
      </c>
      <c r="B902" s="45" t="s">
        <v>530</v>
      </c>
      <c r="C902" s="58">
        <v>1962</v>
      </c>
      <c r="D902" s="167" t="s">
        <v>221</v>
      </c>
      <c r="E902" s="58" t="s">
        <v>20</v>
      </c>
      <c r="F902" s="72">
        <v>4</v>
      </c>
      <c r="G902" s="72">
        <v>3</v>
      </c>
      <c r="H902" s="47">
        <f>I902+J902</f>
        <v>2207.7600000000002</v>
      </c>
      <c r="I902" s="47">
        <v>356.3</v>
      </c>
      <c r="J902" s="47">
        <v>1851.46</v>
      </c>
      <c r="K902" s="37">
        <f t="shared" si="185"/>
        <v>6184500</v>
      </c>
      <c r="L902" s="44">
        <v>0</v>
      </c>
      <c r="M902" s="44">
        <v>0</v>
      </c>
      <c r="N902" s="44">
        <v>0</v>
      </c>
      <c r="O902" s="47">
        <f>'[1]Прод. прилож'!$C$301</f>
        <v>6184500</v>
      </c>
      <c r="P902" s="44">
        <f t="shared" si="189"/>
        <v>2801.255571257745</v>
      </c>
      <c r="Q902" s="50">
        <v>9673</v>
      </c>
      <c r="R902" s="69" t="s">
        <v>94</v>
      </c>
      <c r="S902" s="65"/>
      <c r="T902" s="17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  <c r="BT902" s="16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DC902" s="16"/>
      <c r="DD902" s="16"/>
      <c r="DE902" s="16"/>
      <c r="DF902" s="16"/>
      <c r="DG902" s="16"/>
      <c r="DH902" s="16"/>
      <c r="DI902" s="16"/>
      <c r="DJ902" s="16"/>
      <c r="DK902" s="16"/>
      <c r="DL902" s="16"/>
      <c r="DM902" s="16"/>
      <c r="DN902" s="16"/>
      <c r="DO902" s="16"/>
      <c r="DP902" s="16"/>
      <c r="DQ902" s="16"/>
      <c r="DR902" s="16"/>
      <c r="DS902" s="16"/>
      <c r="DT902" s="16"/>
      <c r="DU902" s="16"/>
      <c r="DV902" s="16"/>
      <c r="DW902" s="16"/>
      <c r="DX902" s="16"/>
      <c r="DY902" s="16"/>
      <c r="DZ902" s="16"/>
      <c r="EA902" s="16"/>
      <c r="EB902" s="16"/>
      <c r="EC902" s="16"/>
      <c r="ED902" s="16"/>
      <c r="EE902" s="16"/>
      <c r="EF902" s="16"/>
      <c r="EG902" s="16"/>
      <c r="EH902" s="16"/>
      <c r="EI902" s="16"/>
      <c r="EJ902" s="16"/>
      <c r="EK902" s="16"/>
      <c r="EL902" s="16"/>
      <c r="EM902" s="16"/>
      <c r="EN902" s="16"/>
      <c r="EO902" s="16"/>
      <c r="EP902" s="16"/>
      <c r="EQ902" s="16"/>
      <c r="ER902" s="16"/>
      <c r="ES902" s="16"/>
      <c r="ET902" s="16"/>
      <c r="EU902" s="16"/>
      <c r="EV902" s="16"/>
      <c r="EW902" s="16"/>
      <c r="EX902" s="16"/>
      <c r="EY902" s="16"/>
      <c r="EZ902" s="16"/>
      <c r="FA902" s="16"/>
      <c r="FB902" s="16"/>
      <c r="FC902" s="16"/>
      <c r="FD902" s="16"/>
      <c r="FE902" s="16"/>
      <c r="FF902" s="16"/>
      <c r="FG902" s="16"/>
      <c r="FH902" s="16"/>
      <c r="FI902" s="16"/>
      <c r="FJ902" s="16"/>
      <c r="FK902" s="16"/>
      <c r="FL902" s="16"/>
      <c r="FM902" s="16"/>
      <c r="FN902" s="16"/>
      <c r="FO902" s="16"/>
      <c r="FP902" s="16"/>
      <c r="FQ902" s="16"/>
      <c r="FR902" s="16"/>
      <c r="FS902" s="16"/>
      <c r="FT902" s="16"/>
      <c r="FU902" s="16"/>
      <c r="FV902" s="16"/>
      <c r="FW902" s="16"/>
      <c r="FX902" s="16"/>
      <c r="FY902" s="16"/>
      <c r="FZ902" s="16"/>
      <c r="GA902" s="16"/>
      <c r="GB902" s="16"/>
      <c r="GC902" s="16"/>
      <c r="GD902" s="16"/>
      <c r="GE902" s="16"/>
      <c r="GF902" s="16"/>
      <c r="GG902" s="16"/>
      <c r="GH902" s="16"/>
      <c r="GI902" s="16"/>
      <c r="GJ902" s="16"/>
      <c r="GK902" s="16"/>
      <c r="GL902" s="16"/>
      <c r="GM902" s="16"/>
      <c r="GN902" s="16"/>
      <c r="GO902" s="16"/>
      <c r="GP902" s="16"/>
      <c r="GQ902" s="16"/>
      <c r="GR902" s="16"/>
      <c r="GS902" s="16"/>
      <c r="GT902" s="16"/>
      <c r="GU902" s="16"/>
      <c r="GV902" s="16"/>
      <c r="GW902" s="16"/>
      <c r="GX902" s="16"/>
      <c r="GY902" s="16"/>
    </row>
    <row r="903" spans="1:207" s="15" customFormat="1" ht="25.15" customHeight="1" x14ac:dyDescent="0.25">
      <c r="A903" s="69" t="s">
        <v>1420</v>
      </c>
      <c r="B903" s="45" t="s">
        <v>531</v>
      </c>
      <c r="C903" s="167">
        <v>1967</v>
      </c>
      <c r="D903" s="167" t="s">
        <v>221</v>
      </c>
      <c r="E903" s="58" t="s">
        <v>20</v>
      </c>
      <c r="F903" s="72">
        <v>5</v>
      </c>
      <c r="G903" s="72">
        <v>4</v>
      </c>
      <c r="H903" s="47">
        <v>2669.36</v>
      </c>
      <c r="I903" s="47">
        <v>893.75</v>
      </c>
      <c r="J903" s="47">
        <v>1775.61</v>
      </c>
      <c r="K903" s="37">
        <f t="shared" si="185"/>
        <v>7440000</v>
      </c>
      <c r="L903" s="44">
        <v>0</v>
      </c>
      <c r="M903" s="44">
        <v>0</v>
      </c>
      <c r="N903" s="44">
        <v>0</v>
      </c>
      <c r="O903" s="47">
        <f>'[1]Прод. прилож'!$C$1291</f>
        <v>7440000</v>
      </c>
      <c r="P903" s="44">
        <f t="shared" si="189"/>
        <v>2787.1849432073604</v>
      </c>
      <c r="Q903" s="50">
        <v>9673</v>
      </c>
      <c r="R903" s="69" t="s">
        <v>96</v>
      </c>
      <c r="S903" s="57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  <c r="BT903" s="16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DC903" s="16"/>
      <c r="DD903" s="16"/>
      <c r="DE903" s="16"/>
      <c r="DF903" s="16"/>
      <c r="DG903" s="16"/>
      <c r="DH903" s="16"/>
      <c r="DI903" s="16"/>
      <c r="DJ903" s="16"/>
      <c r="DK903" s="16"/>
      <c r="DL903" s="16"/>
      <c r="DM903" s="16"/>
      <c r="DN903" s="16"/>
      <c r="DO903" s="16"/>
      <c r="DP903" s="16"/>
      <c r="DQ903" s="16"/>
      <c r="DR903" s="16"/>
      <c r="DS903" s="16"/>
      <c r="DT903" s="16"/>
      <c r="DU903" s="16"/>
      <c r="DV903" s="16"/>
      <c r="DW903" s="16"/>
      <c r="DX903" s="16"/>
      <c r="DY903" s="16"/>
      <c r="DZ903" s="16"/>
      <c r="EA903" s="16"/>
      <c r="EB903" s="16"/>
      <c r="EC903" s="16"/>
      <c r="ED903" s="16"/>
      <c r="EE903" s="16"/>
      <c r="EF903" s="16"/>
      <c r="EG903" s="16"/>
      <c r="EH903" s="16"/>
      <c r="EI903" s="16"/>
      <c r="EJ903" s="16"/>
      <c r="EK903" s="16"/>
      <c r="EL903" s="16"/>
      <c r="EM903" s="16"/>
      <c r="EN903" s="16"/>
      <c r="EO903" s="16"/>
      <c r="EP903" s="16"/>
      <c r="EQ903" s="16"/>
      <c r="ER903" s="16"/>
      <c r="ES903" s="16"/>
      <c r="ET903" s="16"/>
      <c r="EU903" s="16"/>
      <c r="EV903" s="16"/>
      <c r="EW903" s="16"/>
      <c r="EX903" s="16"/>
      <c r="EY903" s="16"/>
      <c r="EZ903" s="16"/>
      <c r="FA903" s="16"/>
      <c r="FB903" s="16"/>
      <c r="FC903" s="16"/>
      <c r="FD903" s="16"/>
      <c r="FE903" s="16"/>
      <c r="FF903" s="16"/>
      <c r="FG903" s="16"/>
      <c r="FH903" s="16"/>
      <c r="FI903" s="16"/>
      <c r="FJ903" s="16"/>
      <c r="FK903" s="16"/>
      <c r="FL903" s="16"/>
      <c r="FM903" s="16"/>
      <c r="FN903" s="16"/>
      <c r="FO903" s="16"/>
      <c r="FP903" s="16"/>
      <c r="FQ903" s="16"/>
      <c r="FR903" s="16"/>
      <c r="FS903" s="16"/>
      <c r="FT903" s="16"/>
      <c r="FU903" s="16"/>
      <c r="FV903" s="16"/>
      <c r="FW903" s="16"/>
      <c r="FX903" s="16"/>
      <c r="FY903" s="16"/>
      <c r="FZ903" s="16"/>
      <c r="GA903" s="16"/>
      <c r="GB903" s="16"/>
      <c r="GC903" s="16"/>
      <c r="GD903" s="16"/>
      <c r="GE903" s="16"/>
      <c r="GF903" s="16"/>
      <c r="GG903" s="16"/>
      <c r="GH903" s="16"/>
      <c r="GI903" s="16"/>
      <c r="GJ903" s="16"/>
      <c r="GK903" s="16"/>
      <c r="GL903" s="16"/>
      <c r="GM903" s="16"/>
      <c r="GN903" s="16"/>
      <c r="GO903" s="16"/>
      <c r="GP903" s="16"/>
      <c r="GQ903" s="16"/>
      <c r="GR903" s="16"/>
      <c r="GS903" s="16"/>
      <c r="GT903" s="16"/>
      <c r="GU903" s="16"/>
      <c r="GV903" s="16"/>
      <c r="GW903" s="16"/>
      <c r="GX903" s="16"/>
      <c r="GY903" s="16"/>
    </row>
    <row r="904" spans="1:207" s="15" customFormat="1" ht="25.15" customHeight="1" x14ac:dyDescent="0.25">
      <c r="A904" s="69" t="s">
        <v>1421</v>
      </c>
      <c r="B904" s="45" t="s">
        <v>532</v>
      </c>
      <c r="C904" s="167">
        <v>1967</v>
      </c>
      <c r="D904" s="167" t="s">
        <v>221</v>
      </c>
      <c r="E904" s="58" t="s">
        <v>20</v>
      </c>
      <c r="F904" s="72">
        <v>5</v>
      </c>
      <c r="G904" s="72">
        <v>4</v>
      </c>
      <c r="H904" s="47">
        <v>3051.1</v>
      </c>
      <c r="I904" s="47">
        <v>0</v>
      </c>
      <c r="J904" s="47">
        <v>2662.1</v>
      </c>
      <c r="K904" s="37">
        <f t="shared" si="185"/>
        <v>6511550</v>
      </c>
      <c r="L904" s="44">
        <v>0</v>
      </c>
      <c r="M904" s="44">
        <v>0</v>
      </c>
      <c r="N904" s="44">
        <v>0</v>
      </c>
      <c r="O904" s="47">
        <f>'[1]Прод. прилож'!$C$1292</f>
        <v>6511550</v>
      </c>
      <c r="P904" s="44">
        <f t="shared" si="189"/>
        <v>2134.1647274753368</v>
      </c>
      <c r="Q904" s="50">
        <v>9673</v>
      </c>
      <c r="R904" s="69" t="s">
        <v>96</v>
      </c>
      <c r="S904" s="65"/>
      <c r="T904" s="17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  <c r="BT904" s="16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DC904" s="16"/>
      <c r="DD904" s="16"/>
      <c r="DE904" s="16"/>
      <c r="DF904" s="16"/>
      <c r="DG904" s="16"/>
      <c r="DH904" s="16"/>
      <c r="DI904" s="16"/>
      <c r="DJ904" s="16"/>
      <c r="DK904" s="16"/>
      <c r="DL904" s="16"/>
      <c r="DM904" s="16"/>
      <c r="DN904" s="16"/>
      <c r="DO904" s="16"/>
      <c r="DP904" s="16"/>
      <c r="DQ904" s="16"/>
      <c r="DR904" s="16"/>
      <c r="DS904" s="16"/>
      <c r="DT904" s="16"/>
      <c r="DU904" s="16"/>
      <c r="DV904" s="16"/>
      <c r="DW904" s="16"/>
      <c r="DX904" s="16"/>
      <c r="DY904" s="16"/>
      <c r="DZ904" s="16"/>
      <c r="EA904" s="16"/>
      <c r="EB904" s="16"/>
      <c r="EC904" s="16"/>
      <c r="ED904" s="16"/>
      <c r="EE904" s="16"/>
      <c r="EF904" s="16"/>
      <c r="EG904" s="16"/>
      <c r="EH904" s="16"/>
      <c r="EI904" s="16"/>
      <c r="EJ904" s="16"/>
      <c r="EK904" s="16"/>
      <c r="EL904" s="16"/>
      <c r="EM904" s="16"/>
      <c r="EN904" s="16"/>
      <c r="EO904" s="16"/>
      <c r="EP904" s="16"/>
      <c r="EQ904" s="16"/>
      <c r="ER904" s="16"/>
      <c r="ES904" s="16"/>
      <c r="ET904" s="16"/>
      <c r="EU904" s="16"/>
      <c r="EV904" s="16"/>
      <c r="EW904" s="16"/>
      <c r="EX904" s="16"/>
      <c r="EY904" s="16"/>
      <c r="EZ904" s="16"/>
      <c r="FA904" s="16"/>
      <c r="FB904" s="16"/>
      <c r="FC904" s="16"/>
      <c r="FD904" s="16"/>
      <c r="FE904" s="16"/>
      <c r="FF904" s="16"/>
      <c r="FG904" s="16"/>
      <c r="FH904" s="16"/>
      <c r="FI904" s="16"/>
      <c r="FJ904" s="16"/>
      <c r="FK904" s="16"/>
      <c r="FL904" s="16"/>
      <c r="FM904" s="16"/>
      <c r="FN904" s="16"/>
      <c r="FO904" s="16"/>
      <c r="FP904" s="16"/>
      <c r="FQ904" s="16"/>
      <c r="FR904" s="16"/>
      <c r="FS904" s="16"/>
      <c r="FT904" s="16"/>
      <c r="FU904" s="16"/>
      <c r="FV904" s="16"/>
      <c r="FW904" s="16"/>
      <c r="FX904" s="16"/>
      <c r="FY904" s="16"/>
      <c r="FZ904" s="16"/>
      <c r="GA904" s="16"/>
      <c r="GB904" s="16"/>
      <c r="GC904" s="16"/>
      <c r="GD904" s="16"/>
      <c r="GE904" s="16"/>
      <c r="GF904" s="16"/>
      <c r="GG904" s="16"/>
      <c r="GH904" s="16"/>
      <c r="GI904" s="16"/>
      <c r="GJ904" s="16"/>
      <c r="GK904" s="16"/>
      <c r="GL904" s="16"/>
      <c r="GM904" s="16"/>
      <c r="GN904" s="16"/>
      <c r="GO904" s="16"/>
      <c r="GP904" s="16"/>
      <c r="GQ904" s="16"/>
      <c r="GR904" s="16"/>
      <c r="GS904" s="16"/>
      <c r="GT904" s="16"/>
      <c r="GU904" s="16"/>
      <c r="GV904" s="16"/>
      <c r="GW904" s="16"/>
      <c r="GX904" s="16"/>
      <c r="GY904" s="16"/>
    </row>
    <row r="905" spans="1:207" s="15" customFormat="1" ht="25.15" customHeight="1" x14ac:dyDescent="0.25">
      <c r="A905" s="69" t="s">
        <v>1422</v>
      </c>
      <c r="B905" s="45" t="s">
        <v>1971</v>
      </c>
      <c r="C905" s="167">
        <v>1961</v>
      </c>
      <c r="D905" s="167" t="s">
        <v>221</v>
      </c>
      <c r="E905" s="58" t="s">
        <v>20</v>
      </c>
      <c r="F905" s="72">
        <v>5</v>
      </c>
      <c r="G905" s="72">
        <v>2</v>
      </c>
      <c r="H905" s="47">
        <v>2692.6</v>
      </c>
      <c r="I905" s="47">
        <v>343.91</v>
      </c>
      <c r="J905" s="47">
        <v>1342.28</v>
      </c>
      <c r="K905" s="37">
        <f t="shared" ref="K905" si="190">SUM(L905:O905)</f>
        <v>7413147.5000000009</v>
      </c>
      <c r="L905" s="44">
        <v>0</v>
      </c>
      <c r="M905" s="44">
        <v>0</v>
      </c>
      <c r="N905" s="44">
        <v>0</v>
      </c>
      <c r="O905" s="47">
        <f>'[1]Прод. прилож'!$C$815</f>
        <v>7413147.5000000009</v>
      </c>
      <c r="P905" s="44">
        <f>K905/H905</f>
        <v>2753.1558716482214</v>
      </c>
      <c r="Q905" s="50">
        <v>9673</v>
      </c>
      <c r="R905" s="69" t="s">
        <v>95</v>
      </c>
      <c r="S905" s="65"/>
      <c r="T905" s="17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  <c r="BT905" s="16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DC905" s="16"/>
      <c r="DD905" s="16"/>
      <c r="DE905" s="16"/>
      <c r="DF905" s="16"/>
      <c r="DG905" s="16"/>
      <c r="DH905" s="16"/>
      <c r="DI905" s="16"/>
      <c r="DJ905" s="16"/>
      <c r="DK905" s="16"/>
      <c r="DL905" s="16"/>
      <c r="DM905" s="16"/>
      <c r="DN905" s="16"/>
      <c r="DO905" s="16"/>
      <c r="DP905" s="16"/>
      <c r="DQ905" s="16"/>
      <c r="DR905" s="16"/>
      <c r="DS905" s="16"/>
      <c r="DT905" s="16"/>
      <c r="DU905" s="16"/>
      <c r="DV905" s="16"/>
      <c r="DW905" s="16"/>
      <c r="DX905" s="16"/>
      <c r="DY905" s="16"/>
      <c r="DZ905" s="16"/>
      <c r="EA905" s="16"/>
      <c r="EB905" s="16"/>
      <c r="EC905" s="16"/>
      <c r="ED905" s="16"/>
      <c r="EE905" s="16"/>
      <c r="EF905" s="16"/>
      <c r="EG905" s="16"/>
      <c r="EH905" s="16"/>
      <c r="EI905" s="16"/>
      <c r="EJ905" s="16"/>
      <c r="EK905" s="16"/>
      <c r="EL905" s="16"/>
      <c r="EM905" s="16"/>
      <c r="EN905" s="16"/>
      <c r="EO905" s="16"/>
      <c r="EP905" s="16"/>
      <c r="EQ905" s="16"/>
      <c r="ER905" s="16"/>
      <c r="ES905" s="16"/>
      <c r="ET905" s="16"/>
      <c r="EU905" s="16"/>
      <c r="EV905" s="16"/>
      <c r="EW905" s="16"/>
      <c r="EX905" s="16"/>
      <c r="EY905" s="16"/>
      <c r="EZ905" s="16"/>
      <c r="FA905" s="16"/>
      <c r="FB905" s="16"/>
      <c r="FC905" s="16"/>
      <c r="FD905" s="16"/>
      <c r="FE905" s="16"/>
      <c r="FF905" s="16"/>
      <c r="FG905" s="16"/>
      <c r="FH905" s="16"/>
      <c r="FI905" s="16"/>
      <c r="FJ905" s="16"/>
      <c r="FK905" s="16"/>
      <c r="FL905" s="16"/>
      <c r="FM905" s="16"/>
      <c r="FN905" s="16"/>
      <c r="FO905" s="16"/>
      <c r="FP905" s="16"/>
      <c r="FQ905" s="16"/>
      <c r="FR905" s="16"/>
      <c r="FS905" s="16"/>
      <c r="FT905" s="16"/>
      <c r="FU905" s="16"/>
      <c r="FV905" s="16"/>
      <c r="FW905" s="16"/>
      <c r="FX905" s="16"/>
      <c r="FY905" s="16"/>
      <c r="FZ905" s="16"/>
      <c r="GA905" s="16"/>
      <c r="GB905" s="16"/>
      <c r="GC905" s="16"/>
      <c r="GD905" s="16"/>
      <c r="GE905" s="16"/>
      <c r="GF905" s="16"/>
      <c r="GG905" s="16"/>
      <c r="GH905" s="16"/>
      <c r="GI905" s="16"/>
      <c r="GJ905" s="16"/>
      <c r="GK905" s="16"/>
      <c r="GL905" s="16"/>
      <c r="GM905" s="16"/>
      <c r="GN905" s="16"/>
      <c r="GO905" s="16"/>
      <c r="GP905" s="16"/>
      <c r="GQ905" s="16"/>
      <c r="GR905" s="16"/>
      <c r="GS905" s="16"/>
      <c r="GT905" s="16"/>
      <c r="GU905" s="16"/>
      <c r="GV905" s="16"/>
      <c r="GW905" s="16"/>
      <c r="GX905" s="16"/>
      <c r="GY905" s="16"/>
    </row>
    <row r="906" spans="1:207" s="15" customFormat="1" ht="25.15" customHeight="1" x14ac:dyDescent="0.25">
      <c r="A906" s="69" t="s">
        <v>1423</v>
      </c>
      <c r="B906" s="45" t="s">
        <v>1688</v>
      </c>
      <c r="C906" s="72">
        <v>1959</v>
      </c>
      <c r="D906" s="167" t="s">
        <v>221</v>
      </c>
      <c r="E906" s="167" t="s">
        <v>20</v>
      </c>
      <c r="F906" s="71">
        <v>4</v>
      </c>
      <c r="G906" s="71">
        <v>2</v>
      </c>
      <c r="H906" s="50">
        <v>1290.8</v>
      </c>
      <c r="I906" s="50">
        <v>36.6</v>
      </c>
      <c r="J906" s="50">
        <v>995.9</v>
      </c>
      <c r="K906" s="37">
        <f t="shared" si="185"/>
        <v>1037803.2</v>
      </c>
      <c r="L906" s="47">
        <v>0</v>
      </c>
      <c r="M906" s="47">
        <v>0</v>
      </c>
      <c r="N906" s="47">
        <v>0</v>
      </c>
      <c r="O906" s="44">
        <f>'[1]Прод. прилож'!$C$302</f>
        <v>1037803.2</v>
      </c>
      <c r="P906" s="50">
        <f t="shared" si="189"/>
        <v>804</v>
      </c>
      <c r="Q906" s="37">
        <v>9673</v>
      </c>
      <c r="R906" s="70" t="s">
        <v>94</v>
      </c>
      <c r="S906" s="57"/>
      <c r="T906" s="16"/>
      <c r="U906" s="16"/>
      <c r="V906" s="16"/>
      <c r="W906" s="16"/>
      <c r="X906" s="16"/>
      <c r="Y906" s="116"/>
      <c r="Z906" s="116"/>
      <c r="AA906" s="116"/>
      <c r="AB906" s="116"/>
      <c r="AC906" s="116"/>
      <c r="AD906" s="116"/>
      <c r="AE906" s="116"/>
      <c r="AF906" s="116"/>
      <c r="AG906" s="116"/>
      <c r="AH906" s="116"/>
      <c r="AI906" s="116"/>
      <c r="AJ906" s="116"/>
      <c r="AK906" s="116"/>
      <c r="AL906" s="116"/>
      <c r="AM906" s="116"/>
      <c r="AN906" s="116"/>
      <c r="AO906" s="116"/>
      <c r="AP906" s="116"/>
      <c r="AQ906" s="116"/>
      <c r="AR906" s="116"/>
      <c r="AS906" s="116"/>
      <c r="AT906" s="116"/>
      <c r="AU906" s="116"/>
      <c r="AV906" s="116"/>
      <c r="AW906" s="116"/>
      <c r="AX906" s="116"/>
      <c r="AY906" s="116"/>
      <c r="AZ906" s="116"/>
      <c r="BA906" s="116"/>
      <c r="BB906" s="116"/>
      <c r="BC906" s="116"/>
      <c r="BD906" s="116"/>
      <c r="BE906" s="116"/>
      <c r="BF906" s="116"/>
      <c r="BG906" s="116"/>
      <c r="BH906" s="116"/>
      <c r="BI906" s="116"/>
      <c r="BJ906" s="116"/>
      <c r="BK906" s="116"/>
      <c r="BL906" s="116"/>
      <c r="BM906" s="116"/>
      <c r="BN906" s="116"/>
      <c r="BO906" s="116"/>
      <c r="BP906" s="116"/>
      <c r="BQ906" s="116"/>
      <c r="BR906" s="116"/>
      <c r="BS906" s="116"/>
      <c r="BT906" s="116"/>
      <c r="BU906" s="116"/>
      <c r="BV906" s="116"/>
      <c r="BW906" s="116"/>
      <c r="BX906" s="116"/>
      <c r="BY906" s="116"/>
      <c r="BZ906" s="116"/>
      <c r="CA906" s="116"/>
      <c r="CB906" s="116"/>
      <c r="CC906" s="116"/>
      <c r="CD906" s="116"/>
      <c r="CE906" s="116"/>
      <c r="CF906" s="116"/>
      <c r="CG906" s="116"/>
      <c r="CH906" s="116"/>
      <c r="CI906" s="116"/>
      <c r="CJ906" s="116"/>
      <c r="CK906" s="116"/>
      <c r="CL906" s="116"/>
      <c r="CM906" s="116"/>
      <c r="CN906" s="116"/>
      <c r="CO906" s="116"/>
      <c r="CP906" s="116"/>
      <c r="CQ906" s="116"/>
      <c r="CR906" s="116"/>
      <c r="CS906" s="116"/>
      <c r="CT906" s="116"/>
      <c r="CU906" s="116"/>
      <c r="CV906" s="116"/>
      <c r="CW906" s="116"/>
      <c r="CX906" s="116"/>
      <c r="CY906" s="116"/>
      <c r="CZ906" s="116"/>
      <c r="DA906" s="116"/>
      <c r="DB906" s="116"/>
      <c r="DC906" s="116"/>
      <c r="DD906" s="116"/>
      <c r="DE906" s="116"/>
      <c r="DF906" s="116"/>
      <c r="DG906" s="116"/>
      <c r="DH906" s="116"/>
      <c r="DI906" s="116"/>
      <c r="DJ906" s="116"/>
      <c r="DK906" s="116"/>
      <c r="DL906" s="116"/>
      <c r="DM906" s="116"/>
      <c r="DN906" s="116"/>
      <c r="DO906" s="116"/>
      <c r="DP906" s="116"/>
      <c r="DQ906" s="116"/>
      <c r="DR906" s="116"/>
      <c r="DS906" s="116"/>
      <c r="DT906" s="116"/>
      <c r="DU906" s="116"/>
      <c r="DV906" s="116"/>
      <c r="DW906" s="116"/>
      <c r="DX906" s="116"/>
      <c r="DY906" s="116"/>
      <c r="DZ906" s="116"/>
      <c r="EA906" s="116"/>
      <c r="EB906" s="116"/>
      <c r="EC906" s="116"/>
      <c r="ED906" s="116"/>
      <c r="EE906" s="116"/>
      <c r="EF906" s="116"/>
      <c r="EG906" s="116"/>
      <c r="EH906" s="116"/>
      <c r="EI906" s="116"/>
      <c r="EJ906" s="116"/>
      <c r="EK906" s="116"/>
      <c r="EL906" s="116"/>
      <c r="EM906" s="116"/>
      <c r="EN906" s="116"/>
      <c r="EO906" s="116"/>
      <c r="EP906" s="116"/>
      <c r="EQ906" s="116"/>
      <c r="ER906" s="116"/>
      <c r="ES906" s="116"/>
      <c r="ET906" s="116"/>
      <c r="EU906" s="116"/>
      <c r="EV906" s="116"/>
      <c r="EW906" s="116"/>
      <c r="EX906" s="116"/>
      <c r="EY906" s="116"/>
      <c r="EZ906" s="116"/>
      <c r="FA906" s="116"/>
      <c r="FB906" s="116"/>
      <c r="FC906" s="116"/>
      <c r="FD906" s="116"/>
      <c r="FE906" s="116"/>
      <c r="FF906" s="116"/>
      <c r="FG906" s="116"/>
      <c r="FH906" s="116"/>
      <c r="FI906" s="116"/>
      <c r="FJ906" s="116"/>
      <c r="FK906" s="116"/>
      <c r="FL906" s="116"/>
      <c r="FM906" s="116"/>
      <c r="FN906" s="116"/>
      <c r="FO906" s="116"/>
      <c r="FP906" s="116"/>
      <c r="FQ906" s="116"/>
      <c r="FR906" s="116"/>
      <c r="FS906" s="116"/>
      <c r="FT906" s="116"/>
      <c r="FU906" s="116"/>
      <c r="FV906" s="116"/>
      <c r="FW906" s="116"/>
      <c r="FX906" s="116"/>
      <c r="FY906" s="116"/>
      <c r="FZ906" s="116"/>
      <c r="GA906" s="116"/>
      <c r="GB906" s="116"/>
      <c r="GC906" s="116"/>
      <c r="GD906" s="116"/>
      <c r="GE906" s="116"/>
      <c r="GF906" s="116"/>
      <c r="GG906" s="116"/>
      <c r="GH906" s="116"/>
      <c r="GI906" s="116"/>
      <c r="GJ906" s="116"/>
      <c r="GK906" s="116"/>
      <c r="GL906" s="116"/>
      <c r="GM906" s="116"/>
      <c r="GN906" s="116"/>
      <c r="GO906" s="116"/>
      <c r="GP906" s="116"/>
      <c r="GQ906" s="116"/>
      <c r="GR906" s="116"/>
      <c r="GS906" s="116"/>
      <c r="GT906" s="116"/>
      <c r="GU906" s="116"/>
      <c r="GV906" s="116"/>
      <c r="GW906" s="116"/>
      <c r="GX906" s="116"/>
      <c r="GY906" s="116"/>
    </row>
    <row r="907" spans="1:207" s="15" customFormat="1" ht="25.15" customHeight="1" x14ac:dyDescent="0.25">
      <c r="A907" s="69" t="s">
        <v>1424</v>
      </c>
      <c r="B907" s="45" t="s">
        <v>533</v>
      </c>
      <c r="C907" s="58">
        <v>1950</v>
      </c>
      <c r="D907" s="167" t="s">
        <v>221</v>
      </c>
      <c r="E907" s="58" t="s">
        <v>20</v>
      </c>
      <c r="F907" s="72">
        <v>2</v>
      </c>
      <c r="G907" s="72">
        <v>1</v>
      </c>
      <c r="H907" s="47">
        <f>I907+J907</f>
        <v>451.7</v>
      </c>
      <c r="I907" s="47">
        <v>0</v>
      </c>
      <c r="J907" s="47">
        <v>451.7</v>
      </c>
      <c r="K907" s="37">
        <f t="shared" si="185"/>
        <v>6124962.5</v>
      </c>
      <c r="L907" s="44">
        <v>0</v>
      </c>
      <c r="M907" s="44">
        <v>0</v>
      </c>
      <c r="N907" s="44">
        <v>0</v>
      </c>
      <c r="O907" s="47">
        <f>'[1]Прод. прилож'!$C$818</f>
        <v>6124962.5</v>
      </c>
      <c r="P907" s="44">
        <f t="shared" si="189"/>
        <v>13559.801859641355</v>
      </c>
      <c r="Q907" s="50">
        <v>9673</v>
      </c>
      <c r="R907" s="69" t="s">
        <v>95</v>
      </c>
      <c r="S907" s="57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  <c r="BT907" s="16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DC907" s="16"/>
      <c r="DD907" s="16"/>
      <c r="DE907" s="16"/>
      <c r="DF907" s="16"/>
      <c r="DG907" s="16"/>
      <c r="DH907" s="16"/>
      <c r="DI907" s="16"/>
      <c r="DJ907" s="16"/>
      <c r="DK907" s="16"/>
      <c r="DL907" s="16"/>
      <c r="DM907" s="16"/>
      <c r="DN907" s="16"/>
      <c r="DO907" s="16"/>
      <c r="DP907" s="16"/>
      <c r="DQ907" s="16"/>
      <c r="DR907" s="16"/>
      <c r="DS907" s="16"/>
      <c r="DT907" s="16"/>
      <c r="DU907" s="16"/>
      <c r="DV907" s="16"/>
      <c r="DW907" s="16"/>
      <c r="DX907" s="16"/>
      <c r="DY907" s="16"/>
      <c r="DZ907" s="16"/>
      <c r="EA907" s="16"/>
      <c r="EB907" s="16"/>
      <c r="EC907" s="16"/>
      <c r="ED907" s="16"/>
      <c r="EE907" s="16"/>
      <c r="EF907" s="16"/>
      <c r="EG907" s="16"/>
      <c r="EH907" s="16"/>
      <c r="EI907" s="16"/>
      <c r="EJ907" s="16"/>
      <c r="EK907" s="16"/>
      <c r="EL907" s="16"/>
      <c r="EM907" s="16"/>
      <c r="EN907" s="16"/>
      <c r="EO907" s="16"/>
      <c r="EP907" s="16"/>
      <c r="EQ907" s="16"/>
      <c r="ER907" s="16"/>
      <c r="ES907" s="16"/>
      <c r="ET907" s="16"/>
      <c r="EU907" s="16"/>
      <c r="EV907" s="16"/>
      <c r="EW907" s="16"/>
      <c r="EX907" s="16"/>
      <c r="EY907" s="16"/>
      <c r="EZ907" s="16"/>
      <c r="FA907" s="16"/>
      <c r="FB907" s="16"/>
      <c r="FC907" s="16"/>
      <c r="FD907" s="16"/>
      <c r="FE907" s="16"/>
      <c r="FF907" s="16"/>
      <c r="FG907" s="16"/>
      <c r="FH907" s="16"/>
      <c r="FI907" s="16"/>
      <c r="FJ907" s="16"/>
      <c r="FK907" s="16"/>
      <c r="FL907" s="16"/>
      <c r="FM907" s="16"/>
      <c r="FN907" s="16"/>
      <c r="FO907" s="16"/>
      <c r="FP907" s="16"/>
      <c r="FQ907" s="16"/>
      <c r="FR907" s="16"/>
      <c r="FS907" s="16"/>
      <c r="FT907" s="16"/>
      <c r="FU907" s="16"/>
      <c r="FV907" s="16"/>
      <c r="FW907" s="16"/>
      <c r="FX907" s="16"/>
      <c r="FY907" s="16"/>
      <c r="FZ907" s="16"/>
      <c r="GA907" s="16"/>
      <c r="GB907" s="16"/>
      <c r="GC907" s="16"/>
      <c r="GD907" s="16"/>
      <c r="GE907" s="16"/>
      <c r="GF907" s="16"/>
      <c r="GG907" s="16"/>
      <c r="GH907" s="16"/>
      <c r="GI907" s="16"/>
      <c r="GJ907" s="16"/>
      <c r="GK907" s="16"/>
      <c r="GL907" s="16"/>
      <c r="GM907" s="16"/>
      <c r="GN907" s="16"/>
      <c r="GO907" s="16"/>
      <c r="GP907" s="16"/>
      <c r="GQ907" s="16"/>
      <c r="GR907" s="16"/>
      <c r="GS907" s="16"/>
      <c r="GT907" s="16"/>
      <c r="GU907" s="16"/>
      <c r="GV907" s="16"/>
      <c r="GW907" s="16"/>
      <c r="GX907" s="16"/>
      <c r="GY907" s="16"/>
    </row>
    <row r="908" spans="1:207" s="15" customFormat="1" ht="25.15" customHeight="1" x14ac:dyDescent="0.25">
      <c r="A908" s="200" t="s">
        <v>1425</v>
      </c>
      <c r="B908" s="212" t="s">
        <v>534</v>
      </c>
      <c r="C908" s="278">
        <v>1959</v>
      </c>
      <c r="D908" s="214" t="s">
        <v>221</v>
      </c>
      <c r="E908" s="230" t="s">
        <v>20</v>
      </c>
      <c r="F908" s="204">
        <v>5</v>
      </c>
      <c r="G908" s="204">
        <v>2</v>
      </c>
      <c r="H908" s="222">
        <v>1962.5</v>
      </c>
      <c r="I908" s="222">
        <v>228.9</v>
      </c>
      <c r="J908" s="222">
        <v>1357.85</v>
      </c>
      <c r="K908" s="37">
        <f t="shared" si="185"/>
        <v>1871569.2</v>
      </c>
      <c r="L908" s="44">
        <v>0</v>
      </c>
      <c r="M908" s="44">
        <v>0</v>
      </c>
      <c r="N908" s="44">
        <v>0</v>
      </c>
      <c r="O908" s="47">
        <f>'[1]Прод. прилож'!$C$303</f>
        <v>1871569.2</v>
      </c>
      <c r="P908" s="44">
        <f t="shared" si="189"/>
        <v>953.66583439490444</v>
      </c>
      <c r="Q908" s="50">
        <v>9673</v>
      </c>
      <c r="R908" s="69" t="s">
        <v>94</v>
      </c>
      <c r="S908" s="57"/>
      <c r="T908" s="16"/>
      <c r="U908" s="16"/>
    </row>
    <row r="909" spans="1:207" s="15" customFormat="1" ht="25.15" customHeight="1" x14ac:dyDescent="0.25">
      <c r="A909" s="201"/>
      <c r="B909" s="213"/>
      <c r="C909" s="279"/>
      <c r="D909" s="215"/>
      <c r="E909" s="231"/>
      <c r="F909" s="205"/>
      <c r="G909" s="205"/>
      <c r="H909" s="223"/>
      <c r="I909" s="223"/>
      <c r="J909" s="223"/>
      <c r="K909" s="37">
        <f>SUM(L909:O909)</f>
        <v>7157077.1999999993</v>
      </c>
      <c r="L909" s="44">
        <v>0</v>
      </c>
      <c r="M909" s="44">
        <v>0</v>
      </c>
      <c r="N909" s="44">
        <v>0</v>
      </c>
      <c r="O909" s="47">
        <f>'[1]Прод. прилож'!$C$819</f>
        <v>7157077.1999999993</v>
      </c>
      <c r="P909" s="44">
        <f>K909/H908</f>
        <v>3646.918318471337</v>
      </c>
      <c r="Q909" s="50">
        <v>9673</v>
      </c>
      <c r="R909" s="69" t="s">
        <v>95</v>
      </c>
      <c r="S909" s="57"/>
      <c r="T909" s="16"/>
      <c r="U909" s="16"/>
    </row>
    <row r="910" spans="1:207" s="15" customFormat="1" ht="25.15" customHeight="1" x14ac:dyDescent="0.25">
      <c r="A910" s="200" t="s">
        <v>1426</v>
      </c>
      <c r="B910" s="212" t="s">
        <v>535</v>
      </c>
      <c r="C910" s="214">
        <v>1962</v>
      </c>
      <c r="D910" s="214" t="s">
        <v>221</v>
      </c>
      <c r="E910" s="214" t="s">
        <v>20</v>
      </c>
      <c r="F910" s="204">
        <v>5</v>
      </c>
      <c r="G910" s="204">
        <v>2</v>
      </c>
      <c r="H910" s="222">
        <v>2293.1999999999998</v>
      </c>
      <c r="I910" s="222">
        <v>232.4</v>
      </c>
      <c r="J910" s="222">
        <v>1409.14</v>
      </c>
      <c r="K910" s="37">
        <f t="shared" si="185"/>
        <v>13228844.930000002</v>
      </c>
      <c r="L910" s="44">
        <v>0</v>
      </c>
      <c r="M910" s="44">
        <v>0</v>
      </c>
      <c r="N910" s="44">
        <v>0</v>
      </c>
      <c r="O910" s="47">
        <f>'[1]Прод. прилож'!$C$304</f>
        <v>13228844.930000002</v>
      </c>
      <c r="P910" s="44">
        <f>K910/H910</f>
        <v>5768.7270757020769</v>
      </c>
      <c r="Q910" s="50">
        <v>9673</v>
      </c>
      <c r="R910" s="69" t="s">
        <v>94</v>
      </c>
      <c r="S910" s="57"/>
      <c r="T910" s="16"/>
      <c r="U910" s="16"/>
    </row>
    <row r="911" spans="1:207" s="15" customFormat="1" ht="25.15" customHeight="1" x14ac:dyDescent="0.25">
      <c r="A911" s="201"/>
      <c r="B911" s="213"/>
      <c r="C911" s="215"/>
      <c r="D911" s="215"/>
      <c r="E911" s="215"/>
      <c r="F911" s="205"/>
      <c r="G911" s="205"/>
      <c r="H911" s="223"/>
      <c r="I911" s="223"/>
      <c r="J911" s="223"/>
      <c r="K911" s="37">
        <f>SUM(L911:O911)</f>
        <v>9540172.5</v>
      </c>
      <c r="L911" s="44">
        <v>0</v>
      </c>
      <c r="M911" s="44">
        <v>0</v>
      </c>
      <c r="N911" s="44">
        <v>0</v>
      </c>
      <c r="O911" s="47">
        <f>'[1]Прод. прилож'!$C$820</f>
        <v>9540172.5</v>
      </c>
      <c r="P911" s="44">
        <f>K911/H910</f>
        <v>4160.2008110936686</v>
      </c>
      <c r="Q911" s="50">
        <v>9673</v>
      </c>
      <c r="R911" s="69" t="s">
        <v>95</v>
      </c>
      <c r="S911" s="57"/>
      <c r="T911" s="16"/>
      <c r="U911" s="16"/>
    </row>
    <row r="912" spans="1:207" s="116" customFormat="1" ht="25.15" customHeight="1" x14ac:dyDescent="0.25">
      <c r="A912" s="69" t="s">
        <v>1427</v>
      </c>
      <c r="B912" s="129" t="s">
        <v>1881</v>
      </c>
      <c r="C912" s="72">
        <v>1941</v>
      </c>
      <c r="D912" s="72" t="s">
        <v>221</v>
      </c>
      <c r="E912" s="72" t="s">
        <v>20</v>
      </c>
      <c r="F912" s="71">
        <v>4</v>
      </c>
      <c r="G912" s="71">
        <v>1</v>
      </c>
      <c r="H912" s="53">
        <v>1796.3</v>
      </c>
      <c r="I912" s="53">
        <v>1175.5</v>
      </c>
      <c r="J912" s="53">
        <v>615.1</v>
      </c>
      <c r="K912" s="50">
        <f t="shared" si="185"/>
        <v>5015800</v>
      </c>
      <c r="L912" s="50">
        <v>0</v>
      </c>
      <c r="M912" s="50">
        <v>0</v>
      </c>
      <c r="N912" s="50">
        <v>0</v>
      </c>
      <c r="O912" s="44">
        <f>'[1]Прод. прилож'!$C$821</f>
        <v>5015800</v>
      </c>
      <c r="P912" s="50">
        <f>K912/[3]Прилож!H637</f>
        <v>2792.2952736179927</v>
      </c>
      <c r="Q912" s="50">
        <v>9673</v>
      </c>
      <c r="R912" s="70" t="s">
        <v>95</v>
      </c>
      <c r="S912" s="16"/>
      <c r="T912" s="16"/>
      <c r="U912" s="16"/>
      <c r="V912" s="16"/>
      <c r="W912" s="16"/>
      <c r="X912" s="16"/>
    </row>
    <row r="913" spans="1:207" s="15" customFormat="1" ht="25.15" customHeight="1" x14ac:dyDescent="0.25">
      <c r="A913" s="69" t="s">
        <v>1428</v>
      </c>
      <c r="B913" s="107" t="s">
        <v>536</v>
      </c>
      <c r="C913" s="58">
        <v>1963</v>
      </c>
      <c r="D913" s="167" t="s">
        <v>221</v>
      </c>
      <c r="E913" s="58" t="s">
        <v>20</v>
      </c>
      <c r="F913" s="72">
        <v>4</v>
      </c>
      <c r="G913" s="72">
        <v>2</v>
      </c>
      <c r="H913" s="47">
        <f>I913+J913</f>
        <v>1291.9699999999998</v>
      </c>
      <c r="I913" s="47">
        <v>176.1</v>
      </c>
      <c r="J913" s="47">
        <v>1115.8699999999999</v>
      </c>
      <c r="K913" s="37">
        <f t="shared" si="185"/>
        <v>850273.70000000007</v>
      </c>
      <c r="L913" s="44">
        <v>0</v>
      </c>
      <c r="M913" s="44">
        <v>0</v>
      </c>
      <c r="N913" s="44">
        <v>0</v>
      </c>
      <c r="O913" s="47">
        <f>'[1]Прод. прилож'!$C$817</f>
        <v>850273.70000000007</v>
      </c>
      <c r="P913" s="44">
        <f>K913/H913</f>
        <v>658.12186041471568</v>
      </c>
      <c r="Q913" s="50">
        <v>9673</v>
      </c>
      <c r="R913" s="69" t="s">
        <v>95</v>
      </c>
      <c r="S913" s="57"/>
      <c r="T913" s="16"/>
      <c r="U913" s="17"/>
    </row>
    <row r="914" spans="1:207" s="16" customFormat="1" ht="25.15" customHeight="1" x14ac:dyDescent="0.25">
      <c r="A914" s="69" t="s">
        <v>1429</v>
      </c>
      <c r="B914" s="107" t="s">
        <v>537</v>
      </c>
      <c r="C914" s="58">
        <v>1962</v>
      </c>
      <c r="D914" s="167" t="s">
        <v>221</v>
      </c>
      <c r="E914" s="58" t="s">
        <v>20</v>
      </c>
      <c r="F914" s="72">
        <v>4</v>
      </c>
      <c r="G914" s="72">
        <v>2</v>
      </c>
      <c r="H914" s="47">
        <f>I914+J914</f>
        <v>1242.1600000000001</v>
      </c>
      <c r="I914" s="47">
        <v>0</v>
      </c>
      <c r="J914" s="47">
        <v>1242.1600000000001</v>
      </c>
      <c r="K914" s="37">
        <f t="shared" si="185"/>
        <v>4730600</v>
      </c>
      <c r="L914" s="44">
        <v>0</v>
      </c>
      <c r="M914" s="44">
        <v>0</v>
      </c>
      <c r="N914" s="44">
        <v>0</v>
      </c>
      <c r="O914" s="47">
        <f>'[1]Прод. прилож'!$C$305</f>
        <v>4730600</v>
      </c>
      <c r="P914" s="44">
        <f>K914/H914</f>
        <v>3808.3660720036064</v>
      </c>
      <c r="Q914" s="50">
        <v>9673</v>
      </c>
      <c r="R914" s="69" t="s">
        <v>94</v>
      </c>
      <c r="S914" s="65"/>
      <c r="T914" s="17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  <c r="BB914" s="15"/>
      <c r="BC914" s="15"/>
      <c r="BD914" s="15"/>
      <c r="BE914" s="15"/>
      <c r="BF914" s="15"/>
      <c r="BG914" s="15"/>
      <c r="BH914" s="15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  <c r="CH914" s="15"/>
      <c r="CI914" s="15"/>
      <c r="CJ914" s="15"/>
      <c r="CK914" s="15"/>
      <c r="CL914" s="15"/>
      <c r="CM914" s="15"/>
      <c r="CN914" s="15"/>
      <c r="CO914" s="15"/>
      <c r="CP914" s="15"/>
      <c r="CQ914" s="15"/>
      <c r="CR914" s="15"/>
      <c r="CS914" s="15"/>
      <c r="CT914" s="15"/>
      <c r="CU914" s="15"/>
      <c r="CV914" s="15"/>
      <c r="CW914" s="15"/>
      <c r="CX914" s="15"/>
      <c r="CY914" s="15"/>
      <c r="CZ914" s="15"/>
      <c r="DA914" s="15"/>
      <c r="DB914" s="15"/>
      <c r="DC914" s="15"/>
      <c r="DD914" s="15"/>
      <c r="DE914" s="15"/>
      <c r="DF914" s="15"/>
      <c r="DG914" s="15"/>
      <c r="DH914" s="15"/>
      <c r="DI914" s="15"/>
      <c r="DJ914" s="15"/>
      <c r="DK914" s="15"/>
      <c r="DL914" s="15"/>
      <c r="DM914" s="15"/>
      <c r="DN914" s="15"/>
      <c r="DO914" s="15"/>
      <c r="DP914" s="15"/>
      <c r="DQ914" s="15"/>
      <c r="DR914" s="15"/>
      <c r="DS914" s="15"/>
      <c r="DT914" s="15"/>
      <c r="DU914" s="15"/>
      <c r="DV914" s="15"/>
      <c r="DW914" s="15"/>
      <c r="DX914" s="15"/>
      <c r="DY914" s="15"/>
      <c r="DZ914" s="15"/>
      <c r="EA914" s="15"/>
      <c r="EB914" s="15"/>
      <c r="EC914" s="15"/>
      <c r="ED914" s="15"/>
      <c r="EE914" s="15"/>
      <c r="EF914" s="15"/>
      <c r="EG914" s="15"/>
      <c r="EH914" s="15"/>
      <c r="EI914" s="15"/>
      <c r="EJ914" s="15"/>
      <c r="EK914" s="15"/>
      <c r="EL914" s="15"/>
      <c r="EM914" s="15"/>
      <c r="EN914" s="15"/>
      <c r="EO914" s="15"/>
      <c r="EP914" s="15"/>
      <c r="EQ914" s="15"/>
      <c r="ER914" s="15"/>
      <c r="ES914" s="15"/>
      <c r="ET914" s="15"/>
      <c r="EU914" s="15"/>
      <c r="EV914" s="15"/>
      <c r="EW914" s="15"/>
      <c r="EX914" s="15"/>
      <c r="EY914" s="15"/>
      <c r="EZ914" s="15"/>
      <c r="FA914" s="15"/>
      <c r="FB914" s="15"/>
      <c r="FC914" s="15"/>
      <c r="FD914" s="15"/>
      <c r="FE914" s="15"/>
      <c r="FF914" s="15"/>
      <c r="FG914" s="15"/>
      <c r="FH914" s="15"/>
      <c r="FI914" s="15"/>
      <c r="FJ914" s="15"/>
      <c r="FK914" s="15"/>
      <c r="FL914" s="15"/>
      <c r="FM914" s="15"/>
      <c r="FN914" s="15"/>
      <c r="FO914" s="15"/>
      <c r="FP914" s="15"/>
      <c r="FQ914" s="15"/>
      <c r="FR914" s="15"/>
      <c r="FS914" s="15"/>
      <c r="FT914" s="15"/>
      <c r="FU914" s="15"/>
      <c r="FV914" s="15"/>
      <c r="FW914" s="15"/>
      <c r="FX914" s="15"/>
      <c r="FY914" s="15"/>
      <c r="FZ914" s="15"/>
      <c r="GA914" s="15"/>
      <c r="GB914" s="15"/>
      <c r="GC914" s="15"/>
      <c r="GD914" s="15"/>
      <c r="GE914" s="15"/>
      <c r="GF914" s="15"/>
      <c r="GG914" s="15"/>
      <c r="GH914" s="15"/>
      <c r="GI914" s="15"/>
      <c r="GJ914" s="15"/>
      <c r="GK914" s="15"/>
      <c r="GL914" s="15"/>
      <c r="GM914" s="15"/>
      <c r="GN914" s="15"/>
      <c r="GO914" s="15"/>
      <c r="GP914" s="15"/>
      <c r="GQ914" s="15"/>
      <c r="GR914" s="15"/>
      <c r="GS914" s="15"/>
      <c r="GT914" s="15"/>
      <c r="GU914" s="15"/>
      <c r="GV914" s="15"/>
      <c r="GW914" s="15"/>
      <c r="GX914" s="15"/>
      <c r="GY914" s="15"/>
    </row>
    <row r="915" spans="1:207" s="15" customFormat="1" ht="25.15" customHeight="1" x14ac:dyDescent="0.25">
      <c r="A915" s="69" t="s">
        <v>1430</v>
      </c>
      <c r="B915" s="45" t="s">
        <v>1907</v>
      </c>
      <c r="C915" s="72">
        <v>1958</v>
      </c>
      <c r="D915" s="167" t="s">
        <v>221</v>
      </c>
      <c r="E915" s="167" t="s">
        <v>20</v>
      </c>
      <c r="F915" s="71">
        <v>2</v>
      </c>
      <c r="G915" s="71">
        <v>1</v>
      </c>
      <c r="H915" s="50">
        <v>642.6</v>
      </c>
      <c r="I915" s="50">
        <v>0</v>
      </c>
      <c r="J915" s="50">
        <v>520.70000000000005</v>
      </c>
      <c r="K915" s="37">
        <f t="shared" si="185"/>
        <v>516650.4</v>
      </c>
      <c r="L915" s="47">
        <v>0</v>
      </c>
      <c r="M915" s="47">
        <v>0</v>
      </c>
      <c r="N915" s="47">
        <v>0</v>
      </c>
      <c r="O915" s="44">
        <f>'[1]Прод. прилож'!$C$306</f>
        <v>516650.4</v>
      </c>
      <c r="P915" s="50">
        <f>K915/H915</f>
        <v>804</v>
      </c>
      <c r="Q915" s="37">
        <v>9673</v>
      </c>
      <c r="R915" s="69" t="s">
        <v>94</v>
      </c>
      <c r="S915" s="65"/>
      <c r="T915" s="17"/>
      <c r="U915" s="16"/>
      <c r="V915" s="16"/>
      <c r="W915" s="16"/>
      <c r="X915" s="16"/>
      <c r="Y915" s="116"/>
      <c r="Z915" s="116"/>
      <c r="AA915" s="116"/>
      <c r="AB915" s="116"/>
      <c r="AC915" s="116"/>
      <c r="AD915" s="116"/>
      <c r="AE915" s="116"/>
      <c r="AF915" s="116"/>
      <c r="AG915" s="116"/>
      <c r="AH915" s="116"/>
      <c r="AI915" s="116"/>
      <c r="AJ915" s="116"/>
      <c r="AK915" s="116"/>
      <c r="AL915" s="116"/>
      <c r="AM915" s="116"/>
      <c r="AN915" s="116"/>
      <c r="AO915" s="116"/>
      <c r="AP915" s="116"/>
      <c r="AQ915" s="116"/>
      <c r="AR915" s="116"/>
      <c r="AS915" s="116"/>
      <c r="AT915" s="116"/>
      <c r="AU915" s="116"/>
      <c r="AV915" s="116"/>
      <c r="AW915" s="116"/>
      <c r="AX915" s="116"/>
      <c r="AY915" s="116"/>
      <c r="AZ915" s="116"/>
      <c r="BA915" s="116"/>
      <c r="BB915" s="116"/>
      <c r="BC915" s="116"/>
      <c r="BD915" s="116"/>
      <c r="BE915" s="116"/>
      <c r="BF915" s="116"/>
      <c r="BG915" s="116"/>
      <c r="BH915" s="116"/>
      <c r="BI915" s="116"/>
      <c r="BJ915" s="116"/>
      <c r="BK915" s="116"/>
      <c r="BL915" s="116"/>
      <c r="BM915" s="116"/>
      <c r="BN915" s="116"/>
      <c r="BO915" s="116"/>
      <c r="BP915" s="116"/>
      <c r="BQ915" s="116"/>
      <c r="BR915" s="116"/>
      <c r="BS915" s="116"/>
      <c r="BT915" s="116"/>
      <c r="BU915" s="116"/>
      <c r="BV915" s="116"/>
      <c r="BW915" s="116"/>
      <c r="BX915" s="116"/>
      <c r="BY915" s="116"/>
      <c r="BZ915" s="116"/>
      <c r="CA915" s="116"/>
      <c r="CB915" s="116"/>
      <c r="CC915" s="116"/>
      <c r="CD915" s="116"/>
      <c r="CE915" s="116"/>
      <c r="CF915" s="116"/>
      <c r="CG915" s="116"/>
      <c r="CH915" s="116"/>
      <c r="CI915" s="116"/>
      <c r="CJ915" s="116"/>
      <c r="CK915" s="116"/>
      <c r="CL915" s="116"/>
      <c r="CM915" s="116"/>
      <c r="CN915" s="116"/>
      <c r="CO915" s="116"/>
      <c r="CP915" s="116"/>
      <c r="CQ915" s="116"/>
      <c r="CR915" s="116"/>
      <c r="CS915" s="116"/>
      <c r="CT915" s="116"/>
      <c r="CU915" s="116"/>
      <c r="CV915" s="116"/>
      <c r="CW915" s="116"/>
      <c r="CX915" s="116"/>
      <c r="CY915" s="116"/>
      <c r="CZ915" s="116"/>
      <c r="DA915" s="116"/>
      <c r="DB915" s="116"/>
      <c r="DC915" s="116"/>
      <c r="DD915" s="116"/>
      <c r="DE915" s="116"/>
      <c r="DF915" s="116"/>
      <c r="DG915" s="116"/>
      <c r="DH915" s="116"/>
      <c r="DI915" s="116"/>
      <c r="DJ915" s="116"/>
      <c r="DK915" s="116"/>
      <c r="DL915" s="116"/>
      <c r="DM915" s="116"/>
      <c r="DN915" s="116"/>
      <c r="DO915" s="116"/>
      <c r="DP915" s="116"/>
      <c r="DQ915" s="116"/>
      <c r="DR915" s="116"/>
      <c r="DS915" s="116"/>
      <c r="DT915" s="116"/>
      <c r="DU915" s="116"/>
      <c r="DV915" s="116"/>
      <c r="DW915" s="116"/>
      <c r="DX915" s="116"/>
      <c r="DY915" s="116"/>
      <c r="DZ915" s="116"/>
      <c r="EA915" s="116"/>
      <c r="EB915" s="116"/>
      <c r="EC915" s="116"/>
      <c r="ED915" s="116"/>
      <c r="EE915" s="116"/>
      <c r="EF915" s="116"/>
      <c r="EG915" s="116"/>
      <c r="EH915" s="116"/>
      <c r="EI915" s="116"/>
      <c r="EJ915" s="116"/>
      <c r="EK915" s="116"/>
      <c r="EL915" s="116"/>
      <c r="EM915" s="116"/>
      <c r="EN915" s="116"/>
      <c r="EO915" s="116"/>
      <c r="EP915" s="116"/>
      <c r="EQ915" s="116"/>
      <c r="ER915" s="116"/>
      <c r="ES915" s="116"/>
      <c r="ET915" s="116"/>
      <c r="EU915" s="116"/>
      <c r="EV915" s="116"/>
      <c r="EW915" s="116"/>
      <c r="EX915" s="116"/>
      <c r="EY915" s="116"/>
      <c r="EZ915" s="116"/>
      <c r="FA915" s="116"/>
      <c r="FB915" s="116"/>
      <c r="FC915" s="116"/>
      <c r="FD915" s="116"/>
      <c r="FE915" s="116"/>
      <c r="FF915" s="116"/>
      <c r="FG915" s="116"/>
      <c r="FH915" s="116"/>
      <c r="FI915" s="116"/>
      <c r="FJ915" s="116"/>
      <c r="FK915" s="116"/>
      <c r="FL915" s="116"/>
      <c r="FM915" s="116"/>
      <c r="FN915" s="116"/>
      <c r="FO915" s="116"/>
      <c r="FP915" s="116"/>
      <c r="FQ915" s="116"/>
      <c r="FR915" s="116"/>
      <c r="FS915" s="116"/>
      <c r="FT915" s="116"/>
      <c r="FU915" s="116"/>
      <c r="FV915" s="116"/>
      <c r="FW915" s="116"/>
      <c r="FX915" s="116"/>
      <c r="FY915" s="116"/>
      <c r="FZ915" s="116"/>
      <c r="GA915" s="116"/>
      <c r="GB915" s="116"/>
      <c r="GC915" s="116"/>
      <c r="GD915" s="116"/>
      <c r="GE915" s="116"/>
      <c r="GF915" s="116"/>
      <c r="GG915" s="116"/>
      <c r="GH915" s="116"/>
      <c r="GI915" s="116"/>
      <c r="GJ915" s="116"/>
      <c r="GK915" s="116"/>
      <c r="GL915" s="116"/>
      <c r="GM915" s="116"/>
      <c r="GN915" s="116"/>
      <c r="GO915" s="116"/>
      <c r="GP915" s="116"/>
      <c r="GQ915" s="116"/>
      <c r="GR915" s="116"/>
      <c r="GS915" s="116"/>
      <c r="GT915" s="116"/>
      <c r="GU915" s="116"/>
      <c r="GV915" s="116"/>
      <c r="GW915" s="116"/>
      <c r="GX915" s="116"/>
      <c r="GY915" s="116"/>
    </row>
    <row r="916" spans="1:207" s="116" customFormat="1" ht="27" customHeight="1" x14ac:dyDescent="0.25">
      <c r="A916" s="69" t="s">
        <v>1431</v>
      </c>
      <c r="B916" s="45" t="s">
        <v>538</v>
      </c>
      <c r="C916" s="58">
        <v>1966</v>
      </c>
      <c r="D916" s="167" t="s">
        <v>221</v>
      </c>
      <c r="E916" s="58" t="s">
        <v>20</v>
      </c>
      <c r="F916" s="72">
        <v>2</v>
      </c>
      <c r="G916" s="72">
        <v>2</v>
      </c>
      <c r="H916" s="47">
        <v>734.2</v>
      </c>
      <c r="I916" s="47">
        <v>0</v>
      </c>
      <c r="J916" s="47">
        <v>474.5</v>
      </c>
      <c r="K916" s="37">
        <f t="shared" si="185"/>
        <v>3117420</v>
      </c>
      <c r="L916" s="44">
        <v>0</v>
      </c>
      <c r="M916" s="44">
        <v>0</v>
      </c>
      <c r="N916" s="44">
        <v>0</v>
      </c>
      <c r="O916" s="47">
        <f>'[1]Прод. прилож'!$C$1293</f>
        <v>3117420</v>
      </c>
      <c r="P916" s="44">
        <f>K916/H916</f>
        <v>4246.0092617815308</v>
      </c>
      <c r="Q916" s="50">
        <v>9673</v>
      </c>
      <c r="R916" s="69" t="s">
        <v>96</v>
      </c>
      <c r="S916" s="17"/>
      <c r="T916" s="17"/>
      <c r="U916" s="16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  <c r="BD916" s="15"/>
      <c r="BE916" s="15"/>
      <c r="BF916" s="15"/>
      <c r="BG916" s="15"/>
      <c r="BH916" s="15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5"/>
      <c r="CK916" s="15"/>
      <c r="CL916" s="15"/>
      <c r="CM916" s="15"/>
      <c r="CN916" s="15"/>
      <c r="CO916" s="15"/>
      <c r="CP916" s="15"/>
      <c r="CQ916" s="15"/>
      <c r="CR916" s="15"/>
      <c r="CS916" s="15"/>
      <c r="CT916" s="15"/>
      <c r="CU916" s="15"/>
      <c r="CV916" s="15"/>
      <c r="CW916" s="15"/>
      <c r="CX916" s="15"/>
      <c r="CY916" s="15"/>
      <c r="CZ916" s="15"/>
      <c r="DA916" s="15"/>
      <c r="DB916" s="15"/>
      <c r="DC916" s="15"/>
      <c r="DD916" s="15"/>
      <c r="DE916" s="15"/>
      <c r="DF916" s="15"/>
      <c r="DG916" s="15"/>
      <c r="DH916" s="15"/>
      <c r="DI916" s="15"/>
      <c r="DJ916" s="15"/>
      <c r="DK916" s="15"/>
      <c r="DL916" s="15"/>
      <c r="DM916" s="15"/>
      <c r="DN916" s="15"/>
      <c r="DO916" s="15"/>
      <c r="DP916" s="15"/>
      <c r="DQ916" s="15"/>
      <c r="DR916" s="15"/>
      <c r="DS916" s="15"/>
      <c r="DT916" s="15"/>
      <c r="DU916" s="15"/>
      <c r="DV916" s="15"/>
      <c r="DW916" s="15"/>
      <c r="DX916" s="15"/>
      <c r="DY916" s="15"/>
      <c r="DZ916" s="15"/>
      <c r="EA916" s="15"/>
      <c r="EB916" s="15"/>
      <c r="EC916" s="15"/>
      <c r="ED916" s="15"/>
      <c r="EE916" s="15"/>
      <c r="EF916" s="15"/>
      <c r="EG916" s="15"/>
      <c r="EH916" s="15"/>
      <c r="EI916" s="15"/>
      <c r="EJ916" s="15"/>
      <c r="EK916" s="15"/>
      <c r="EL916" s="15"/>
      <c r="EM916" s="15"/>
      <c r="EN916" s="15"/>
      <c r="EO916" s="15"/>
      <c r="EP916" s="15"/>
      <c r="EQ916" s="15"/>
      <c r="ER916" s="15"/>
      <c r="ES916" s="15"/>
      <c r="ET916" s="15"/>
      <c r="EU916" s="15"/>
      <c r="EV916" s="15"/>
      <c r="EW916" s="15"/>
      <c r="EX916" s="15"/>
      <c r="EY916" s="15"/>
      <c r="EZ916" s="15"/>
      <c r="FA916" s="15"/>
      <c r="FB916" s="15"/>
      <c r="FC916" s="15"/>
      <c r="FD916" s="15"/>
      <c r="FE916" s="15"/>
      <c r="FF916" s="15"/>
      <c r="FG916" s="15"/>
      <c r="FH916" s="15"/>
      <c r="FI916" s="15"/>
      <c r="FJ916" s="15"/>
      <c r="FK916" s="15"/>
      <c r="FL916" s="15"/>
      <c r="FM916" s="15"/>
      <c r="FN916" s="15"/>
      <c r="FO916" s="15"/>
      <c r="FP916" s="15"/>
      <c r="FQ916" s="15"/>
      <c r="FR916" s="15"/>
      <c r="FS916" s="15"/>
      <c r="FT916" s="15"/>
      <c r="FU916" s="15"/>
      <c r="FV916" s="15"/>
      <c r="FW916" s="15"/>
      <c r="FX916" s="15"/>
      <c r="FY916" s="15"/>
      <c r="FZ916" s="15"/>
      <c r="GA916" s="15"/>
      <c r="GB916" s="15"/>
      <c r="GC916" s="15"/>
      <c r="GD916" s="15"/>
      <c r="GE916" s="15"/>
      <c r="GF916" s="15"/>
      <c r="GG916" s="15"/>
      <c r="GH916" s="15"/>
      <c r="GI916" s="15"/>
      <c r="GJ916" s="15"/>
      <c r="GK916" s="15"/>
      <c r="GL916" s="15"/>
      <c r="GM916" s="15"/>
      <c r="GN916" s="15"/>
      <c r="GO916" s="15"/>
      <c r="GP916" s="15"/>
      <c r="GQ916" s="15"/>
      <c r="GR916" s="15"/>
      <c r="GS916" s="15"/>
      <c r="GT916" s="15"/>
      <c r="GU916" s="15"/>
      <c r="GV916" s="15"/>
      <c r="GW916" s="15"/>
      <c r="GX916" s="15"/>
      <c r="GY916" s="15"/>
    </row>
    <row r="917" spans="1:207" s="116" customFormat="1" ht="27" customHeight="1" x14ac:dyDescent="0.25">
      <c r="A917" s="69" t="s">
        <v>1432</v>
      </c>
      <c r="B917" s="131" t="s">
        <v>1882</v>
      </c>
      <c r="C917" s="149">
        <v>1952</v>
      </c>
      <c r="D917" s="149" t="s">
        <v>221</v>
      </c>
      <c r="E917" s="149" t="s">
        <v>20</v>
      </c>
      <c r="F917" s="163">
        <v>4</v>
      </c>
      <c r="G917" s="163">
        <v>1</v>
      </c>
      <c r="H917" s="171">
        <v>1328.1</v>
      </c>
      <c r="I917" s="171">
        <v>35.299999999999997</v>
      </c>
      <c r="J917" s="171">
        <v>1124.5999999999999</v>
      </c>
      <c r="K917" s="50">
        <f t="shared" ref="K917:K987" si="191">SUM(L917:O917)</f>
        <v>5013300</v>
      </c>
      <c r="L917" s="50">
        <v>0</v>
      </c>
      <c r="M917" s="50">
        <v>0</v>
      </c>
      <c r="N917" s="50">
        <v>0</v>
      </c>
      <c r="O917" s="44">
        <f>'[1]Прод. прилож'!$C$823</f>
        <v>5013300</v>
      </c>
      <c r="P917" s="50">
        <f>K917/[3]Прилож!H643</f>
        <v>3774.7910548904451</v>
      </c>
      <c r="Q917" s="50">
        <v>9673</v>
      </c>
      <c r="R917" s="70" t="s">
        <v>95</v>
      </c>
      <c r="S917" s="57"/>
      <c r="T917" s="16"/>
      <c r="U917" s="16"/>
      <c r="V917" s="16"/>
      <c r="W917" s="16"/>
      <c r="X917" s="16"/>
    </row>
    <row r="918" spans="1:207" s="116" customFormat="1" ht="27" customHeight="1" x14ac:dyDescent="0.25">
      <c r="A918" s="69" t="s">
        <v>1433</v>
      </c>
      <c r="B918" s="131" t="s">
        <v>2213</v>
      </c>
      <c r="C918" s="149">
        <v>1947</v>
      </c>
      <c r="D918" s="149" t="s">
        <v>221</v>
      </c>
      <c r="E918" s="149" t="s">
        <v>20</v>
      </c>
      <c r="F918" s="163">
        <v>3</v>
      </c>
      <c r="G918" s="163">
        <v>3</v>
      </c>
      <c r="H918" s="171">
        <v>2101</v>
      </c>
      <c r="I918" s="171">
        <v>104.6</v>
      </c>
      <c r="J918" s="171">
        <v>1092.5</v>
      </c>
      <c r="K918" s="50">
        <f>SUM(L918:O918)</f>
        <v>2198836.8000000003</v>
      </c>
      <c r="L918" s="50">
        <v>0</v>
      </c>
      <c r="M918" s="50">
        <v>0</v>
      </c>
      <c r="N918" s="50">
        <v>0</v>
      </c>
      <c r="O918" s="44">
        <f>'[1]Прод. прилож'!$C$1295</f>
        <v>2198836.8000000003</v>
      </c>
      <c r="P918" s="50">
        <f>K918/H918</f>
        <v>1046.566777724893</v>
      </c>
      <c r="Q918" s="50">
        <v>9673</v>
      </c>
      <c r="R918" s="70" t="s">
        <v>96</v>
      </c>
      <c r="S918" s="57"/>
      <c r="T918" s="16"/>
      <c r="U918" s="16"/>
      <c r="V918" s="16"/>
      <c r="W918" s="16"/>
      <c r="X918" s="16"/>
    </row>
    <row r="919" spans="1:207" s="116" customFormat="1" ht="27" customHeight="1" x14ac:dyDescent="0.25">
      <c r="A919" s="200" t="s">
        <v>1434</v>
      </c>
      <c r="B919" s="202" t="s">
        <v>560</v>
      </c>
      <c r="C919" s="204">
        <v>1947</v>
      </c>
      <c r="D919" s="204" t="s">
        <v>221</v>
      </c>
      <c r="E919" s="204" t="s">
        <v>20</v>
      </c>
      <c r="F919" s="206">
        <v>5</v>
      </c>
      <c r="G919" s="206">
        <v>4</v>
      </c>
      <c r="H919" s="208">
        <v>5192.91</v>
      </c>
      <c r="I919" s="208">
        <v>0</v>
      </c>
      <c r="J919" s="208">
        <v>5192.91</v>
      </c>
      <c r="K919" s="50">
        <f>SUM(L919:O919)</f>
        <v>323467.87</v>
      </c>
      <c r="L919" s="50">
        <v>0</v>
      </c>
      <c r="M919" s="50">
        <v>0</v>
      </c>
      <c r="N919" s="50">
        <v>0</v>
      </c>
      <c r="O919" s="44">
        <f>'[1]Прод. прилож'!$C$313</f>
        <v>323467.87</v>
      </c>
      <c r="P919" s="50">
        <f>K919/H919</f>
        <v>62.29029003006022</v>
      </c>
      <c r="Q919" s="50">
        <v>9673</v>
      </c>
      <c r="R919" s="70" t="s">
        <v>94</v>
      </c>
      <c r="S919" s="57"/>
      <c r="T919" s="16"/>
      <c r="U919" s="16"/>
      <c r="V919" s="16"/>
      <c r="W919" s="16"/>
      <c r="X919" s="16"/>
    </row>
    <row r="920" spans="1:207" s="116" customFormat="1" ht="27" customHeight="1" x14ac:dyDescent="0.25">
      <c r="A920" s="201"/>
      <c r="B920" s="203"/>
      <c r="C920" s="205"/>
      <c r="D920" s="205"/>
      <c r="E920" s="205"/>
      <c r="F920" s="207"/>
      <c r="G920" s="207"/>
      <c r="H920" s="209"/>
      <c r="I920" s="209"/>
      <c r="J920" s="209"/>
      <c r="K920" s="50">
        <f>SUM(L920:O920)</f>
        <v>2170000</v>
      </c>
      <c r="L920" s="50">
        <v>0</v>
      </c>
      <c r="M920" s="50">
        <v>0</v>
      </c>
      <c r="N920" s="50">
        <v>0</v>
      </c>
      <c r="O920" s="44">
        <f>'[1]Прод. прилож'!$C$831</f>
        <v>2170000</v>
      </c>
      <c r="P920" s="50">
        <f>O920/H919</f>
        <v>417.87745214147753</v>
      </c>
      <c r="Q920" s="50">
        <v>9673</v>
      </c>
      <c r="R920" s="70" t="s">
        <v>95</v>
      </c>
      <c r="S920" s="57"/>
      <c r="T920" s="16"/>
      <c r="U920" s="16"/>
      <c r="V920" s="16"/>
      <c r="W920" s="16"/>
      <c r="X920" s="16"/>
    </row>
    <row r="921" spans="1:207" s="15" customFormat="1" ht="26.45" customHeight="1" x14ac:dyDescent="0.25">
      <c r="A921" s="200" t="s">
        <v>1435</v>
      </c>
      <c r="B921" s="212" t="s">
        <v>539</v>
      </c>
      <c r="C921" s="214">
        <v>1962</v>
      </c>
      <c r="D921" s="214" t="s">
        <v>221</v>
      </c>
      <c r="E921" s="214" t="s">
        <v>20</v>
      </c>
      <c r="F921" s="204">
        <v>5</v>
      </c>
      <c r="G921" s="204">
        <v>2</v>
      </c>
      <c r="H921" s="275">
        <v>1966</v>
      </c>
      <c r="I921" s="222">
        <v>133.4</v>
      </c>
      <c r="J921" s="222">
        <v>576.44000000000005</v>
      </c>
      <c r="K921" s="37">
        <f t="shared" si="191"/>
        <v>13090874.16</v>
      </c>
      <c r="L921" s="44">
        <v>0</v>
      </c>
      <c r="M921" s="44">
        <v>0</v>
      </c>
      <c r="N921" s="44">
        <v>0</v>
      </c>
      <c r="O921" s="47">
        <f>'[1]Прод. прилож'!$C$307</f>
        <v>13090874.16</v>
      </c>
      <c r="P921" s="44">
        <f t="shared" ref="P921:P970" si="192">K921/H921</f>
        <v>6658.6338555442526</v>
      </c>
      <c r="Q921" s="50">
        <v>9673</v>
      </c>
      <c r="R921" s="69" t="s">
        <v>94</v>
      </c>
      <c r="S921" s="65"/>
      <c r="T921" s="17"/>
      <c r="U921" s="16"/>
    </row>
    <row r="922" spans="1:207" s="15" customFormat="1" ht="26.45" customHeight="1" x14ac:dyDescent="0.25">
      <c r="A922" s="201"/>
      <c r="B922" s="213"/>
      <c r="C922" s="215"/>
      <c r="D922" s="215"/>
      <c r="E922" s="215"/>
      <c r="F922" s="205"/>
      <c r="G922" s="205"/>
      <c r="H922" s="276"/>
      <c r="I922" s="223"/>
      <c r="J922" s="223"/>
      <c r="K922" s="37">
        <f>SUM(L922:O922)</f>
        <v>12513236.5</v>
      </c>
      <c r="L922" s="44">
        <v>0</v>
      </c>
      <c r="M922" s="44">
        <v>0</v>
      </c>
      <c r="N922" s="44">
        <v>0</v>
      </c>
      <c r="O922" s="47">
        <f>'[1]Прод. прилож'!$C$824</f>
        <v>12513236.5</v>
      </c>
      <c r="P922" s="44">
        <f>K922/H921</f>
        <v>6364.8201932858592</v>
      </c>
      <c r="Q922" s="50">
        <v>9673</v>
      </c>
      <c r="R922" s="69" t="s">
        <v>95</v>
      </c>
      <c r="S922" s="65"/>
      <c r="T922" s="17"/>
      <c r="U922" s="16"/>
    </row>
    <row r="923" spans="1:207" s="15" customFormat="1" ht="26.45" customHeight="1" x14ac:dyDescent="0.25">
      <c r="A923" s="191" t="s">
        <v>1436</v>
      </c>
      <c r="B923" s="156" t="s">
        <v>540</v>
      </c>
      <c r="C923" s="147">
        <v>1966</v>
      </c>
      <c r="D923" s="147" t="s">
        <v>221</v>
      </c>
      <c r="E923" s="139" t="s">
        <v>20</v>
      </c>
      <c r="F923" s="149">
        <v>5</v>
      </c>
      <c r="G923" s="149">
        <v>2</v>
      </c>
      <c r="H923" s="151">
        <f>I923+J923</f>
        <v>1561.97</v>
      </c>
      <c r="I923" s="151">
        <v>157.19999999999999</v>
      </c>
      <c r="J923" s="151">
        <v>1404.77</v>
      </c>
      <c r="K923" s="37">
        <f t="shared" si="191"/>
        <v>7153250</v>
      </c>
      <c r="L923" s="44">
        <v>0</v>
      </c>
      <c r="M923" s="44">
        <v>0</v>
      </c>
      <c r="N923" s="44">
        <v>0</v>
      </c>
      <c r="O923" s="47">
        <f>'[1]Прод. прилож'!$C$1294</f>
        <v>7153250</v>
      </c>
      <c r="P923" s="44">
        <f t="shared" si="192"/>
        <v>4579.6334116532325</v>
      </c>
      <c r="Q923" s="50">
        <v>9673</v>
      </c>
      <c r="R923" s="69" t="s">
        <v>96</v>
      </c>
      <c r="S923" s="57"/>
      <c r="T923" s="16"/>
      <c r="U923" s="16"/>
    </row>
    <row r="924" spans="1:207" s="16" customFormat="1" ht="25.15" customHeight="1" x14ac:dyDescent="0.25">
      <c r="A924" s="191" t="s">
        <v>1437</v>
      </c>
      <c r="B924" s="156" t="s">
        <v>541</v>
      </c>
      <c r="C924" s="147">
        <v>1962</v>
      </c>
      <c r="D924" s="147" t="s">
        <v>221</v>
      </c>
      <c r="E924" s="147" t="s">
        <v>20</v>
      </c>
      <c r="F924" s="149">
        <v>5</v>
      </c>
      <c r="G924" s="149">
        <v>2</v>
      </c>
      <c r="H924" s="151">
        <v>1994</v>
      </c>
      <c r="I924" s="151">
        <v>110</v>
      </c>
      <c r="J924" s="151">
        <v>1559.5</v>
      </c>
      <c r="K924" s="37">
        <f t="shared" si="191"/>
        <v>18244549.379999999</v>
      </c>
      <c r="L924" s="44">
        <v>0</v>
      </c>
      <c r="M924" s="44">
        <v>0</v>
      </c>
      <c r="N924" s="44">
        <v>0</v>
      </c>
      <c r="O924" s="47">
        <f>'[1]Прод. прилож'!$C$308</f>
        <v>18244549.379999999</v>
      </c>
      <c r="P924" s="44">
        <f t="shared" si="192"/>
        <v>9149.7238615847546</v>
      </c>
      <c r="Q924" s="50">
        <v>9673</v>
      </c>
      <c r="R924" s="69" t="s">
        <v>94</v>
      </c>
      <c r="S924" s="57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  <c r="BD924" s="15"/>
      <c r="BE924" s="15"/>
      <c r="BF924" s="15"/>
      <c r="BG924" s="15"/>
      <c r="BH924" s="15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5"/>
      <c r="CK924" s="15"/>
      <c r="CL924" s="15"/>
      <c r="CM924" s="15"/>
      <c r="CN924" s="15"/>
      <c r="CO924" s="15"/>
      <c r="CP924" s="15"/>
      <c r="CQ924" s="15"/>
      <c r="CR924" s="15"/>
      <c r="CS924" s="15"/>
      <c r="CT924" s="15"/>
      <c r="CU924" s="15"/>
      <c r="CV924" s="15"/>
      <c r="CW924" s="15"/>
      <c r="CX924" s="15"/>
      <c r="CY924" s="15"/>
      <c r="CZ924" s="15"/>
      <c r="DA924" s="15"/>
      <c r="DB924" s="15"/>
      <c r="DC924" s="15"/>
      <c r="DD924" s="15"/>
      <c r="DE924" s="15"/>
      <c r="DF924" s="15"/>
      <c r="DG924" s="15"/>
      <c r="DH924" s="15"/>
      <c r="DI924" s="15"/>
      <c r="DJ924" s="15"/>
      <c r="DK924" s="15"/>
      <c r="DL924" s="15"/>
      <c r="DM924" s="15"/>
      <c r="DN924" s="15"/>
      <c r="DO924" s="15"/>
      <c r="DP924" s="15"/>
      <c r="DQ924" s="15"/>
      <c r="DR924" s="15"/>
      <c r="DS924" s="15"/>
      <c r="DT924" s="15"/>
      <c r="DU924" s="15"/>
      <c r="DV924" s="15"/>
      <c r="DW924" s="15"/>
      <c r="DX924" s="15"/>
      <c r="DY924" s="15"/>
      <c r="DZ924" s="15"/>
      <c r="EA924" s="15"/>
      <c r="EB924" s="15"/>
      <c r="EC924" s="15"/>
      <c r="ED924" s="15"/>
      <c r="EE924" s="15"/>
      <c r="EF924" s="15"/>
      <c r="EG924" s="15"/>
      <c r="EH924" s="15"/>
      <c r="EI924" s="15"/>
      <c r="EJ924" s="15"/>
      <c r="EK924" s="15"/>
      <c r="EL924" s="15"/>
      <c r="EM924" s="15"/>
      <c r="EN924" s="15"/>
      <c r="EO924" s="15"/>
      <c r="EP924" s="15"/>
      <c r="EQ924" s="15"/>
      <c r="ER924" s="15"/>
      <c r="ES924" s="15"/>
      <c r="ET924" s="15"/>
      <c r="EU924" s="15"/>
      <c r="EV924" s="15"/>
      <c r="EW924" s="15"/>
      <c r="EX924" s="15"/>
      <c r="EY924" s="15"/>
      <c r="EZ924" s="15"/>
      <c r="FA924" s="15"/>
      <c r="FB924" s="15"/>
      <c r="FC924" s="15"/>
      <c r="FD924" s="15"/>
      <c r="FE924" s="15"/>
      <c r="FF924" s="15"/>
      <c r="FG924" s="15"/>
      <c r="FH924" s="15"/>
      <c r="FI924" s="15"/>
      <c r="FJ924" s="15"/>
      <c r="FK924" s="15"/>
      <c r="FL924" s="15"/>
      <c r="FM924" s="15"/>
      <c r="FN924" s="15"/>
      <c r="FO924" s="15"/>
      <c r="FP924" s="15"/>
      <c r="FQ924" s="15"/>
      <c r="FR924" s="15"/>
      <c r="FS924" s="15"/>
      <c r="FT924" s="15"/>
      <c r="FU924" s="15"/>
      <c r="FV924" s="15"/>
      <c r="FW924" s="15"/>
      <c r="FX924" s="15"/>
      <c r="FY924" s="15"/>
      <c r="FZ924" s="15"/>
      <c r="GA924" s="15"/>
      <c r="GB924" s="15"/>
      <c r="GC924" s="15"/>
      <c r="GD924" s="15"/>
      <c r="GE924" s="15"/>
      <c r="GF924" s="15"/>
      <c r="GG924" s="15"/>
      <c r="GH924" s="15"/>
      <c r="GI924" s="15"/>
      <c r="GJ924" s="15"/>
      <c r="GK924" s="15"/>
      <c r="GL924" s="15"/>
      <c r="GM924" s="15"/>
      <c r="GN924" s="15"/>
      <c r="GO924" s="15"/>
      <c r="GP924" s="15"/>
      <c r="GQ924" s="15"/>
      <c r="GR924" s="15"/>
      <c r="GS924" s="15"/>
      <c r="GT924" s="15"/>
      <c r="GU924" s="15"/>
      <c r="GV924" s="15"/>
      <c r="GW924" s="15"/>
      <c r="GX924" s="15"/>
      <c r="GY924" s="15"/>
    </row>
    <row r="925" spans="1:207" s="16" customFormat="1" ht="25.15" customHeight="1" x14ac:dyDescent="0.25">
      <c r="A925" s="191" t="s">
        <v>1438</v>
      </c>
      <c r="B925" s="45" t="s">
        <v>542</v>
      </c>
      <c r="C925" s="58">
        <v>1966</v>
      </c>
      <c r="D925" s="167" t="s">
        <v>221</v>
      </c>
      <c r="E925" s="58" t="s">
        <v>20</v>
      </c>
      <c r="F925" s="72">
        <v>5</v>
      </c>
      <c r="G925" s="72">
        <v>2</v>
      </c>
      <c r="H925" s="47">
        <f>I925+J925</f>
        <v>1549.36</v>
      </c>
      <c r="I925" s="47">
        <v>32</v>
      </c>
      <c r="J925" s="47">
        <v>1517.36</v>
      </c>
      <c r="K925" s="37">
        <f t="shared" si="191"/>
        <v>2218708.8000000003</v>
      </c>
      <c r="L925" s="44">
        <v>0</v>
      </c>
      <c r="M925" s="44">
        <v>0</v>
      </c>
      <c r="N925" s="44">
        <v>0</v>
      </c>
      <c r="O925" s="47">
        <f>'[1]Прод. прилож'!$C$1296</f>
        <v>2218708.8000000003</v>
      </c>
      <c r="P925" s="44">
        <f t="shared" si="192"/>
        <v>1432.0163164145199</v>
      </c>
      <c r="Q925" s="50">
        <v>9673</v>
      </c>
      <c r="R925" s="69" t="s">
        <v>96</v>
      </c>
      <c r="S925" s="57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  <c r="BB925" s="15"/>
      <c r="BC925" s="15"/>
      <c r="BD925" s="15"/>
      <c r="BE925" s="15"/>
      <c r="BF925" s="15"/>
      <c r="BG925" s="15"/>
      <c r="BH925" s="15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5"/>
      <c r="CI925" s="15"/>
      <c r="CJ925" s="15"/>
      <c r="CK925" s="15"/>
      <c r="CL925" s="15"/>
      <c r="CM925" s="15"/>
      <c r="CN925" s="15"/>
      <c r="CO925" s="15"/>
      <c r="CP925" s="15"/>
      <c r="CQ925" s="15"/>
      <c r="CR925" s="15"/>
      <c r="CS925" s="15"/>
      <c r="CT925" s="15"/>
      <c r="CU925" s="15"/>
      <c r="CV925" s="15"/>
      <c r="CW925" s="15"/>
      <c r="CX925" s="15"/>
      <c r="CY925" s="15"/>
      <c r="CZ925" s="15"/>
      <c r="DA925" s="15"/>
      <c r="DB925" s="15"/>
      <c r="DC925" s="15"/>
      <c r="DD925" s="15"/>
      <c r="DE925" s="15"/>
      <c r="DF925" s="15"/>
      <c r="DG925" s="15"/>
      <c r="DH925" s="15"/>
      <c r="DI925" s="15"/>
      <c r="DJ925" s="15"/>
      <c r="DK925" s="15"/>
      <c r="DL925" s="15"/>
      <c r="DM925" s="15"/>
      <c r="DN925" s="15"/>
      <c r="DO925" s="15"/>
      <c r="DP925" s="15"/>
      <c r="DQ925" s="15"/>
      <c r="DR925" s="15"/>
      <c r="DS925" s="15"/>
      <c r="DT925" s="15"/>
      <c r="DU925" s="15"/>
      <c r="DV925" s="15"/>
      <c r="DW925" s="15"/>
      <c r="DX925" s="15"/>
      <c r="DY925" s="15"/>
      <c r="DZ925" s="15"/>
      <c r="EA925" s="15"/>
      <c r="EB925" s="15"/>
      <c r="EC925" s="15"/>
      <c r="ED925" s="15"/>
      <c r="EE925" s="15"/>
      <c r="EF925" s="15"/>
      <c r="EG925" s="15"/>
      <c r="EH925" s="15"/>
      <c r="EI925" s="15"/>
      <c r="EJ925" s="15"/>
      <c r="EK925" s="15"/>
      <c r="EL925" s="15"/>
      <c r="EM925" s="15"/>
      <c r="EN925" s="15"/>
      <c r="EO925" s="15"/>
      <c r="EP925" s="15"/>
      <c r="EQ925" s="15"/>
      <c r="ER925" s="15"/>
      <c r="ES925" s="15"/>
      <c r="ET925" s="15"/>
      <c r="EU925" s="15"/>
      <c r="EV925" s="15"/>
      <c r="EW925" s="15"/>
      <c r="EX925" s="15"/>
      <c r="EY925" s="15"/>
      <c r="EZ925" s="15"/>
      <c r="FA925" s="15"/>
      <c r="FB925" s="15"/>
      <c r="FC925" s="15"/>
      <c r="FD925" s="15"/>
      <c r="FE925" s="15"/>
      <c r="FF925" s="15"/>
      <c r="FG925" s="15"/>
      <c r="FH925" s="15"/>
      <c r="FI925" s="15"/>
      <c r="FJ925" s="15"/>
      <c r="FK925" s="15"/>
      <c r="FL925" s="15"/>
      <c r="FM925" s="15"/>
      <c r="FN925" s="15"/>
      <c r="FO925" s="15"/>
      <c r="FP925" s="15"/>
      <c r="FQ925" s="15"/>
      <c r="FR925" s="15"/>
      <c r="FS925" s="15"/>
      <c r="FT925" s="15"/>
      <c r="FU925" s="15"/>
      <c r="FV925" s="15"/>
      <c r="FW925" s="15"/>
      <c r="FX925" s="15"/>
      <c r="FY925" s="15"/>
      <c r="FZ925" s="15"/>
      <c r="GA925" s="15"/>
      <c r="GB925" s="15"/>
      <c r="GC925" s="15"/>
      <c r="GD925" s="15"/>
      <c r="GE925" s="15"/>
      <c r="GF925" s="15"/>
      <c r="GG925" s="15"/>
      <c r="GH925" s="15"/>
      <c r="GI925" s="15"/>
      <c r="GJ925" s="15"/>
      <c r="GK925" s="15"/>
      <c r="GL925" s="15"/>
      <c r="GM925" s="15"/>
      <c r="GN925" s="15"/>
      <c r="GO925" s="15"/>
      <c r="GP925" s="15"/>
      <c r="GQ925" s="15"/>
      <c r="GR925" s="15"/>
      <c r="GS925" s="15"/>
      <c r="GT925" s="15"/>
      <c r="GU925" s="15"/>
      <c r="GV925" s="15"/>
      <c r="GW925" s="15"/>
      <c r="GX925" s="15"/>
      <c r="GY925" s="15"/>
    </row>
    <row r="926" spans="1:207" s="15" customFormat="1" ht="33" customHeight="1" x14ac:dyDescent="0.25">
      <c r="A926" s="191" t="s">
        <v>1439</v>
      </c>
      <c r="B926" s="45" t="s">
        <v>543</v>
      </c>
      <c r="C926" s="58">
        <v>1966</v>
      </c>
      <c r="D926" s="167" t="s">
        <v>221</v>
      </c>
      <c r="E926" s="58" t="s">
        <v>20</v>
      </c>
      <c r="F926" s="72">
        <v>5</v>
      </c>
      <c r="G926" s="72">
        <v>4</v>
      </c>
      <c r="H926" s="47">
        <f>I926+J926</f>
        <v>3183.83</v>
      </c>
      <c r="I926" s="47">
        <v>0</v>
      </c>
      <c r="J926" s="47">
        <v>3183.83</v>
      </c>
      <c r="K926" s="37">
        <f t="shared" si="191"/>
        <v>4305765.6000000006</v>
      </c>
      <c r="L926" s="44">
        <v>0</v>
      </c>
      <c r="M926" s="44">
        <v>0</v>
      </c>
      <c r="N926" s="44">
        <v>0</v>
      </c>
      <c r="O926" s="47">
        <f>'[1]Прод. прилож'!$C$1297</f>
        <v>4305765.6000000006</v>
      </c>
      <c r="P926" s="44">
        <f t="shared" si="192"/>
        <v>1352.3855230963966</v>
      </c>
      <c r="Q926" s="50">
        <v>9673</v>
      </c>
      <c r="R926" s="69" t="s">
        <v>96</v>
      </c>
      <c r="S926" s="57"/>
      <c r="T926" s="16"/>
      <c r="U926" s="16"/>
    </row>
    <row r="927" spans="1:207" s="15" customFormat="1" ht="25.15" customHeight="1" x14ac:dyDescent="0.25">
      <c r="A927" s="191" t="s">
        <v>1440</v>
      </c>
      <c r="B927" s="45" t="s">
        <v>544</v>
      </c>
      <c r="C927" s="58">
        <v>1967</v>
      </c>
      <c r="D927" s="167" t="s">
        <v>221</v>
      </c>
      <c r="E927" s="58" t="s">
        <v>20</v>
      </c>
      <c r="F927" s="72">
        <v>5</v>
      </c>
      <c r="G927" s="72">
        <v>4</v>
      </c>
      <c r="H927" s="47">
        <f>I927+J927</f>
        <v>3316.06</v>
      </c>
      <c r="I927" s="47">
        <v>61.4</v>
      </c>
      <c r="J927" s="47">
        <v>3254.66</v>
      </c>
      <c r="K927" s="37">
        <f t="shared" si="191"/>
        <v>9203125</v>
      </c>
      <c r="L927" s="44">
        <v>0</v>
      </c>
      <c r="M927" s="44">
        <v>0</v>
      </c>
      <c r="N927" s="44">
        <v>0</v>
      </c>
      <c r="O927" s="47">
        <f>'[1]Прод. прилож'!$C$1298</f>
        <v>9203125</v>
      </c>
      <c r="P927" s="44">
        <f t="shared" si="192"/>
        <v>2775.3192041157276</v>
      </c>
      <c r="Q927" s="50">
        <v>9673</v>
      </c>
      <c r="R927" s="69" t="s">
        <v>96</v>
      </c>
      <c r="S927" s="57"/>
      <c r="T927" s="16"/>
      <c r="U927" s="16"/>
    </row>
    <row r="928" spans="1:207" s="16" customFormat="1" ht="25.15" customHeight="1" x14ac:dyDescent="0.25">
      <c r="A928" s="191" t="s">
        <v>1441</v>
      </c>
      <c r="B928" s="45" t="s">
        <v>545</v>
      </c>
      <c r="C928" s="167">
        <v>1963</v>
      </c>
      <c r="D928" s="167" t="s">
        <v>221</v>
      </c>
      <c r="E928" s="58" t="s">
        <v>20</v>
      </c>
      <c r="F928" s="72">
        <v>5</v>
      </c>
      <c r="G928" s="72">
        <v>2</v>
      </c>
      <c r="H928" s="81">
        <v>1596.18</v>
      </c>
      <c r="I928" s="47">
        <v>133.4</v>
      </c>
      <c r="J928" s="47">
        <v>576.44000000000005</v>
      </c>
      <c r="K928" s="37">
        <f t="shared" si="191"/>
        <v>4293500</v>
      </c>
      <c r="L928" s="44">
        <v>0</v>
      </c>
      <c r="M928" s="44">
        <v>0</v>
      </c>
      <c r="N928" s="44">
        <v>0</v>
      </c>
      <c r="O928" s="47">
        <f>'[1]Прод. прилож'!$C$822</f>
        <v>4293500</v>
      </c>
      <c r="P928" s="44">
        <f t="shared" si="192"/>
        <v>2689.8595396509163</v>
      </c>
      <c r="Q928" s="50">
        <v>9673</v>
      </c>
      <c r="R928" s="69" t="s">
        <v>95</v>
      </c>
      <c r="S928" s="57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  <c r="BB928" s="15"/>
      <c r="BC928" s="15"/>
      <c r="BD928" s="15"/>
      <c r="BE928" s="15"/>
      <c r="BF928" s="15"/>
      <c r="BG928" s="15"/>
      <c r="BH928" s="15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5"/>
      <c r="CI928" s="15"/>
      <c r="CJ928" s="15"/>
      <c r="CK928" s="15"/>
      <c r="CL928" s="15"/>
      <c r="CM928" s="15"/>
      <c r="CN928" s="15"/>
      <c r="CO928" s="15"/>
      <c r="CP928" s="15"/>
      <c r="CQ928" s="15"/>
      <c r="CR928" s="15"/>
      <c r="CS928" s="15"/>
      <c r="CT928" s="15"/>
      <c r="CU928" s="15"/>
      <c r="CV928" s="15"/>
      <c r="CW928" s="15"/>
      <c r="CX928" s="15"/>
      <c r="CY928" s="15"/>
      <c r="CZ928" s="15"/>
      <c r="DA928" s="15"/>
      <c r="DB928" s="15"/>
      <c r="DC928" s="15"/>
      <c r="DD928" s="15"/>
      <c r="DE928" s="15"/>
      <c r="DF928" s="15"/>
      <c r="DG928" s="15"/>
      <c r="DH928" s="15"/>
      <c r="DI928" s="15"/>
      <c r="DJ928" s="15"/>
      <c r="DK928" s="15"/>
      <c r="DL928" s="15"/>
      <c r="DM928" s="15"/>
      <c r="DN928" s="15"/>
      <c r="DO928" s="15"/>
      <c r="DP928" s="15"/>
      <c r="DQ928" s="15"/>
      <c r="DR928" s="15"/>
      <c r="DS928" s="15"/>
      <c r="DT928" s="15"/>
      <c r="DU928" s="15"/>
      <c r="DV928" s="15"/>
      <c r="DW928" s="15"/>
      <c r="DX928" s="15"/>
      <c r="DY928" s="15"/>
      <c r="DZ928" s="15"/>
      <c r="EA928" s="15"/>
      <c r="EB928" s="15"/>
      <c r="EC928" s="15"/>
      <c r="ED928" s="15"/>
      <c r="EE928" s="15"/>
      <c r="EF928" s="15"/>
      <c r="EG928" s="15"/>
      <c r="EH928" s="15"/>
      <c r="EI928" s="15"/>
      <c r="EJ928" s="15"/>
      <c r="EK928" s="15"/>
      <c r="EL928" s="15"/>
      <c r="EM928" s="15"/>
      <c r="EN928" s="15"/>
      <c r="EO928" s="15"/>
      <c r="EP928" s="15"/>
      <c r="EQ928" s="15"/>
      <c r="ER928" s="15"/>
      <c r="ES928" s="15"/>
      <c r="ET928" s="15"/>
      <c r="EU928" s="15"/>
      <c r="EV928" s="15"/>
      <c r="EW928" s="15"/>
      <c r="EX928" s="15"/>
      <c r="EY928" s="15"/>
      <c r="EZ928" s="15"/>
      <c r="FA928" s="15"/>
      <c r="FB928" s="15"/>
      <c r="FC928" s="15"/>
      <c r="FD928" s="15"/>
      <c r="FE928" s="15"/>
      <c r="FF928" s="15"/>
      <c r="FG928" s="15"/>
      <c r="FH928" s="15"/>
      <c r="FI928" s="15"/>
      <c r="FJ928" s="15"/>
      <c r="FK928" s="15"/>
      <c r="FL928" s="15"/>
      <c r="FM928" s="15"/>
      <c r="FN928" s="15"/>
      <c r="FO928" s="15"/>
      <c r="FP928" s="15"/>
      <c r="FQ928" s="15"/>
      <c r="FR928" s="15"/>
      <c r="FS928" s="15"/>
      <c r="FT928" s="15"/>
      <c r="FU928" s="15"/>
      <c r="FV928" s="15"/>
      <c r="FW928" s="15"/>
      <c r="FX928" s="15"/>
      <c r="FY928" s="15"/>
      <c r="FZ928" s="15"/>
      <c r="GA928" s="15"/>
      <c r="GB928" s="15"/>
      <c r="GC928" s="15"/>
      <c r="GD928" s="15"/>
      <c r="GE928" s="15"/>
      <c r="GF928" s="15"/>
      <c r="GG928" s="15"/>
      <c r="GH928" s="15"/>
      <c r="GI928" s="15"/>
      <c r="GJ928" s="15"/>
      <c r="GK928" s="15"/>
      <c r="GL928" s="15"/>
      <c r="GM928" s="15"/>
      <c r="GN928" s="15"/>
      <c r="GO928" s="15"/>
      <c r="GP928" s="15"/>
      <c r="GQ928" s="15"/>
      <c r="GR928" s="15"/>
      <c r="GS928" s="15"/>
      <c r="GT928" s="15"/>
      <c r="GU928" s="15"/>
      <c r="GV928" s="15"/>
      <c r="GW928" s="15"/>
      <c r="GX928" s="15"/>
      <c r="GY928" s="15"/>
    </row>
    <row r="929" spans="1:207" s="16" customFormat="1" ht="25.15" customHeight="1" x14ac:dyDescent="0.25">
      <c r="A929" s="191" t="s">
        <v>1442</v>
      </c>
      <c r="B929" s="45" t="s">
        <v>546</v>
      </c>
      <c r="C929" s="58">
        <v>1966</v>
      </c>
      <c r="D929" s="167" t="s">
        <v>221</v>
      </c>
      <c r="E929" s="58" t="s">
        <v>20</v>
      </c>
      <c r="F929" s="72">
        <v>5</v>
      </c>
      <c r="G929" s="72">
        <v>2</v>
      </c>
      <c r="H929" s="47">
        <f>I929+J929</f>
        <v>1531.51</v>
      </c>
      <c r="I929" s="47">
        <v>147</v>
      </c>
      <c r="J929" s="47">
        <v>1384.51</v>
      </c>
      <c r="K929" s="37">
        <f t="shared" si="191"/>
        <v>3461925</v>
      </c>
      <c r="L929" s="44">
        <v>0</v>
      </c>
      <c r="M929" s="44">
        <v>0</v>
      </c>
      <c r="N929" s="44">
        <v>0</v>
      </c>
      <c r="O929" s="47">
        <f>'[1]Прод. прилож'!$C$1299</f>
        <v>3461925</v>
      </c>
      <c r="P929" s="44">
        <f t="shared" si="192"/>
        <v>2260.4651618337457</v>
      </c>
      <c r="Q929" s="50">
        <v>9673</v>
      </c>
      <c r="R929" s="69" t="s">
        <v>96</v>
      </c>
      <c r="S929" s="57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  <c r="BB929" s="15"/>
      <c r="BC929" s="15"/>
      <c r="BD929" s="15"/>
      <c r="BE929" s="15"/>
      <c r="BF929" s="15"/>
      <c r="BG929" s="15"/>
      <c r="BH929" s="15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  <c r="CH929" s="15"/>
      <c r="CI929" s="15"/>
      <c r="CJ929" s="15"/>
      <c r="CK929" s="15"/>
      <c r="CL929" s="15"/>
      <c r="CM929" s="15"/>
      <c r="CN929" s="15"/>
      <c r="CO929" s="15"/>
      <c r="CP929" s="15"/>
      <c r="CQ929" s="15"/>
      <c r="CR929" s="15"/>
      <c r="CS929" s="15"/>
      <c r="CT929" s="15"/>
      <c r="CU929" s="15"/>
      <c r="CV929" s="15"/>
      <c r="CW929" s="15"/>
      <c r="CX929" s="15"/>
      <c r="CY929" s="15"/>
      <c r="CZ929" s="15"/>
      <c r="DA929" s="15"/>
      <c r="DB929" s="15"/>
      <c r="DC929" s="15"/>
      <c r="DD929" s="15"/>
      <c r="DE929" s="15"/>
      <c r="DF929" s="15"/>
      <c r="DG929" s="15"/>
      <c r="DH929" s="15"/>
      <c r="DI929" s="15"/>
      <c r="DJ929" s="15"/>
      <c r="DK929" s="15"/>
      <c r="DL929" s="15"/>
      <c r="DM929" s="15"/>
      <c r="DN929" s="15"/>
      <c r="DO929" s="15"/>
      <c r="DP929" s="15"/>
      <c r="DQ929" s="15"/>
      <c r="DR929" s="15"/>
      <c r="DS929" s="15"/>
      <c r="DT929" s="15"/>
      <c r="DU929" s="15"/>
      <c r="DV929" s="15"/>
      <c r="DW929" s="15"/>
      <c r="DX929" s="15"/>
      <c r="DY929" s="15"/>
      <c r="DZ929" s="15"/>
      <c r="EA929" s="15"/>
      <c r="EB929" s="15"/>
      <c r="EC929" s="15"/>
      <c r="ED929" s="15"/>
      <c r="EE929" s="15"/>
      <c r="EF929" s="15"/>
      <c r="EG929" s="15"/>
      <c r="EH929" s="15"/>
      <c r="EI929" s="15"/>
      <c r="EJ929" s="15"/>
      <c r="EK929" s="15"/>
      <c r="EL929" s="15"/>
      <c r="EM929" s="15"/>
      <c r="EN929" s="15"/>
      <c r="EO929" s="15"/>
      <c r="EP929" s="15"/>
      <c r="EQ929" s="15"/>
      <c r="ER929" s="15"/>
      <c r="ES929" s="15"/>
      <c r="ET929" s="15"/>
      <c r="EU929" s="15"/>
      <c r="EV929" s="15"/>
      <c r="EW929" s="15"/>
      <c r="EX929" s="15"/>
      <c r="EY929" s="15"/>
      <c r="EZ929" s="15"/>
      <c r="FA929" s="15"/>
      <c r="FB929" s="15"/>
      <c r="FC929" s="15"/>
      <c r="FD929" s="15"/>
      <c r="FE929" s="15"/>
      <c r="FF929" s="15"/>
      <c r="FG929" s="15"/>
      <c r="FH929" s="15"/>
      <c r="FI929" s="15"/>
      <c r="FJ929" s="15"/>
      <c r="FK929" s="15"/>
      <c r="FL929" s="15"/>
      <c r="FM929" s="15"/>
      <c r="FN929" s="15"/>
      <c r="FO929" s="15"/>
      <c r="FP929" s="15"/>
      <c r="FQ929" s="15"/>
      <c r="FR929" s="15"/>
      <c r="FS929" s="15"/>
      <c r="FT929" s="15"/>
      <c r="FU929" s="15"/>
      <c r="FV929" s="15"/>
      <c r="FW929" s="15"/>
      <c r="FX929" s="15"/>
      <c r="FY929" s="15"/>
      <c r="FZ929" s="15"/>
      <c r="GA929" s="15"/>
      <c r="GB929" s="15"/>
      <c r="GC929" s="15"/>
      <c r="GD929" s="15"/>
      <c r="GE929" s="15"/>
      <c r="GF929" s="15"/>
      <c r="GG929" s="15"/>
      <c r="GH929" s="15"/>
      <c r="GI929" s="15"/>
      <c r="GJ929" s="15"/>
      <c r="GK929" s="15"/>
      <c r="GL929" s="15"/>
      <c r="GM929" s="15"/>
      <c r="GN929" s="15"/>
      <c r="GO929" s="15"/>
      <c r="GP929" s="15"/>
      <c r="GQ929" s="15"/>
      <c r="GR929" s="15"/>
      <c r="GS929" s="15"/>
      <c r="GT929" s="15"/>
      <c r="GU929" s="15"/>
      <c r="GV929" s="15"/>
      <c r="GW929" s="15"/>
      <c r="GX929" s="15"/>
      <c r="GY929" s="15"/>
    </row>
    <row r="930" spans="1:207" s="16" customFormat="1" ht="25.15" customHeight="1" x14ac:dyDescent="0.25">
      <c r="A930" s="191" t="s">
        <v>1443</v>
      </c>
      <c r="B930" s="45" t="s">
        <v>547</v>
      </c>
      <c r="C930" s="58">
        <v>1965</v>
      </c>
      <c r="D930" s="167" t="s">
        <v>221</v>
      </c>
      <c r="E930" s="167" t="s">
        <v>20</v>
      </c>
      <c r="F930" s="72">
        <v>5</v>
      </c>
      <c r="G930" s="72">
        <v>4</v>
      </c>
      <c r="H930" s="47">
        <f>I930+J930</f>
        <v>3247.28</v>
      </c>
      <c r="I930" s="47">
        <v>0</v>
      </c>
      <c r="J930" s="47">
        <v>3247.28</v>
      </c>
      <c r="K930" s="37">
        <f t="shared" si="191"/>
        <v>4316695.2</v>
      </c>
      <c r="L930" s="44">
        <v>0</v>
      </c>
      <c r="M930" s="44">
        <v>0</v>
      </c>
      <c r="N930" s="44">
        <v>0</v>
      </c>
      <c r="O930" s="47">
        <f>'[1]Прод. прилож'!$C$1300</f>
        <v>4316695.2</v>
      </c>
      <c r="P930" s="44">
        <f t="shared" si="192"/>
        <v>1329.32645167648</v>
      </c>
      <c r="Q930" s="50">
        <v>9673</v>
      </c>
      <c r="R930" s="69" t="s">
        <v>96</v>
      </c>
      <c r="S930" s="57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  <c r="BB930" s="15"/>
      <c r="BC930" s="15"/>
      <c r="BD930" s="15"/>
      <c r="BE930" s="15"/>
      <c r="BF930" s="15"/>
      <c r="BG930" s="15"/>
      <c r="BH930" s="15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5"/>
      <c r="CI930" s="15"/>
      <c r="CJ930" s="15"/>
      <c r="CK930" s="15"/>
      <c r="CL930" s="15"/>
      <c r="CM930" s="15"/>
      <c r="CN930" s="15"/>
      <c r="CO930" s="15"/>
      <c r="CP930" s="15"/>
      <c r="CQ930" s="15"/>
      <c r="CR930" s="15"/>
      <c r="CS930" s="15"/>
      <c r="CT930" s="15"/>
      <c r="CU930" s="15"/>
      <c r="CV930" s="15"/>
      <c r="CW930" s="15"/>
      <c r="CX930" s="15"/>
      <c r="CY930" s="15"/>
      <c r="CZ930" s="15"/>
      <c r="DA930" s="15"/>
      <c r="DB930" s="15"/>
      <c r="DC930" s="15"/>
      <c r="DD930" s="15"/>
      <c r="DE930" s="15"/>
      <c r="DF930" s="15"/>
      <c r="DG930" s="15"/>
      <c r="DH930" s="15"/>
      <c r="DI930" s="15"/>
      <c r="DJ930" s="15"/>
      <c r="DK930" s="15"/>
      <c r="DL930" s="15"/>
      <c r="DM930" s="15"/>
      <c r="DN930" s="15"/>
      <c r="DO930" s="15"/>
      <c r="DP930" s="15"/>
      <c r="DQ930" s="15"/>
      <c r="DR930" s="15"/>
      <c r="DS930" s="15"/>
      <c r="DT930" s="15"/>
      <c r="DU930" s="15"/>
      <c r="DV930" s="15"/>
      <c r="DW930" s="15"/>
      <c r="DX930" s="15"/>
      <c r="DY930" s="15"/>
      <c r="DZ930" s="15"/>
      <c r="EA930" s="15"/>
      <c r="EB930" s="15"/>
      <c r="EC930" s="15"/>
      <c r="ED930" s="15"/>
      <c r="EE930" s="15"/>
      <c r="EF930" s="15"/>
      <c r="EG930" s="15"/>
      <c r="EH930" s="15"/>
      <c r="EI930" s="15"/>
      <c r="EJ930" s="15"/>
      <c r="EK930" s="15"/>
      <c r="EL930" s="15"/>
      <c r="EM930" s="15"/>
      <c r="EN930" s="15"/>
      <c r="EO930" s="15"/>
      <c r="EP930" s="15"/>
      <c r="EQ930" s="15"/>
      <c r="ER930" s="15"/>
      <c r="ES930" s="15"/>
      <c r="ET930" s="15"/>
      <c r="EU930" s="15"/>
      <c r="EV930" s="15"/>
      <c r="EW930" s="15"/>
      <c r="EX930" s="15"/>
      <c r="EY930" s="15"/>
      <c r="EZ930" s="15"/>
      <c r="FA930" s="15"/>
      <c r="FB930" s="15"/>
      <c r="FC930" s="15"/>
      <c r="FD930" s="15"/>
      <c r="FE930" s="15"/>
      <c r="FF930" s="15"/>
      <c r="FG930" s="15"/>
      <c r="FH930" s="15"/>
      <c r="FI930" s="15"/>
      <c r="FJ930" s="15"/>
      <c r="FK930" s="15"/>
      <c r="FL930" s="15"/>
      <c r="FM930" s="15"/>
      <c r="FN930" s="15"/>
      <c r="FO930" s="15"/>
      <c r="FP930" s="15"/>
      <c r="FQ930" s="15"/>
      <c r="FR930" s="15"/>
      <c r="FS930" s="15"/>
      <c r="FT930" s="15"/>
      <c r="FU930" s="15"/>
      <c r="FV930" s="15"/>
      <c r="FW930" s="15"/>
      <c r="FX930" s="15"/>
      <c r="FY930" s="15"/>
      <c r="FZ930" s="15"/>
      <c r="GA930" s="15"/>
      <c r="GB930" s="15"/>
      <c r="GC930" s="15"/>
      <c r="GD930" s="15"/>
      <c r="GE930" s="15"/>
      <c r="GF930" s="15"/>
      <c r="GG930" s="15"/>
      <c r="GH930" s="15"/>
      <c r="GI930" s="15"/>
      <c r="GJ930" s="15"/>
      <c r="GK930" s="15"/>
      <c r="GL930" s="15"/>
      <c r="GM930" s="15"/>
      <c r="GN930" s="15"/>
      <c r="GO930" s="15"/>
      <c r="GP930" s="15"/>
      <c r="GQ930" s="15"/>
      <c r="GR930" s="15"/>
      <c r="GS930" s="15"/>
      <c r="GT930" s="15"/>
      <c r="GU930" s="15"/>
      <c r="GV930" s="15"/>
      <c r="GW930" s="15"/>
      <c r="GX930" s="15"/>
      <c r="GY930" s="15"/>
    </row>
    <row r="931" spans="1:207" s="16" customFormat="1" ht="25.15" customHeight="1" x14ac:dyDescent="0.25">
      <c r="A931" s="191" t="s">
        <v>1444</v>
      </c>
      <c r="B931" s="45" t="s">
        <v>548</v>
      </c>
      <c r="C931" s="58">
        <v>1963</v>
      </c>
      <c r="D931" s="167" t="s">
        <v>221</v>
      </c>
      <c r="E931" s="58" t="s">
        <v>20</v>
      </c>
      <c r="F931" s="72">
        <v>5</v>
      </c>
      <c r="G931" s="72">
        <v>2</v>
      </c>
      <c r="H931" s="47">
        <f>I931+J931</f>
        <v>1603.58</v>
      </c>
      <c r="I931" s="47">
        <v>157.54</v>
      </c>
      <c r="J931" s="47">
        <v>1446.04</v>
      </c>
      <c r="K931" s="37">
        <f t="shared" si="191"/>
        <v>4388050</v>
      </c>
      <c r="L931" s="44">
        <v>0</v>
      </c>
      <c r="M931" s="44">
        <v>0</v>
      </c>
      <c r="N931" s="44">
        <v>0</v>
      </c>
      <c r="O931" s="47">
        <f>'[1]Прод. прилож'!$C$825</f>
        <v>4388050</v>
      </c>
      <c r="P931" s="44">
        <f t="shared" si="192"/>
        <v>2736.4085359009218</v>
      </c>
      <c r="Q931" s="50">
        <v>9673</v>
      </c>
      <c r="R931" s="69" t="s">
        <v>95</v>
      </c>
      <c r="S931" s="57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  <c r="BB931" s="15"/>
      <c r="BC931" s="15"/>
      <c r="BD931" s="15"/>
      <c r="BE931" s="15"/>
      <c r="BF931" s="15"/>
      <c r="BG931" s="15"/>
      <c r="BH931" s="15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  <c r="CH931" s="15"/>
      <c r="CI931" s="15"/>
      <c r="CJ931" s="15"/>
      <c r="CK931" s="15"/>
      <c r="CL931" s="15"/>
      <c r="CM931" s="15"/>
      <c r="CN931" s="15"/>
      <c r="CO931" s="15"/>
      <c r="CP931" s="15"/>
      <c r="CQ931" s="15"/>
      <c r="CR931" s="15"/>
      <c r="CS931" s="15"/>
      <c r="CT931" s="15"/>
      <c r="CU931" s="15"/>
      <c r="CV931" s="15"/>
      <c r="CW931" s="15"/>
      <c r="CX931" s="15"/>
      <c r="CY931" s="15"/>
      <c r="CZ931" s="15"/>
      <c r="DA931" s="15"/>
      <c r="DB931" s="15"/>
      <c r="DC931" s="15"/>
      <c r="DD931" s="15"/>
      <c r="DE931" s="15"/>
      <c r="DF931" s="15"/>
      <c r="DG931" s="15"/>
      <c r="DH931" s="15"/>
      <c r="DI931" s="15"/>
      <c r="DJ931" s="15"/>
      <c r="DK931" s="15"/>
      <c r="DL931" s="15"/>
      <c r="DM931" s="15"/>
      <c r="DN931" s="15"/>
      <c r="DO931" s="15"/>
      <c r="DP931" s="15"/>
      <c r="DQ931" s="15"/>
      <c r="DR931" s="15"/>
      <c r="DS931" s="15"/>
      <c r="DT931" s="15"/>
      <c r="DU931" s="15"/>
      <c r="DV931" s="15"/>
      <c r="DW931" s="15"/>
      <c r="DX931" s="15"/>
      <c r="DY931" s="15"/>
      <c r="DZ931" s="15"/>
      <c r="EA931" s="15"/>
      <c r="EB931" s="15"/>
      <c r="EC931" s="15"/>
      <c r="ED931" s="15"/>
      <c r="EE931" s="15"/>
      <c r="EF931" s="15"/>
      <c r="EG931" s="15"/>
      <c r="EH931" s="15"/>
      <c r="EI931" s="15"/>
      <c r="EJ931" s="15"/>
      <c r="EK931" s="15"/>
      <c r="EL931" s="15"/>
      <c r="EM931" s="15"/>
      <c r="EN931" s="15"/>
      <c r="EO931" s="15"/>
      <c r="EP931" s="15"/>
      <c r="EQ931" s="15"/>
      <c r="ER931" s="15"/>
      <c r="ES931" s="15"/>
      <c r="ET931" s="15"/>
      <c r="EU931" s="15"/>
      <c r="EV931" s="15"/>
      <c r="EW931" s="15"/>
      <c r="EX931" s="15"/>
      <c r="EY931" s="15"/>
      <c r="EZ931" s="15"/>
      <c r="FA931" s="15"/>
      <c r="FB931" s="15"/>
      <c r="FC931" s="15"/>
      <c r="FD931" s="15"/>
      <c r="FE931" s="15"/>
      <c r="FF931" s="15"/>
      <c r="FG931" s="15"/>
      <c r="FH931" s="15"/>
      <c r="FI931" s="15"/>
      <c r="FJ931" s="15"/>
      <c r="FK931" s="15"/>
      <c r="FL931" s="15"/>
      <c r="FM931" s="15"/>
      <c r="FN931" s="15"/>
      <c r="FO931" s="15"/>
      <c r="FP931" s="15"/>
      <c r="FQ931" s="15"/>
      <c r="FR931" s="15"/>
      <c r="FS931" s="15"/>
      <c r="FT931" s="15"/>
      <c r="FU931" s="15"/>
      <c r="FV931" s="15"/>
      <c r="FW931" s="15"/>
      <c r="FX931" s="15"/>
      <c r="FY931" s="15"/>
      <c r="FZ931" s="15"/>
      <c r="GA931" s="15"/>
      <c r="GB931" s="15"/>
      <c r="GC931" s="15"/>
      <c r="GD931" s="15"/>
      <c r="GE931" s="15"/>
      <c r="GF931" s="15"/>
      <c r="GG931" s="15"/>
      <c r="GH931" s="15"/>
      <c r="GI931" s="15"/>
      <c r="GJ931" s="15"/>
      <c r="GK931" s="15"/>
      <c r="GL931" s="15"/>
      <c r="GM931" s="15"/>
      <c r="GN931" s="15"/>
      <c r="GO931" s="15"/>
      <c r="GP931" s="15"/>
      <c r="GQ931" s="15"/>
      <c r="GR931" s="15"/>
      <c r="GS931" s="15"/>
      <c r="GT931" s="15"/>
      <c r="GU931" s="15"/>
      <c r="GV931" s="15"/>
      <c r="GW931" s="15"/>
      <c r="GX931" s="15"/>
      <c r="GY931" s="15"/>
    </row>
    <row r="932" spans="1:207" s="16" customFormat="1" ht="25.15" customHeight="1" x14ac:dyDescent="0.25">
      <c r="A932" s="191" t="s">
        <v>1445</v>
      </c>
      <c r="B932" s="45" t="s">
        <v>549</v>
      </c>
      <c r="C932" s="58">
        <v>1965</v>
      </c>
      <c r="D932" s="167" t="s">
        <v>221</v>
      </c>
      <c r="E932" s="167" t="s">
        <v>20</v>
      </c>
      <c r="F932" s="72">
        <v>5</v>
      </c>
      <c r="G932" s="72">
        <v>2</v>
      </c>
      <c r="H932" s="47">
        <f>I932+J932</f>
        <v>1440.49</v>
      </c>
      <c r="I932" s="47">
        <v>84</v>
      </c>
      <c r="J932" s="47">
        <v>1356.49</v>
      </c>
      <c r="K932" s="37">
        <f t="shared" si="191"/>
        <v>2200327.1999999997</v>
      </c>
      <c r="L932" s="44">
        <v>0</v>
      </c>
      <c r="M932" s="44">
        <v>0</v>
      </c>
      <c r="N932" s="44">
        <v>0</v>
      </c>
      <c r="O932" s="47">
        <f>'[1]Прод. прилож'!$C$1301</f>
        <v>2200327.1999999997</v>
      </c>
      <c r="P932" s="44">
        <f t="shared" si="192"/>
        <v>1527.485230720102</v>
      </c>
      <c r="Q932" s="50">
        <v>9673</v>
      </c>
      <c r="R932" s="69" t="s">
        <v>96</v>
      </c>
      <c r="S932" s="57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  <c r="BB932" s="15"/>
      <c r="BC932" s="15"/>
      <c r="BD932" s="15"/>
      <c r="BE932" s="15"/>
      <c r="BF932" s="15"/>
      <c r="BG932" s="15"/>
      <c r="BH932" s="15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  <c r="CH932" s="15"/>
      <c r="CI932" s="15"/>
      <c r="CJ932" s="15"/>
      <c r="CK932" s="15"/>
      <c r="CL932" s="15"/>
      <c r="CM932" s="15"/>
      <c r="CN932" s="15"/>
      <c r="CO932" s="15"/>
      <c r="CP932" s="15"/>
      <c r="CQ932" s="15"/>
      <c r="CR932" s="15"/>
      <c r="CS932" s="15"/>
      <c r="CT932" s="15"/>
      <c r="CU932" s="15"/>
      <c r="CV932" s="15"/>
      <c r="CW932" s="15"/>
      <c r="CX932" s="15"/>
      <c r="CY932" s="15"/>
      <c r="CZ932" s="15"/>
      <c r="DA932" s="15"/>
      <c r="DB932" s="15"/>
      <c r="DC932" s="15"/>
      <c r="DD932" s="15"/>
      <c r="DE932" s="15"/>
      <c r="DF932" s="15"/>
      <c r="DG932" s="15"/>
      <c r="DH932" s="15"/>
      <c r="DI932" s="15"/>
      <c r="DJ932" s="15"/>
      <c r="DK932" s="15"/>
      <c r="DL932" s="15"/>
      <c r="DM932" s="15"/>
      <c r="DN932" s="15"/>
      <c r="DO932" s="15"/>
      <c r="DP932" s="15"/>
      <c r="DQ932" s="15"/>
      <c r="DR932" s="15"/>
      <c r="DS932" s="15"/>
      <c r="DT932" s="15"/>
      <c r="DU932" s="15"/>
      <c r="DV932" s="15"/>
      <c r="DW932" s="15"/>
      <c r="DX932" s="15"/>
      <c r="DY932" s="15"/>
      <c r="DZ932" s="15"/>
      <c r="EA932" s="15"/>
      <c r="EB932" s="15"/>
      <c r="EC932" s="15"/>
      <c r="ED932" s="15"/>
      <c r="EE932" s="15"/>
      <c r="EF932" s="15"/>
      <c r="EG932" s="15"/>
      <c r="EH932" s="15"/>
      <c r="EI932" s="15"/>
      <c r="EJ932" s="15"/>
      <c r="EK932" s="15"/>
      <c r="EL932" s="15"/>
      <c r="EM932" s="15"/>
      <c r="EN932" s="15"/>
      <c r="EO932" s="15"/>
      <c r="EP932" s="15"/>
      <c r="EQ932" s="15"/>
      <c r="ER932" s="15"/>
      <c r="ES932" s="15"/>
      <c r="ET932" s="15"/>
      <c r="EU932" s="15"/>
      <c r="EV932" s="15"/>
      <c r="EW932" s="15"/>
      <c r="EX932" s="15"/>
      <c r="EY932" s="15"/>
      <c r="EZ932" s="15"/>
      <c r="FA932" s="15"/>
      <c r="FB932" s="15"/>
      <c r="FC932" s="15"/>
      <c r="FD932" s="15"/>
      <c r="FE932" s="15"/>
      <c r="FF932" s="15"/>
      <c r="FG932" s="15"/>
      <c r="FH932" s="15"/>
      <c r="FI932" s="15"/>
      <c r="FJ932" s="15"/>
      <c r="FK932" s="15"/>
      <c r="FL932" s="15"/>
      <c r="FM932" s="15"/>
      <c r="FN932" s="15"/>
      <c r="FO932" s="15"/>
      <c r="FP932" s="15"/>
      <c r="FQ932" s="15"/>
      <c r="FR932" s="15"/>
      <c r="FS932" s="15"/>
      <c r="FT932" s="15"/>
      <c r="FU932" s="15"/>
      <c r="FV932" s="15"/>
      <c r="FW932" s="15"/>
      <c r="FX932" s="15"/>
      <c r="FY932" s="15"/>
      <c r="FZ932" s="15"/>
      <c r="GA932" s="15"/>
      <c r="GB932" s="15"/>
      <c r="GC932" s="15"/>
      <c r="GD932" s="15"/>
      <c r="GE932" s="15"/>
      <c r="GF932" s="15"/>
      <c r="GG932" s="15"/>
      <c r="GH932" s="15"/>
      <c r="GI932" s="15"/>
      <c r="GJ932" s="15"/>
      <c r="GK932" s="15"/>
      <c r="GL932" s="15"/>
      <c r="GM932" s="15"/>
      <c r="GN932" s="15"/>
      <c r="GO932" s="15"/>
      <c r="GP932" s="15"/>
      <c r="GQ932" s="15"/>
      <c r="GR932" s="15"/>
      <c r="GS932" s="15"/>
      <c r="GT932" s="15"/>
      <c r="GU932" s="15"/>
      <c r="GV932" s="15"/>
      <c r="GW932" s="15"/>
      <c r="GX932" s="15"/>
      <c r="GY932" s="15"/>
    </row>
    <row r="933" spans="1:207" s="15" customFormat="1" ht="25.15" customHeight="1" x14ac:dyDescent="0.25">
      <c r="A933" s="191" t="s">
        <v>1446</v>
      </c>
      <c r="B933" s="45" t="s">
        <v>550</v>
      </c>
      <c r="C933" s="58">
        <v>1965</v>
      </c>
      <c r="D933" s="167" t="s">
        <v>221</v>
      </c>
      <c r="E933" s="167" t="s">
        <v>20</v>
      </c>
      <c r="F933" s="72">
        <v>5</v>
      </c>
      <c r="G933" s="72">
        <v>3</v>
      </c>
      <c r="H933" s="47">
        <f>I933+J933</f>
        <v>2539.8200000000002</v>
      </c>
      <c r="I933" s="47">
        <v>0</v>
      </c>
      <c r="J933" s="47">
        <v>2539.8200000000002</v>
      </c>
      <c r="K933" s="37">
        <f t="shared" si="191"/>
        <v>3412519.1999999997</v>
      </c>
      <c r="L933" s="44">
        <v>0</v>
      </c>
      <c r="M933" s="44">
        <v>0</v>
      </c>
      <c r="N933" s="44">
        <v>0</v>
      </c>
      <c r="O933" s="47">
        <f>'[1]Прод. прилож'!$C$1302</f>
        <v>3412519.1999999997</v>
      </c>
      <c r="P933" s="44">
        <f t="shared" si="192"/>
        <v>1343.6067122866973</v>
      </c>
      <c r="Q933" s="50">
        <v>9673</v>
      </c>
      <c r="R933" s="69" t="s">
        <v>96</v>
      </c>
      <c r="S933" s="57"/>
      <c r="T933" s="16"/>
      <c r="U933" s="16"/>
    </row>
    <row r="934" spans="1:207" s="16" customFormat="1" ht="25.15" customHeight="1" x14ac:dyDescent="0.25">
      <c r="A934" s="191" t="s">
        <v>1447</v>
      </c>
      <c r="B934" s="45" t="s">
        <v>551</v>
      </c>
      <c r="C934" s="167">
        <v>1965</v>
      </c>
      <c r="D934" s="167" t="s">
        <v>221</v>
      </c>
      <c r="E934" s="167" t="s">
        <v>20</v>
      </c>
      <c r="F934" s="72">
        <v>5</v>
      </c>
      <c r="G934" s="72">
        <v>2</v>
      </c>
      <c r="H934" s="47">
        <v>1598.59</v>
      </c>
      <c r="I934" s="47">
        <v>574.45000000000005</v>
      </c>
      <c r="J934" s="47">
        <v>1024.1400000000001</v>
      </c>
      <c r="K934" s="37">
        <f t="shared" si="191"/>
        <v>4453925</v>
      </c>
      <c r="L934" s="44">
        <v>0</v>
      </c>
      <c r="M934" s="44">
        <v>0</v>
      </c>
      <c r="N934" s="44">
        <v>0</v>
      </c>
      <c r="O934" s="47">
        <f>'[1]Прод. прилож'!$C$1303</f>
        <v>4453925</v>
      </c>
      <c r="P934" s="44">
        <f t="shared" si="192"/>
        <v>2786.158427113894</v>
      </c>
      <c r="Q934" s="50">
        <v>9673</v>
      </c>
      <c r="R934" s="69" t="s">
        <v>96</v>
      </c>
      <c r="S934" s="57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  <c r="BD934" s="15"/>
      <c r="BE934" s="15"/>
      <c r="BF934" s="15"/>
      <c r="BG934" s="15"/>
      <c r="BH934" s="15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5"/>
      <c r="CK934" s="15"/>
      <c r="CL934" s="15"/>
      <c r="CM934" s="15"/>
      <c r="CN934" s="15"/>
      <c r="CO934" s="15"/>
      <c r="CP934" s="15"/>
      <c r="CQ934" s="15"/>
      <c r="CR934" s="15"/>
      <c r="CS934" s="15"/>
      <c r="CT934" s="15"/>
      <c r="CU934" s="15"/>
      <c r="CV934" s="15"/>
      <c r="CW934" s="15"/>
      <c r="CX934" s="15"/>
      <c r="CY934" s="15"/>
      <c r="CZ934" s="15"/>
      <c r="DA934" s="15"/>
      <c r="DB934" s="15"/>
      <c r="DC934" s="15"/>
      <c r="DD934" s="15"/>
      <c r="DE934" s="15"/>
      <c r="DF934" s="15"/>
      <c r="DG934" s="15"/>
      <c r="DH934" s="15"/>
      <c r="DI934" s="15"/>
      <c r="DJ934" s="15"/>
      <c r="DK934" s="15"/>
      <c r="DL934" s="15"/>
      <c r="DM934" s="15"/>
      <c r="DN934" s="15"/>
      <c r="DO934" s="15"/>
      <c r="DP934" s="15"/>
      <c r="DQ934" s="15"/>
      <c r="DR934" s="15"/>
      <c r="DS934" s="15"/>
      <c r="DT934" s="15"/>
      <c r="DU934" s="15"/>
      <c r="DV934" s="15"/>
      <c r="DW934" s="15"/>
      <c r="DX934" s="15"/>
      <c r="DY934" s="15"/>
      <c r="DZ934" s="15"/>
      <c r="EA934" s="15"/>
      <c r="EB934" s="15"/>
      <c r="EC934" s="15"/>
      <c r="ED934" s="15"/>
      <c r="EE934" s="15"/>
      <c r="EF934" s="15"/>
      <c r="EG934" s="15"/>
      <c r="EH934" s="15"/>
      <c r="EI934" s="15"/>
      <c r="EJ934" s="15"/>
      <c r="EK934" s="15"/>
      <c r="EL934" s="15"/>
      <c r="EM934" s="15"/>
      <c r="EN934" s="15"/>
      <c r="EO934" s="15"/>
      <c r="EP934" s="15"/>
      <c r="EQ934" s="15"/>
      <c r="ER934" s="15"/>
      <c r="ES934" s="15"/>
      <c r="ET934" s="15"/>
      <c r="EU934" s="15"/>
      <c r="EV934" s="15"/>
      <c r="EW934" s="15"/>
      <c r="EX934" s="15"/>
      <c r="EY934" s="15"/>
      <c r="EZ934" s="15"/>
      <c r="FA934" s="15"/>
      <c r="FB934" s="15"/>
      <c r="FC934" s="15"/>
      <c r="FD934" s="15"/>
      <c r="FE934" s="15"/>
      <c r="FF934" s="15"/>
      <c r="FG934" s="15"/>
      <c r="FH934" s="15"/>
      <c r="FI934" s="15"/>
      <c r="FJ934" s="15"/>
      <c r="FK934" s="15"/>
      <c r="FL934" s="15"/>
      <c r="FM934" s="15"/>
      <c r="FN934" s="15"/>
      <c r="FO934" s="15"/>
      <c r="FP934" s="15"/>
      <c r="FQ934" s="15"/>
      <c r="FR934" s="15"/>
      <c r="FS934" s="15"/>
      <c r="FT934" s="15"/>
      <c r="FU934" s="15"/>
      <c r="FV934" s="15"/>
      <c r="FW934" s="15"/>
      <c r="FX934" s="15"/>
      <c r="FY934" s="15"/>
      <c r="FZ934" s="15"/>
      <c r="GA934" s="15"/>
      <c r="GB934" s="15"/>
      <c r="GC934" s="15"/>
      <c r="GD934" s="15"/>
      <c r="GE934" s="15"/>
      <c r="GF934" s="15"/>
      <c r="GG934" s="15"/>
      <c r="GH934" s="15"/>
      <c r="GI934" s="15"/>
      <c r="GJ934" s="15"/>
      <c r="GK934" s="15"/>
      <c r="GL934" s="15"/>
      <c r="GM934" s="15"/>
      <c r="GN934" s="15"/>
      <c r="GO934" s="15"/>
      <c r="GP934" s="15"/>
      <c r="GQ934" s="15"/>
      <c r="GR934" s="15"/>
      <c r="GS934" s="15"/>
      <c r="GT934" s="15"/>
      <c r="GU934" s="15"/>
      <c r="GV934" s="15"/>
      <c r="GW934" s="15"/>
      <c r="GX934" s="15"/>
      <c r="GY934" s="15"/>
    </row>
    <row r="935" spans="1:207" s="16" customFormat="1" ht="25.15" customHeight="1" x14ac:dyDescent="0.25">
      <c r="A935" s="191" t="s">
        <v>1448</v>
      </c>
      <c r="B935" s="45" t="s">
        <v>552</v>
      </c>
      <c r="C935" s="58">
        <v>1964</v>
      </c>
      <c r="D935" s="167" t="s">
        <v>221</v>
      </c>
      <c r="E935" s="58" t="s">
        <v>20</v>
      </c>
      <c r="F935" s="72">
        <v>5</v>
      </c>
      <c r="G935" s="72">
        <v>3</v>
      </c>
      <c r="H935" s="47">
        <f t="shared" ref="H935:H941" si="193">I935+J935</f>
        <v>2024.42</v>
      </c>
      <c r="I935" s="47">
        <v>0</v>
      </c>
      <c r="J935" s="47">
        <v>2024.42</v>
      </c>
      <c r="K935" s="37">
        <f t="shared" si="191"/>
        <v>6572000</v>
      </c>
      <c r="L935" s="44">
        <v>0</v>
      </c>
      <c r="M935" s="44">
        <v>0</v>
      </c>
      <c r="N935" s="44">
        <v>0</v>
      </c>
      <c r="O935" s="47">
        <f>'[1]Прод. прилож'!$C$826</f>
        <v>6572000</v>
      </c>
      <c r="P935" s="44">
        <f t="shared" si="192"/>
        <v>3246.3619209452581</v>
      </c>
      <c r="Q935" s="50">
        <v>9673</v>
      </c>
      <c r="R935" s="69" t="s">
        <v>95</v>
      </c>
      <c r="S935" s="57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  <c r="BB935" s="15"/>
      <c r="BC935" s="15"/>
      <c r="BD935" s="15"/>
      <c r="BE935" s="15"/>
      <c r="BF935" s="15"/>
      <c r="BG935" s="15"/>
      <c r="BH935" s="15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5"/>
      <c r="CI935" s="15"/>
      <c r="CJ935" s="15"/>
      <c r="CK935" s="15"/>
      <c r="CL935" s="15"/>
      <c r="CM935" s="15"/>
      <c r="CN935" s="15"/>
      <c r="CO935" s="15"/>
      <c r="CP935" s="15"/>
      <c r="CQ935" s="15"/>
      <c r="CR935" s="15"/>
      <c r="CS935" s="15"/>
      <c r="CT935" s="15"/>
      <c r="CU935" s="15"/>
      <c r="CV935" s="15"/>
      <c r="CW935" s="15"/>
      <c r="CX935" s="15"/>
      <c r="CY935" s="15"/>
      <c r="CZ935" s="15"/>
      <c r="DA935" s="15"/>
      <c r="DB935" s="15"/>
      <c r="DC935" s="15"/>
      <c r="DD935" s="15"/>
      <c r="DE935" s="15"/>
      <c r="DF935" s="15"/>
      <c r="DG935" s="15"/>
      <c r="DH935" s="15"/>
      <c r="DI935" s="15"/>
      <c r="DJ935" s="15"/>
      <c r="DK935" s="15"/>
      <c r="DL935" s="15"/>
      <c r="DM935" s="15"/>
      <c r="DN935" s="15"/>
      <c r="DO935" s="15"/>
      <c r="DP935" s="15"/>
      <c r="DQ935" s="15"/>
      <c r="DR935" s="15"/>
      <c r="DS935" s="15"/>
      <c r="DT935" s="15"/>
      <c r="DU935" s="15"/>
      <c r="DV935" s="15"/>
      <c r="DW935" s="15"/>
      <c r="DX935" s="15"/>
      <c r="DY935" s="15"/>
      <c r="DZ935" s="15"/>
      <c r="EA935" s="15"/>
      <c r="EB935" s="15"/>
      <c r="EC935" s="15"/>
      <c r="ED935" s="15"/>
      <c r="EE935" s="15"/>
      <c r="EF935" s="15"/>
      <c r="EG935" s="15"/>
      <c r="EH935" s="15"/>
      <c r="EI935" s="15"/>
      <c r="EJ935" s="15"/>
      <c r="EK935" s="15"/>
      <c r="EL935" s="15"/>
      <c r="EM935" s="15"/>
      <c r="EN935" s="15"/>
      <c r="EO935" s="15"/>
      <c r="EP935" s="15"/>
      <c r="EQ935" s="15"/>
      <c r="ER935" s="15"/>
      <c r="ES935" s="15"/>
      <c r="ET935" s="15"/>
      <c r="EU935" s="15"/>
      <c r="EV935" s="15"/>
      <c r="EW935" s="15"/>
      <c r="EX935" s="15"/>
      <c r="EY935" s="15"/>
      <c r="EZ935" s="15"/>
      <c r="FA935" s="15"/>
      <c r="FB935" s="15"/>
      <c r="FC935" s="15"/>
      <c r="FD935" s="15"/>
      <c r="FE935" s="15"/>
      <c r="FF935" s="15"/>
      <c r="FG935" s="15"/>
      <c r="FH935" s="15"/>
      <c r="FI935" s="15"/>
      <c r="FJ935" s="15"/>
      <c r="FK935" s="15"/>
      <c r="FL935" s="15"/>
      <c r="FM935" s="15"/>
      <c r="FN935" s="15"/>
      <c r="FO935" s="15"/>
      <c r="FP935" s="15"/>
      <c r="FQ935" s="15"/>
      <c r="FR935" s="15"/>
      <c r="FS935" s="15"/>
      <c r="FT935" s="15"/>
      <c r="FU935" s="15"/>
      <c r="FV935" s="15"/>
      <c r="FW935" s="15"/>
      <c r="FX935" s="15"/>
      <c r="FY935" s="15"/>
      <c r="FZ935" s="15"/>
      <c r="GA935" s="15"/>
      <c r="GB935" s="15"/>
      <c r="GC935" s="15"/>
      <c r="GD935" s="15"/>
      <c r="GE935" s="15"/>
      <c r="GF935" s="15"/>
      <c r="GG935" s="15"/>
      <c r="GH935" s="15"/>
      <c r="GI935" s="15"/>
      <c r="GJ935" s="15"/>
      <c r="GK935" s="15"/>
      <c r="GL935" s="15"/>
      <c r="GM935" s="15"/>
      <c r="GN935" s="15"/>
      <c r="GO935" s="15"/>
      <c r="GP935" s="15"/>
      <c r="GQ935" s="15"/>
      <c r="GR935" s="15"/>
      <c r="GS935" s="15"/>
      <c r="GT935" s="15"/>
      <c r="GU935" s="15"/>
      <c r="GV935" s="15"/>
      <c r="GW935" s="15"/>
      <c r="GX935" s="15"/>
      <c r="GY935" s="15"/>
    </row>
    <row r="936" spans="1:207" s="16" customFormat="1" ht="25.15" customHeight="1" x14ac:dyDescent="0.25">
      <c r="A936" s="200" t="s">
        <v>1449</v>
      </c>
      <c r="B936" s="212" t="s">
        <v>553</v>
      </c>
      <c r="C936" s="230">
        <v>1962</v>
      </c>
      <c r="D936" s="214" t="s">
        <v>221</v>
      </c>
      <c r="E936" s="230" t="s">
        <v>20</v>
      </c>
      <c r="F936" s="204">
        <v>5</v>
      </c>
      <c r="G936" s="204">
        <v>4</v>
      </c>
      <c r="H936" s="222">
        <v>3891.8</v>
      </c>
      <c r="I936" s="222">
        <v>0</v>
      </c>
      <c r="J936" s="222">
        <v>2526.17</v>
      </c>
      <c r="K936" s="37">
        <f t="shared" si="191"/>
        <v>9997358.9900000002</v>
      </c>
      <c r="L936" s="44">
        <v>0</v>
      </c>
      <c r="M936" s="44">
        <v>0</v>
      </c>
      <c r="N936" s="44">
        <v>0</v>
      </c>
      <c r="O936" s="47">
        <f>'[1]Прод. прилож'!$C$309</f>
        <v>9997358.9900000002</v>
      </c>
      <c r="P936" s="44">
        <f t="shared" si="192"/>
        <v>2568.8265044452437</v>
      </c>
      <c r="Q936" s="50">
        <v>9673</v>
      </c>
      <c r="R936" s="69" t="s">
        <v>94</v>
      </c>
      <c r="S936" s="57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  <c r="BB936" s="15"/>
      <c r="BC936" s="15"/>
      <c r="BD936" s="15"/>
      <c r="BE936" s="15"/>
      <c r="BF936" s="15"/>
      <c r="BG936" s="15"/>
      <c r="BH936" s="15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  <c r="CH936" s="15"/>
      <c r="CI936" s="15"/>
      <c r="CJ936" s="15"/>
      <c r="CK936" s="15"/>
      <c r="CL936" s="15"/>
      <c r="CM936" s="15"/>
      <c r="CN936" s="15"/>
      <c r="CO936" s="15"/>
      <c r="CP936" s="15"/>
      <c r="CQ936" s="15"/>
      <c r="CR936" s="15"/>
      <c r="CS936" s="15"/>
      <c r="CT936" s="15"/>
      <c r="CU936" s="15"/>
      <c r="CV936" s="15"/>
      <c r="CW936" s="15"/>
      <c r="CX936" s="15"/>
      <c r="CY936" s="15"/>
      <c r="CZ936" s="15"/>
      <c r="DA936" s="15"/>
      <c r="DB936" s="15"/>
      <c r="DC936" s="15"/>
      <c r="DD936" s="15"/>
      <c r="DE936" s="15"/>
      <c r="DF936" s="15"/>
      <c r="DG936" s="15"/>
      <c r="DH936" s="15"/>
      <c r="DI936" s="15"/>
      <c r="DJ936" s="15"/>
      <c r="DK936" s="15"/>
      <c r="DL936" s="15"/>
      <c r="DM936" s="15"/>
      <c r="DN936" s="15"/>
      <c r="DO936" s="15"/>
      <c r="DP936" s="15"/>
      <c r="DQ936" s="15"/>
      <c r="DR936" s="15"/>
      <c r="DS936" s="15"/>
      <c r="DT936" s="15"/>
      <c r="DU936" s="15"/>
      <c r="DV936" s="15"/>
      <c r="DW936" s="15"/>
      <c r="DX936" s="15"/>
      <c r="DY936" s="15"/>
      <c r="DZ936" s="15"/>
      <c r="EA936" s="15"/>
      <c r="EB936" s="15"/>
      <c r="EC936" s="15"/>
      <c r="ED936" s="15"/>
      <c r="EE936" s="15"/>
      <c r="EF936" s="15"/>
      <c r="EG936" s="15"/>
      <c r="EH936" s="15"/>
      <c r="EI936" s="15"/>
      <c r="EJ936" s="15"/>
      <c r="EK936" s="15"/>
      <c r="EL936" s="15"/>
      <c r="EM936" s="15"/>
      <c r="EN936" s="15"/>
      <c r="EO936" s="15"/>
      <c r="EP936" s="15"/>
      <c r="EQ936" s="15"/>
      <c r="ER936" s="15"/>
      <c r="ES936" s="15"/>
      <c r="ET936" s="15"/>
      <c r="EU936" s="15"/>
      <c r="EV936" s="15"/>
      <c r="EW936" s="15"/>
      <c r="EX936" s="15"/>
      <c r="EY936" s="15"/>
      <c r="EZ936" s="15"/>
      <c r="FA936" s="15"/>
      <c r="FB936" s="15"/>
      <c r="FC936" s="15"/>
      <c r="FD936" s="15"/>
      <c r="FE936" s="15"/>
      <c r="FF936" s="15"/>
      <c r="FG936" s="15"/>
      <c r="FH936" s="15"/>
      <c r="FI936" s="15"/>
      <c r="FJ936" s="15"/>
      <c r="FK936" s="15"/>
      <c r="FL936" s="15"/>
      <c r="FM936" s="15"/>
      <c r="FN936" s="15"/>
      <c r="FO936" s="15"/>
      <c r="FP936" s="15"/>
      <c r="FQ936" s="15"/>
      <c r="FR936" s="15"/>
      <c r="FS936" s="15"/>
      <c r="FT936" s="15"/>
      <c r="FU936" s="15"/>
      <c r="FV936" s="15"/>
      <c r="FW936" s="15"/>
      <c r="FX936" s="15"/>
      <c r="FY936" s="15"/>
      <c r="FZ936" s="15"/>
      <c r="GA936" s="15"/>
      <c r="GB936" s="15"/>
      <c r="GC936" s="15"/>
      <c r="GD936" s="15"/>
      <c r="GE936" s="15"/>
      <c r="GF936" s="15"/>
      <c r="GG936" s="15"/>
      <c r="GH936" s="15"/>
      <c r="GI936" s="15"/>
      <c r="GJ936" s="15"/>
      <c r="GK936" s="15"/>
      <c r="GL936" s="15"/>
      <c r="GM936" s="15"/>
      <c r="GN936" s="15"/>
      <c r="GO936" s="15"/>
      <c r="GP936" s="15"/>
      <c r="GQ936" s="15"/>
      <c r="GR936" s="15"/>
      <c r="GS936" s="15"/>
      <c r="GT936" s="15"/>
      <c r="GU936" s="15"/>
      <c r="GV936" s="15"/>
      <c r="GW936" s="15"/>
      <c r="GX936" s="15"/>
      <c r="GY936" s="15"/>
    </row>
    <row r="937" spans="1:207" s="16" customFormat="1" ht="25.15" customHeight="1" x14ac:dyDescent="0.25">
      <c r="A937" s="201"/>
      <c r="B937" s="213"/>
      <c r="C937" s="231"/>
      <c r="D937" s="215"/>
      <c r="E937" s="231"/>
      <c r="F937" s="205"/>
      <c r="G937" s="205"/>
      <c r="H937" s="223"/>
      <c r="I937" s="223"/>
      <c r="J937" s="223"/>
      <c r="K937" s="37">
        <f>SUM(L937:O937)</f>
        <v>8432000</v>
      </c>
      <c r="L937" s="44">
        <v>0</v>
      </c>
      <c r="M937" s="44">
        <v>0</v>
      </c>
      <c r="N937" s="44">
        <v>0</v>
      </c>
      <c r="O937" s="47">
        <f>'[1]Прод. прилож'!$C$828</f>
        <v>8432000</v>
      </c>
      <c r="P937" s="44">
        <f>K937/H936</f>
        <v>2166.6067115473561</v>
      </c>
      <c r="Q937" s="50">
        <v>9673</v>
      </c>
      <c r="R937" s="69" t="s">
        <v>95</v>
      </c>
      <c r="S937" s="57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  <c r="BB937" s="15"/>
      <c r="BC937" s="15"/>
      <c r="BD937" s="15"/>
      <c r="BE937" s="15"/>
      <c r="BF937" s="15"/>
      <c r="BG937" s="15"/>
      <c r="BH937" s="15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5"/>
      <c r="CI937" s="15"/>
      <c r="CJ937" s="15"/>
      <c r="CK937" s="15"/>
      <c r="CL937" s="15"/>
      <c r="CM937" s="15"/>
      <c r="CN937" s="15"/>
      <c r="CO937" s="15"/>
      <c r="CP937" s="15"/>
      <c r="CQ937" s="15"/>
      <c r="CR937" s="15"/>
      <c r="CS937" s="15"/>
      <c r="CT937" s="15"/>
      <c r="CU937" s="15"/>
      <c r="CV937" s="15"/>
      <c r="CW937" s="15"/>
      <c r="CX937" s="15"/>
      <c r="CY937" s="15"/>
      <c r="CZ937" s="15"/>
      <c r="DA937" s="15"/>
      <c r="DB937" s="15"/>
      <c r="DC937" s="15"/>
      <c r="DD937" s="15"/>
      <c r="DE937" s="15"/>
      <c r="DF937" s="15"/>
      <c r="DG937" s="15"/>
      <c r="DH937" s="15"/>
      <c r="DI937" s="15"/>
      <c r="DJ937" s="15"/>
      <c r="DK937" s="15"/>
      <c r="DL937" s="15"/>
      <c r="DM937" s="15"/>
      <c r="DN937" s="15"/>
      <c r="DO937" s="15"/>
      <c r="DP937" s="15"/>
      <c r="DQ937" s="15"/>
      <c r="DR937" s="15"/>
      <c r="DS937" s="15"/>
      <c r="DT937" s="15"/>
      <c r="DU937" s="15"/>
      <c r="DV937" s="15"/>
      <c r="DW937" s="15"/>
      <c r="DX937" s="15"/>
      <c r="DY937" s="15"/>
      <c r="DZ937" s="15"/>
      <c r="EA937" s="15"/>
      <c r="EB937" s="15"/>
      <c r="EC937" s="15"/>
      <c r="ED937" s="15"/>
      <c r="EE937" s="15"/>
      <c r="EF937" s="15"/>
      <c r="EG937" s="15"/>
      <c r="EH937" s="15"/>
      <c r="EI937" s="15"/>
      <c r="EJ937" s="15"/>
      <c r="EK937" s="15"/>
      <c r="EL937" s="15"/>
      <c r="EM937" s="15"/>
      <c r="EN937" s="15"/>
      <c r="EO937" s="15"/>
      <c r="EP937" s="15"/>
      <c r="EQ937" s="15"/>
      <c r="ER937" s="15"/>
      <c r="ES937" s="15"/>
      <c r="ET937" s="15"/>
      <c r="EU937" s="15"/>
      <c r="EV937" s="15"/>
      <c r="EW937" s="15"/>
      <c r="EX937" s="15"/>
      <c r="EY937" s="15"/>
      <c r="EZ937" s="15"/>
      <c r="FA937" s="15"/>
      <c r="FB937" s="15"/>
      <c r="FC937" s="15"/>
      <c r="FD937" s="15"/>
      <c r="FE937" s="15"/>
      <c r="FF937" s="15"/>
      <c r="FG937" s="15"/>
      <c r="FH937" s="15"/>
      <c r="FI937" s="15"/>
      <c r="FJ937" s="15"/>
      <c r="FK937" s="15"/>
      <c r="FL937" s="15"/>
      <c r="FM937" s="15"/>
      <c r="FN937" s="15"/>
      <c r="FO937" s="15"/>
      <c r="FP937" s="15"/>
      <c r="FQ937" s="15"/>
      <c r="FR937" s="15"/>
      <c r="FS937" s="15"/>
      <c r="FT937" s="15"/>
      <c r="FU937" s="15"/>
      <c r="FV937" s="15"/>
      <c r="FW937" s="15"/>
      <c r="FX937" s="15"/>
      <c r="FY937" s="15"/>
      <c r="FZ937" s="15"/>
      <c r="GA937" s="15"/>
      <c r="GB937" s="15"/>
      <c r="GC937" s="15"/>
      <c r="GD937" s="15"/>
      <c r="GE937" s="15"/>
      <c r="GF937" s="15"/>
      <c r="GG937" s="15"/>
      <c r="GH937" s="15"/>
      <c r="GI937" s="15"/>
      <c r="GJ937" s="15"/>
      <c r="GK937" s="15"/>
      <c r="GL937" s="15"/>
      <c r="GM937" s="15"/>
      <c r="GN937" s="15"/>
      <c r="GO937" s="15"/>
      <c r="GP937" s="15"/>
      <c r="GQ937" s="15"/>
      <c r="GR937" s="15"/>
      <c r="GS937" s="15"/>
      <c r="GT937" s="15"/>
      <c r="GU937" s="15"/>
      <c r="GV937" s="15"/>
      <c r="GW937" s="15"/>
      <c r="GX937" s="15"/>
      <c r="GY937" s="15"/>
    </row>
    <row r="938" spans="1:207" s="16" customFormat="1" ht="25.15" customHeight="1" x14ac:dyDescent="0.25">
      <c r="A938" s="191" t="s">
        <v>1450</v>
      </c>
      <c r="B938" s="45" t="s">
        <v>554</v>
      </c>
      <c r="C938" s="58">
        <v>1966</v>
      </c>
      <c r="D938" s="167" t="s">
        <v>221</v>
      </c>
      <c r="E938" s="58" t="s">
        <v>20</v>
      </c>
      <c r="F938" s="72">
        <v>5</v>
      </c>
      <c r="G938" s="72">
        <v>2</v>
      </c>
      <c r="H938" s="47">
        <f t="shared" si="193"/>
        <v>1258.8499999999999</v>
      </c>
      <c r="I938" s="47">
        <v>0</v>
      </c>
      <c r="J938" s="47">
        <v>1258.8499999999999</v>
      </c>
      <c r="K938" s="37">
        <f t="shared" si="191"/>
        <v>3720000</v>
      </c>
      <c r="L938" s="44">
        <v>0</v>
      </c>
      <c r="M938" s="44">
        <v>0</v>
      </c>
      <c r="N938" s="44">
        <v>0</v>
      </c>
      <c r="O938" s="47">
        <f>'[1]Прод. прилож'!$C$1304</f>
        <v>3720000</v>
      </c>
      <c r="P938" s="44">
        <f t="shared" si="192"/>
        <v>2955.0780474242365</v>
      </c>
      <c r="Q938" s="50">
        <v>9673</v>
      </c>
      <c r="R938" s="69" t="s">
        <v>96</v>
      </c>
      <c r="S938" s="57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  <c r="BB938" s="15"/>
      <c r="BC938" s="15"/>
      <c r="BD938" s="15"/>
      <c r="BE938" s="15"/>
      <c r="BF938" s="15"/>
      <c r="BG938" s="15"/>
      <c r="BH938" s="15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  <c r="CH938" s="15"/>
      <c r="CI938" s="15"/>
      <c r="CJ938" s="15"/>
      <c r="CK938" s="15"/>
      <c r="CL938" s="15"/>
      <c r="CM938" s="15"/>
      <c r="CN938" s="15"/>
      <c r="CO938" s="15"/>
      <c r="CP938" s="15"/>
      <c r="CQ938" s="15"/>
      <c r="CR938" s="15"/>
      <c r="CS938" s="15"/>
      <c r="CT938" s="15"/>
      <c r="CU938" s="15"/>
      <c r="CV938" s="15"/>
      <c r="CW938" s="15"/>
      <c r="CX938" s="15"/>
      <c r="CY938" s="15"/>
      <c r="CZ938" s="15"/>
      <c r="DA938" s="15"/>
      <c r="DB938" s="15"/>
      <c r="DC938" s="15"/>
      <c r="DD938" s="15"/>
      <c r="DE938" s="15"/>
      <c r="DF938" s="15"/>
      <c r="DG938" s="15"/>
      <c r="DH938" s="15"/>
      <c r="DI938" s="15"/>
      <c r="DJ938" s="15"/>
      <c r="DK938" s="15"/>
      <c r="DL938" s="15"/>
      <c r="DM938" s="15"/>
      <c r="DN938" s="15"/>
      <c r="DO938" s="15"/>
      <c r="DP938" s="15"/>
      <c r="DQ938" s="15"/>
      <c r="DR938" s="15"/>
      <c r="DS938" s="15"/>
      <c r="DT938" s="15"/>
      <c r="DU938" s="15"/>
      <c r="DV938" s="15"/>
      <c r="DW938" s="15"/>
      <c r="DX938" s="15"/>
      <c r="DY938" s="15"/>
      <c r="DZ938" s="15"/>
      <c r="EA938" s="15"/>
      <c r="EB938" s="15"/>
      <c r="EC938" s="15"/>
      <c r="ED938" s="15"/>
      <c r="EE938" s="15"/>
      <c r="EF938" s="15"/>
      <c r="EG938" s="15"/>
      <c r="EH938" s="15"/>
      <c r="EI938" s="15"/>
      <c r="EJ938" s="15"/>
      <c r="EK938" s="15"/>
      <c r="EL938" s="15"/>
      <c r="EM938" s="15"/>
      <c r="EN938" s="15"/>
      <c r="EO938" s="15"/>
      <c r="EP938" s="15"/>
      <c r="EQ938" s="15"/>
      <c r="ER938" s="15"/>
      <c r="ES938" s="15"/>
      <c r="ET938" s="15"/>
      <c r="EU938" s="15"/>
      <c r="EV938" s="15"/>
      <c r="EW938" s="15"/>
      <c r="EX938" s="15"/>
      <c r="EY938" s="15"/>
      <c r="EZ938" s="15"/>
      <c r="FA938" s="15"/>
      <c r="FB938" s="15"/>
      <c r="FC938" s="15"/>
      <c r="FD938" s="15"/>
      <c r="FE938" s="15"/>
      <c r="FF938" s="15"/>
      <c r="FG938" s="15"/>
      <c r="FH938" s="15"/>
      <c r="FI938" s="15"/>
      <c r="FJ938" s="15"/>
      <c r="FK938" s="15"/>
      <c r="FL938" s="15"/>
      <c r="FM938" s="15"/>
      <c r="FN938" s="15"/>
      <c r="FO938" s="15"/>
      <c r="FP938" s="15"/>
      <c r="FQ938" s="15"/>
      <c r="FR938" s="15"/>
      <c r="FS938" s="15"/>
      <c r="FT938" s="15"/>
      <c r="FU938" s="15"/>
      <c r="FV938" s="15"/>
      <c r="FW938" s="15"/>
      <c r="FX938" s="15"/>
      <c r="FY938" s="15"/>
      <c r="FZ938" s="15"/>
      <c r="GA938" s="15"/>
      <c r="GB938" s="15"/>
      <c r="GC938" s="15"/>
      <c r="GD938" s="15"/>
      <c r="GE938" s="15"/>
      <c r="GF938" s="15"/>
      <c r="GG938" s="15"/>
      <c r="GH938" s="15"/>
      <c r="GI938" s="15"/>
      <c r="GJ938" s="15"/>
      <c r="GK938" s="15"/>
      <c r="GL938" s="15"/>
      <c r="GM938" s="15"/>
      <c r="GN938" s="15"/>
      <c r="GO938" s="15"/>
      <c r="GP938" s="15"/>
      <c r="GQ938" s="15"/>
      <c r="GR938" s="15"/>
      <c r="GS938" s="15"/>
      <c r="GT938" s="15"/>
      <c r="GU938" s="15"/>
      <c r="GV938" s="15"/>
      <c r="GW938" s="15"/>
      <c r="GX938" s="15"/>
      <c r="GY938" s="15"/>
    </row>
    <row r="939" spans="1:207" s="15" customFormat="1" ht="25.15" customHeight="1" x14ac:dyDescent="0.25">
      <c r="A939" s="191" t="s">
        <v>1451</v>
      </c>
      <c r="B939" s="45" t="s">
        <v>555</v>
      </c>
      <c r="C939" s="58">
        <v>1965</v>
      </c>
      <c r="D939" s="167" t="s">
        <v>221</v>
      </c>
      <c r="E939" s="167" t="s">
        <v>20</v>
      </c>
      <c r="F939" s="72">
        <v>5</v>
      </c>
      <c r="G939" s="72">
        <v>2</v>
      </c>
      <c r="H939" s="47">
        <f t="shared" si="193"/>
        <v>1358.08</v>
      </c>
      <c r="I939" s="47">
        <v>30.8</v>
      </c>
      <c r="J939" s="47">
        <v>1327.28</v>
      </c>
      <c r="K939" s="37">
        <f t="shared" si="191"/>
        <v>3720000</v>
      </c>
      <c r="L939" s="44">
        <v>0</v>
      </c>
      <c r="M939" s="44">
        <v>0</v>
      </c>
      <c r="N939" s="44">
        <v>0</v>
      </c>
      <c r="O939" s="47">
        <f>'[1]Прод. прилож'!$C$1305</f>
        <v>3720000</v>
      </c>
      <c r="P939" s="44">
        <f t="shared" si="192"/>
        <v>2739.1611687087657</v>
      </c>
      <c r="Q939" s="50">
        <v>9673</v>
      </c>
      <c r="R939" s="69" t="s">
        <v>96</v>
      </c>
      <c r="S939" s="57"/>
      <c r="T939" s="16"/>
      <c r="U939" s="16"/>
    </row>
    <row r="940" spans="1:207" s="15" customFormat="1" ht="25.15" customHeight="1" x14ac:dyDescent="0.25">
      <c r="A940" s="191" t="s">
        <v>2557</v>
      </c>
      <c r="B940" s="45" t="s">
        <v>556</v>
      </c>
      <c r="C940" s="58">
        <v>1967</v>
      </c>
      <c r="D940" s="167" t="s">
        <v>221</v>
      </c>
      <c r="E940" s="58" t="s">
        <v>20</v>
      </c>
      <c r="F940" s="72">
        <v>4</v>
      </c>
      <c r="G940" s="72">
        <v>2</v>
      </c>
      <c r="H940" s="47">
        <f t="shared" si="193"/>
        <v>1250.8</v>
      </c>
      <c r="I940" s="47">
        <v>240.2</v>
      </c>
      <c r="J940" s="47">
        <v>1010.6</v>
      </c>
      <c r="K940" s="37">
        <f t="shared" si="191"/>
        <v>3937000</v>
      </c>
      <c r="L940" s="44">
        <v>0</v>
      </c>
      <c r="M940" s="44">
        <v>0</v>
      </c>
      <c r="N940" s="44">
        <v>0</v>
      </c>
      <c r="O940" s="47">
        <f>'[1]Прод. прилож'!$C$1306</f>
        <v>3937000</v>
      </c>
      <c r="P940" s="44">
        <f t="shared" si="192"/>
        <v>3147.5855452510395</v>
      </c>
      <c r="Q940" s="50">
        <v>9673</v>
      </c>
      <c r="R940" s="69" t="s">
        <v>96</v>
      </c>
      <c r="S940" s="57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  <c r="BT940" s="16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DC940" s="16"/>
      <c r="DD940" s="16"/>
      <c r="DE940" s="16"/>
      <c r="DF940" s="16"/>
      <c r="DG940" s="16"/>
      <c r="DH940" s="16"/>
      <c r="DI940" s="16"/>
      <c r="DJ940" s="16"/>
      <c r="DK940" s="16"/>
      <c r="DL940" s="16"/>
      <c r="DM940" s="16"/>
      <c r="DN940" s="16"/>
      <c r="DO940" s="16"/>
      <c r="DP940" s="16"/>
      <c r="DQ940" s="16"/>
      <c r="DR940" s="16"/>
      <c r="DS940" s="16"/>
      <c r="DT940" s="16"/>
      <c r="DU940" s="16"/>
      <c r="DV940" s="16"/>
      <c r="DW940" s="16"/>
      <c r="DX940" s="16"/>
      <c r="DY940" s="16"/>
      <c r="DZ940" s="16"/>
      <c r="EA940" s="16"/>
      <c r="EB940" s="16"/>
      <c r="EC940" s="16"/>
      <c r="ED940" s="16"/>
      <c r="EE940" s="16"/>
      <c r="EF940" s="16"/>
      <c r="EG940" s="16"/>
      <c r="EH940" s="16"/>
      <c r="EI940" s="16"/>
      <c r="EJ940" s="16"/>
      <c r="EK940" s="16"/>
      <c r="EL940" s="16"/>
      <c r="EM940" s="16"/>
      <c r="EN940" s="16"/>
      <c r="EO940" s="16"/>
      <c r="EP940" s="16"/>
      <c r="EQ940" s="16"/>
      <c r="ER940" s="16"/>
      <c r="ES940" s="16"/>
      <c r="ET940" s="16"/>
      <c r="EU940" s="16"/>
      <c r="EV940" s="16"/>
      <c r="EW940" s="16"/>
      <c r="EX940" s="16"/>
      <c r="EY940" s="16"/>
      <c r="EZ940" s="16"/>
      <c r="FA940" s="16"/>
      <c r="FB940" s="16"/>
      <c r="FC940" s="16"/>
      <c r="FD940" s="16"/>
      <c r="FE940" s="16"/>
      <c r="FF940" s="16"/>
      <c r="FG940" s="16"/>
      <c r="FH940" s="16"/>
      <c r="FI940" s="16"/>
      <c r="FJ940" s="16"/>
      <c r="FK940" s="16"/>
      <c r="FL940" s="16"/>
      <c r="FM940" s="16"/>
      <c r="FN940" s="16"/>
      <c r="FO940" s="16"/>
      <c r="FP940" s="16"/>
      <c r="FQ940" s="16"/>
      <c r="FR940" s="16"/>
      <c r="FS940" s="16"/>
      <c r="FT940" s="16"/>
      <c r="FU940" s="16"/>
      <c r="FV940" s="16"/>
      <c r="FW940" s="16"/>
      <c r="FX940" s="16"/>
      <c r="FY940" s="16"/>
      <c r="FZ940" s="16"/>
      <c r="GA940" s="16"/>
      <c r="GB940" s="16"/>
      <c r="GC940" s="16"/>
      <c r="GD940" s="16"/>
      <c r="GE940" s="16"/>
      <c r="GF940" s="16"/>
      <c r="GG940" s="16"/>
      <c r="GH940" s="16"/>
      <c r="GI940" s="16"/>
      <c r="GJ940" s="16"/>
      <c r="GK940" s="16"/>
      <c r="GL940" s="16"/>
      <c r="GM940" s="16"/>
      <c r="GN940" s="16"/>
      <c r="GO940" s="16"/>
      <c r="GP940" s="16"/>
      <c r="GQ940" s="16"/>
      <c r="GR940" s="16"/>
      <c r="GS940" s="16"/>
      <c r="GT940" s="16"/>
      <c r="GU940" s="16"/>
      <c r="GV940" s="16"/>
      <c r="GW940" s="16"/>
      <c r="GX940" s="16"/>
      <c r="GY940" s="16"/>
    </row>
    <row r="941" spans="1:207" s="15" customFormat="1" ht="25.15" customHeight="1" x14ac:dyDescent="0.25">
      <c r="A941" s="191" t="s">
        <v>1452</v>
      </c>
      <c r="B941" s="45" t="s">
        <v>557</v>
      </c>
      <c r="C941" s="58">
        <v>1964</v>
      </c>
      <c r="D941" s="167" t="s">
        <v>221</v>
      </c>
      <c r="E941" s="58" t="s">
        <v>20</v>
      </c>
      <c r="F941" s="72">
        <v>5</v>
      </c>
      <c r="G941" s="72">
        <v>3</v>
      </c>
      <c r="H941" s="47">
        <f t="shared" si="193"/>
        <v>1980.55</v>
      </c>
      <c r="I941" s="47">
        <v>0</v>
      </c>
      <c r="J941" s="47">
        <v>1980.55</v>
      </c>
      <c r="K941" s="37">
        <f t="shared" si="191"/>
        <v>13053097.200000001</v>
      </c>
      <c r="L941" s="44">
        <v>0</v>
      </c>
      <c r="M941" s="44">
        <v>0</v>
      </c>
      <c r="N941" s="44">
        <v>0</v>
      </c>
      <c r="O941" s="47">
        <f>'[1]Прод. прилож'!$C$827</f>
        <v>13053097.200000001</v>
      </c>
      <c r="P941" s="44">
        <f t="shared" si="192"/>
        <v>6590.6425992779787</v>
      </c>
      <c r="Q941" s="50">
        <v>9673</v>
      </c>
      <c r="R941" s="69" t="s">
        <v>95</v>
      </c>
      <c r="S941" s="57"/>
      <c r="T941" s="16"/>
      <c r="U941" s="16"/>
    </row>
    <row r="942" spans="1:207" s="15" customFormat="1" ht="25.15" customHeight="1" x14ac:dyDescent="0.25">
      <c r="A942" s="191" t="s">
        <v>1453</v>
      </c>
      <c r="B942" s="45" t="s">
        <v>1850</v>
      </c>
      <c r="C942" s="58">
        <v>1994</v>
      </c>
      <c r="D942" s="167" t="s">
        <v>221</v>
      </c>
      <c r="E942" s="58" t="s">
        <v>20</v>
      </c>
      <c r="F942" s="72">
        <v>9</v>
      </c>
      <c r="G942" s="72">
        <v>1</v>
      </c>
      <c r="H942" s="47">
        <v>7548.8</v>
      </c>
      <c r="I942" s="47">
        <v>208.9</v>
      </c>
      <c r="J942" s="47">
        <v>4350.8</v>
      </c>
      <c r="K942" s="37">
        <f t="shared" si="191"/>
        <v>5600000</v>
      </c>
      <c r="L942" s="44">
        <v>0</v>
      </c>
      <c r="M942" s="44">
        <v>0</v>
      </c>
      <c r="N942" s="44">
        <v>0</v>
      </c>
      <c r="O942" s="47">
        <f>'[1]Прод. прилож'!$C$829</f>
        <v>5600000</v>
      </c>
      <c r="P942" s="44">
        <f t="shared" si="192"/>
        <v>741.839762611276</v>
      </c>
      <c r="Q942" s="50">
        <v>9673</v>
      </c>
      <c r="R942" s="69" t="s">
        <v>95</v>
      </c>
      <c r="S942" s="57"/>
      <c r="T942" s="16"/>
      <c r="U942" s="16"/>
    </row>
    <row r="943" spans="1:207" s="15" customFormat="1" ht="25.15" customHeight="1" x14ac:dyDescent="0.25">
      <c r="A943" s="191" t="s">
        <v>1454</v>
      </c>
      <c r="B943" s="45" t="s">
        <v>558</v>
      </c>
      <c r="C943" s="167">
        <v>1959</v>
      </c>
      <c r="D943" s="167" t="s">
        <v>221</v>
      </c>
      <c r="E943" s="167" t="s">
        <v>20</v>
      </c>
      <c r="F943" s="72">
        <v>5</v>
      </c>
      <c r="G943" s="72">
        <v>2</v>
      </c>
      <c r="H943" s="47">
        <v>1980.2</v>
      </c>
      <c r="I943" s="47">
        <v>277.16000000000003</v>
      </c>
      <c r="J943" s="47">
        <v>1338.7</v>
      </c>
      <c r="K943" s="37">
        <f t="shared" si="191"/>
        <v>18359506.239999998</v>
      </c>
      <c r="L943" s="44">
        <v>0</v>
      </c>
      <c r="M943" s="44">
        <v>0</v>
      </c>
      <c r="N943" s="44">
        <v>0</v>
      </c>
      <c r="O943" s="47">
        <f>'[1]Прод. прилож'!$C$310</f>
        <v>18359506.239999998</v>
      </c>
      <c r="P943" s="44">
        <f t="shared" si="192"/>
        <v>9271.5413796586199</v>
      </c>
      <c r="Q943" s="50">
        <v>9673</v>
      </c>
      <c r="R943" s="69" t="s">
        <v>94</v>
      </c>
      <c r="S943" s="57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  <c r="BT943" s="16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DC943" s="16"/>
      <c r="DD943" s="16"/>
      <c r="DE943" s="16"/>
      <c r="DF943" s="16"/>
      <c r="DG943" s="16"/>
      <c r="DH943" s="16"/>
      <c r="DI943" s="16"/>
      <c r="DJ943" s="16"/>
      <c r="DK943" s="16"/>
      <c r="DL943" s="16"/>
      <c r="DM943" s="16"/>
      <c r="DN943" s="16"/>
      <c r="DO943" s="16"/>
      <c r="DP943" s="16"/>
      <c r="DQ943" s="16"/>
      <c r="DR943" s="16"/>
      <c r="DS943" s="16"/>
      <c r="DT943" s="16"/>
      <c r="DU943" s="16"/>
      <c r="DV943" s="16"/>
      <c r="DW943" s="16"/>
      <c r="DX943" s="16"/>
      <c r="DY943" s="16"/>
      <c r="DZ943" s="16"/>
      <c r="EA943" s="16"/>
      <c r="EB943" s="16"/>
      <c r="EC943" s="16"/>
      <c r="ED943" s="16"/>
      <c r="EE943" s="16"/>
      <c r="EF943" s="16"/>
      <c r="EG943" s="16"/>
      <c r="EH943" s="16"/>
      <c r="EI943" s="16"/>
      <c r="EJ943" s="16"/>
      <c r="EK943" s="16"/>
      <c r="EL943" s="16"/>
      <c r="EM943" s="16"/>
      <c r="EN943" s="16"/>
      <c r="EO943" s="16"/>
      <c r="EP943" s="16"/>
      <c r="EQ943" s="16"/>
      <c r="ER943" s="16"/>
      <c r="ES943" s="16"/>
      <c r="ET943" s="16"/>
      <c r="EU943" s="16"/>
      <c r="EV943" s="16"/>
      <c r="EW943" s="16"/>
      <c r="EX943" s="16"/>
      <c r="EY943" s="16"/>
      <c r="EZ943" s="16"/>
      <c r="FA943" s="16"/>
      <c r="FB943" s="16"/>
      <c r="FC943" s="16"/>
      <c r="FD943" s="16"/>
      <c r="FE943" s="16"/>
      <c r="FF943" s="16"/>
      <c r="FG943" s="16"/>
      <c r="FH943" s="16"/>
      <c r="FI943" s="16"/>
      <c r="FJ943" s="16"/>
      <c r="FK943" s="16"/>
      <c r="FL943" s="16"/>
      <c r="FM943" s="16"/>
      <c r="FN943" s="16"/>
      <c r="FO943" s="16"/>
      <c r="FP943" s="16"/>
      <c r="FQ943" s="16"/>
      <c r="FR943" s="16"/>
      <c r="FS943" s="16"/>
      <c r="FT943" s="16"/>
      <c r="FU943" s="16"/>
      <c r="FV943" s="16"/>
      <c r="FW943" s="16"/>
      <c r="FX943" s="16"/>
      <c r="FY943" s="16"/>
      <c r="FZ943" s="16"/>
      <c r="GA943" s="16"/>
      <c r="GB943" s="16"/>
      <c r="GC943" s="16"/>
      <c r="GD943" s="16"/>
      <c r="GE943" s="16"/>
      <c r="GF943" s="16"/>
      <c r="GG943" s="16"/>
      <c r="GH943" s="16"/>
      <c r="GI943" s="16"/>
      <c r="GJ943" s="16"/>
      <c r="GK943" s="16"/>
      <c r="GL943" s="16"/>
      <c r="GM943" s="16"/>
      <c r="GN943" s="16"/>
      <c r="GO943" s="16"/>
      <c r="GP943" s="16"/>
      <c r="GQ943" s="16"/>
      <c r="GR943" s="16"/>
      <c r="GS943" s="16"/>
      <c r="GT943" s="16"/>
      <c r="GU943" s="16"/>
      <c r="GV943" s="16"/>
      <c r="GW943" s="16"/>
      <c r="GX943" s="16"/>
      <c r="GY943" s="16"/>
    </row>
    <row r="944" spans="1:207" s="15" customFormat="1" ht="25.15" customHeight="1" x14ac:dyDescent="0.25">
      <c r="A944" s="191" t="s">
        <v>1455</v>
      </c>
      <c r="B944" s="45" t="s">
        <v>559</v>
      </c>
      <c r="C944" s="58">
        <v>1941</v>
      </c>
      <c r="D944" s="167" t="s">
        <v>221</v>
      </c>
      <c r="E944" s="167" t="s">
        <v>20</v>
      </c>
      <c r="F944" s="72">
        <v>4</v>
      </c>
      <c r="G944" s="72">
        <v>3</v>
      </c>
      <c r="H944" s="47">
        <f>I944+J944</f>
        <v>2677.29</v>
      </c>
      <c r="I944" s="47">
        <v>477.1</v>
      </c>
      <c r="J944" s="47">
        <v>2200.19</v>
      </c>
      <c r="K944" s="37">
        <f t="shared" si="191"/>
        <v>11158434.93</v>
      </c>
      <c r="L944" s="44">
        <v>0</v>
      </c>
      <c r="M944" s="44">
        <v>0</v>
      </c>
      <c r="N944" s="44">
        <v>0</v>
      </c>
      <c r="O944" s="47">
        <f>'[1]Прод. прилож'!$C$312</f>
        <v>11158434.93</v>
      </c>
      <c r="P944" s="44">
        <f t="shared" si="192"/>
        <v>4167.8095873065677</v>
      </c>
      <c r="Q944" s="50">
        <v>9673</v>
      </c>
      <c r="R944" s="69" t="s">
        <v>94</v>
      </c>
      <c r="S944" s="57"/>
      <c r="T944" s="16"/>
      <c r="U944" s="16"/>
    </row>
    <row r="945" spans="1:207" s="116" customFormat="1" ht="27" customHeight="1" x14ac:dyDescent="0.25">
      <c r="A945" s="191" t="s">
        <v>1456</v>
      </c>
      <c r="B945" s="45" t="s">
        <v>2005</v>
      </c>
      <c r="C945" s="72">
        <v>1960</v>
      </c>
      <c r="D945" s="167" t="s">
        <v>221</v>
      </c>
      <c r="E945" s="167" t="s">
        <v>20</v>
      </c>
      <c r="F945" s="71">
        <v>5</v>
      </c>
      <c r="G945" s="71">
        <v>9</v>
      </c>
      <c r="H945" s="50">
        <v>10097.799999999999</v>
      </c>
      <c r="I945" s="50">
        <v>1803.7</v>
      </c>
      <c r="J945" s="50">
        <v>7275.2</v>
      </c>
      <c r="K945" s="37">
        <f t="shared" ref="K945" si="194">SUM(L945:O945)</f>
        <v>41439077.5</v>
      </c>
      <c r="L945" s="47">
        <v>0</v>
      </c>
      <c r="M945" s="47">
        <v>0</v>
      </c>
      <c r="N945" s="47">
        <v>0</v>
      </c>
      <c r="O945" s="44">
        <f>'[1]Прод. прилож'!$C$311</f>
        <v>41439077.5</v>
      </c>
      <c r="P945" s="50">
        <f t="shared" si="192"/>
        <v>4103.7728515122108</v>
      </c>
      <c r="Q945" s="37">
        <v>9673</v>
      </c>
      <c r="R945" s="56" t="s">
        <v>94</v>
      </c>
      <c r="S945" s="16"/>
      <c r="T945" s="16"/>
      <c r="U945" s="16"/>
      <c r="V945" s="16"/>
      <c r="W945" s="16"/>
      <c r="X945" s="16"/>
    </row>
    <row r="946" spans="1:207" s="15" customFormat="1" ht="25.15" customHeight="1" x14ac:dyDescent="0.25">
      <c r="A946" s="191" t="s">
        <v>1457</v>
      </c>
      <c r="B946" s="45" t="s">
        <v>560</v>
      </c>
      <c r="C946" s="58">
        <v>1962</v>
      </c>
      <c r="D946" s="167" t="s">
        <v>221</v>
      </c>
      <c r="E946" s="58" t="s">
        <v>20</v>
      </c>
      <c r="F946" s="72">
        <v>5</v>
      </c>
      <c r="G946" s="72">
        <v>4</v>
      </c>
      <c r="H946" s="47">
        <v>4361.3</v>
      </c>
      <c r="I946" s="47">
        <v>404.4</v>
      </c>
      <c r="J946" s="47">
        <v>3006.79</v>
      </c>
      <c r="K946" s="37">
        <f t="shared" si="191"/>
        <v>323467.87</v>
      </c>
      <c r="L946" s="44">
        <v>0</v>
      </c>
      <c r="M946" s="44">
        <v>0</v>
      </c>
      <c r="N946" s="44">
        <v>0</v>
      </c>
      <c r="O946" s="47">
        <f>'[1]Прод. прилож'!$C$313</f>
        <v>323467.87</v>
      </c>
      <c r="P946" s="44">
        <f t="shared" si="192"/>
        <v>74.167764198748074</v>
      </c>
      <c r="Q946" s="50">
        <v>9673</v>
      </c>
      <c r="R946" s="69" t="s">
        <v>94</v>
      </c>
      <c r="S946" s="57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  <c r="BT946" s="16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DC946" s="16"/>
      <c r="DD946" s="16"/>
      <c r="DE946" s="16"/>
      <c r="DF946" s="16"/>
      <c r="DG946" s="16"/>
      <c r="DH946" s="16"/>
      <c r="DI946" s="16"/>
      <c r="DJ946" s="16"/>
      <c r="DK946" s="16"/>
      <c r="DL946" s="16"/>
      <c r="DM946" s="16"/>
      <c r="DN946" s="16"/>
      <c r="DO946" s="16"/>
      <c r="DP946" s="16"/>
      <c r="DQ946" s="16"/>
      <c r="DR946" s="16"/>
      <c r="DS946" s="16"/>
      <c r="DT946" s="16"/>
      <c r="DU946" s="16"/>
      <c r="DV946" s="16"/>
      <c r="DW946" s="16"/>
      <c r="DX946" s="16"/>
      <c r="DY946" s="16"/>
      <c r="DZ946" s="16"/>
      <c r="EA946" s="16"/>
      <c r="EB946" s="16"/>
      <c r="EC946" s="16"/>
      <c r="ED946" s="16"/>
      <c r="EE946" s="16"/>
      <c r="EF946" s="16"/>
      <c r="EG946" s="16"/>
      <c r="EH946" s="16"/>
      <c r="EI946" s="16"/>
      <c r="EJ946" s="16"/>
      <c r="EK946" s="16"/>
      <c r="EL946" s="16"/>
      <c r="EM946" s="16"/>
      <c r="EN946" s="16"/>
      <c r="EO946" s="16"/>
      <c r="EP946" s="16"/>
      <c r="EQ946" s="16"/>
      <c r="ER946" s="16"/>
      <c r="ES946" s="16"/>
      <c r="ET946" s="16"/>
      <c r="EU946" s="16"/>
      <c r="EV946" s="16"/>
      <c r="EW946" s="16"/>
      <c r="EX946" s="16"/>
      <c r="EY946" s="16"/>
      <c r="EZ946" s="16"/>
      <c r="FA946" s="16"/>
      <c r="FB946" s="16"/>
      <c r="FC946" s="16"/>
      <c r="FD946" s="16"/>
      <c r="FE946" s="16"/>
      <c r="FF946" s="16"/>
      <c r="FG946" s="16"/>
      <c r="FH946" s="16"/>
      <c r="FI946" s="16"/>
      <c r="FJ946" s="16"/>
      <c r="FK946" s="16"/>
      <c r="FL946" s="16"/>
      <c r="FM946" s="16"/>
      <c r="FN946" s="16"/>
      <c r="FO946" s="16"/>
      <c r="FP946" s="16"/>
      <c r="FQ946" s="16"/>
      <c r="FR946" s="16"/>
      <c r="FS946" s="16"/>
      <c r="FT946" s="16"/>
      <c r="FU946" s="16"/>
      <c r="FV946" s="16"/>
      <c r="FW946" s="16"/>
      <c r="FX946" s="16"/>
      <c r="FY946" s="16"/>
      <c r="FZ946" s="16"/>
      <c r="GA946" s="16"/>
      <c r="GB946" s="16"/>
      <c r="GC946" s="16"/>
      <c r="GD946" s="16"/>
      <c r="GE946" s="16"/>
      <c r="GF946" s="16"/>
      <c r="GG946" s="16"/>
      <c r="GH946" s="16"/>
      <c r="GI946" s="16"/>
      <c r="GJ946" s="16"/>
      <c r="GK946" s="16"/>
      <c r="GL946" s="16"/>
      <c r="GM946" s="16"/>
      <c r="GN946" s="16"/>
      <c r="GO946" s="16"/>
      <c r="GP946" s="16"/>
      <c r="GQ946" s="16"/>
      <c r="GR946" s="16"/>
      <c r="GS946" s="16"/>
      <c r="GT946" s="16"/>
      <c r="GU946" s="16"/>
      <c r="GV946" s="16"/>
      <c r="GW946" s="16"/>
      <c r="GX946" s="16"/>
      <c r="GY946" s="16"/>
    </row>
    <row r="947" spans="1:207" s="15" customFormat="1" ht="25.15" customHeight="1" x14ac:dyDescent="0.25">
      <c r="A947" s="191" t="s">
        <v>1458</v>
      </c>
      <c r="B947" s="45" t="s">
        <v>561</v>
      </c>
      <c r="C947" s="58">
        <v>1962</v>
      </c>
      <c r="D947" s="167" t="s">
        <v>221</v>
      </c>
      <c r="E947" s="58" t="s">
        <v>20</v>
      </c>
      <c r="F947" s="72">
        <v>2</v>
      </c>
      <c r="G947" s="72">
        <v>1</v>
      </c>
      <c r="H947" s="47">
        <v>309.2</v>
      </c>
      <c r="I947" s="47">
        <v>23.7</v>
      </c>
      <c r="J947" s="47">
        <v>285.5</v>
      </c>
      <c r="K947" s="37">
        <f t="shared" si="191"/>
        <v>2235720</v>
      </c>
      <c r="L947" s="44">
        <v>0</v>
      </c>
      <c r="M947" s="44">
        <v>0</v>
      </c>
      <c r="N947" s="44">
        <v>0</v>
      </c>
      <c r="O947" s="47">
        <f>'[1]Прод. прилож'!$C$314</f>
        <v>2235720</v>
      </c>
      <c r="P947" s="44">
        <f t="shared" si="192"/>
        <v>7230.6597671410091</v>
      </c>
      <c r="Q947" s="50">
        <v>9673</v>
      </c>
      <c r="R947" s="69" t="s">
        <v>94</v>
      </c>
      <c r="S947" s="57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  <c r="BT947" s="16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DC947" s="16"/>
      <c r="DD947" s="16"/>
      <c r="DE947" s="16"/>
      <c r="DF947" s="16"/>
      <c r="DG947" s="16"/>
      <c r="DH947" s="16"/>
      <c r="DI947" s="16"/>
      <c r="DJ947" s="16"/>
      <c r="DK947" s="16"/>
      <c r="DL947" s="16"/>
      <c r="DM947" s="16"/>
      <c r="DN947" s="16"/>
      <c r="DO947" s="16"/>
      <c r="DP947" s="16"/>
      <c r="DQ947" s="16"/>
      <c r="DR947" s="16"/>
      <c r="DS947" s="16"/>
      <c r="DT947" s="16"/>
      <c r="DU947" s="16"/>
      <c r="DV947" s="16"/>
      <c r="DW947" s="16"/>
      <c r="DX947" s="16"/>
      <c r="DY947" s="16"/>
      <c r="DZ947" s="16"/>
      <c r="EA947" s="16"/>
      <c r="EB947" s="16"/>
      <c r="EC947" s="16"/>
      <c r="ED947" s="16"/>
      <c r="EE947" s="16"/>
      <c r="EF947" s="16"/>
      <c r="EG947" s="16"/>
      <c r="EH947" s="16"/>
      <c r="EI947" s="16"/>
      <c r="EJ947" s="16"/>
      <c r="EK947" s="16"/>
      <c r="EL947" s="16"/>
      <c r="EM947" s="16"/>
      <c r="EN947" s="16"/>
      <c r="EO947" s="16"/>
      <c r="EP947" s="16"/>
      <c r="EQ947" s="16"/>
      <c r="ER947" s="16"/>
      <c r="ES947" s="16"/>
      <c r="ET947" s="16"/>
      <c r="EU947" s="16"/>
      <c r="EV947" s="16"/>
      <c r="EW947" s="16"/>
      <c r="EX947" s="16"/>
      <c r="EY947" s="16"/>
      <c r="EZ947" s="16"/>
      <c r="FA947" s="16"/>
      <c r="FB947" s="16"/>
      <c r="FC947" s="16"/>
      <c r="FD947" s="16"/>
      <c r="FE947" s="16"/>
      <c r="FF947" s="16"/>
      <c r="FG947" s="16"/>
      <c r="FH947" s="16"/>
      <c r="FI947" s="16"/>
      <c r="FJ947" s="16"/>
      <c r="FK947" s="16"/>
      <c r="FL947" s="16"/>
      <c r="FM947" s="16"/>
      <c r="FN947" s="16"/>
      <c r="FO947" s="16"/>
      <c r="FP947" s="16"/>
      <c r="FQ947" s="16"/>
      <c r="FR947" s="16"/>
      <c r="FS947" s="16"/>
      <c r="FT947" s="16"/>
      <c r="FU947" s="16"/>
      <c r="FV947" s="16"/>
      <c r="FW947" s="16"/>
      <c r="FX947" s="16"/>
      <c r="FY947" s="16"/>
      <c r="FZ947" s="16"/>
      <c r="GA947" s="16"/>
      <c r="GB947" s="16"/>
      <c r="GC947" s="16"/>
      <c r="GD947" s="16"/>
      <c r="GE947" s="16"/>
      <c r="GF947" s="16"/>
      <c r="GG947" s="16"/>
      <c r="GH947" s="16"/>
      <c r="GI947" s="16"/>
      <c r="GJ947" s="16"/>
      <c r="GK947" s="16"/>
      <c r="GL947" s="16"/>
      <c r="GM947" s="16"/>
      <c r="GN947" s="16"/>
      <c r="GO947" s="16"/>
      <c r="GP947" s="16"/>
      <c r="GQ947" s="16"/>
      <c r="GR947" s="16"/>
      <c r="GS947" s="16"/>
      <c r="GT947" s="16"/>
      <c r="GU947" s="16"/>
      <c r="GV947" s="16"/>
      <c r="GW947" s="16"/>
      <c r="GX947" s="16"/>
      <c r="GY947" s="16"/>
    </row>
    <row r="948" spans="1:207" s="15" customFormat="1" ht="25.15" customHeight="1" x14ac:dyDescent="0.25">
      <c r="A948" s="191" t="s">
        <v>1459</v>
      </c>
      <c r="B948" s="45" t="s">
        <v>562</v>
      </c>
      <c r="C948" s="58">
        <v>1963</v>
      </c>
      <c r="D948" s="167" t="s">
        <v>221</v>
      </c>
      <c r="E948" s="58" t="s">
        <v>20</v>
      </c>
      <c r="F948" s="72">
        <v>2</v>
      </c>
      <c r="G948" s="72">
        <v>1</v>
      </c>
      <c r="H948" s="47">
        <f>I948+J948</f>
        <v>279.97000000000003</v>
      </c>
      <c r="I948" s="47">
        <v>0</v>
      </c>
      <c r="J948" s="47">
        <v>279.97000000000003</v>
      </c>
      <c r="K948" s="37">
        <f t="shared" si="191"/>
        <v>17118102.500000004</v>
      </c>
      <c r="L948" s="44">
        <v>0</v>
      </c>
      <c r="M948" s="44">
        <v>0</v>
      </c>
      <c r="N948" s="44">
        <v>0</v>
      </c>
      <c r="O948" s="47">
        <f>'[1]Прод. прилож'!$C$830</f>
        <v>17118102.500000004</v>
      </c>
      <c r="P948" s="44">
        <f t="shared" si="192"/>
        <v>61142.631353359298</v>
      </c>
      <c r="Q948" s="50">
        <v>9673</v>
      </c>
      <c r="R948" s="69" t="s">
        <v>95</v>
      </c>
      <c r="S948" s="57"/>
      <c r="T948" s="16"/>
      <c r="U948" s="16"/>
    </row>
    <row r="949" spans="1:207" s="15" customFormat="1" ht="25.15" customHeight="1" x14ac:dyDescent="0.25">
      <c r="A949" s="191" t="s">
        <v>1460</v>
      </c>
      <c r="B949" s="45" t="s">
        <v>1701</v>
      </c>
      <c r="C949" s="58">
        <v>1973</v>
      </c>
      <c r="D949" s="167" t="s">
        <v>221</v>
      </c>
      <c r="E949" s="58" t="s">
        <v>20</v>
      </c>
      <c r="F949" s="72">
        <v>9</v>
      </c>
      <c r="G949" s="72">
        <v>4</v>
      </c>
      <c r="H949" s="47">
        <v>4552.6000000000004</v>
      </c>
      <c r="I949" s="47">
        <v>109.3</v>
      </c>
      <c r="J949" s="47">
        <v>3302.66</v>
      </c>
      <c r="K949" s="37">
        <f t="shared" si="191"/>
        <v>18118955</v>
      </c>
      <c r="L949" s="44">
        <v>0</v>
      </c>
      <c r="M949" s="44">
        <v>0</v>
      </c>
      <c r="N949" s="44">
        <v>0</v>
      </c>
      <c r="O949" s="47">
        <f>'[1]Прод. прилож'!$C$1307</f>
        <v>18118955</v>
      </c>
      <c r="P949" s="44">
        <f t="shared" si="192"/>
        <v>3979.9136757017964</v>
      </c>
      <c r="Q949" s="50">
        <v>9673</v>
      </c>
      <c r="R949" s="69" t="s">
        <v>96</v>
      </c>
      <c r="S949" s="57"/>
      <c r="T949" s="16"/>
      <c r="U949" s="16"/>
    </row>
    <row r="950" spans="1:207" s="15" customFormat="1" ht="25.15" customHeight="1" x14ac:dyDescent="0.25">
      <c r="A950" s="191" t="s">
        <v>1461</v>
      </c>
      <c r="B950" s="45" t="s">
        <v>563</v>
      </c>
      <c r="C950" s="58">
        <v>1967</v>
      </c>
      <c r="D950" s="167" t="s">
        <v>221</v>
      </c>
      <c r="E950" s="58" t="s">
        <v>20</v>
      </c>
      <c r="F950" s="72">
        <v>5</v>
      </c>
      <c r="G950" s="72">
        <v>8</v>
      </c>
      <c r="H950" s="47">
        <f t="shared" ref="H950:H957" si="195">I950+J950</f>
        <v>4960.7</v>
      </c>
      <c r="I950" s="47">
        <v>0</v>
      </c>
      <c r="J950" s="47">
        <v>4960.7</v>
      </c>
      <c r="K950" s="37">
        <f t="shared" si="191"/>
        <v>11191000</v>
      </c>
      <c r="L950" s="44">
        <v>0</v>
      </c>
      <c r="M950" s="44">
        <v>0</v>
      </c>
      <c r="N950" s="44">
        <v>0</v>
      </c>
      <c r="O950" s="47">
        <f>'[1]Прод. прилож'!$C$1308</f>
        <v>11191000</v>
      </c>
      <c r="P950" s="44">
        <f t="shared" si="192"/>
        <v>2255.9316225532689</v>
      </c>
      <c r="Q950" s="50">
        <v>9673</v>
      </c>
      <c r="R950" s="69" t="s">
        <v>96</v>
      </c>
      <c r="S950" s="57"/>
      <c r="T950" s="16"/>
      <c r="U950" s="16"/>
    </row>
    <row r="951" spans="1:207" s="15" customFormat="1" ht="25.15" customHeight="1" x14ac:dyDescent="0.25">
      <c r="A951" s="191" t="s">
        <v>1462</v>
      </c>
      <c r="B951" s="45" t="s">
        <v>564</v>
      </c>
      <c r="C951" s="58">
        <v>1964</v>
      </c>
      <c r="D951" s="167" t="s">
        <v>221</v>
      </c>
      <c r="E951" s="58" t="s">
        <v>20</v>
      </c>
      <c r="F951" s="72">
        <v>5</v>
      </c>
      <c r="G951" s="72">
        <v>3</v>
      </c>
      <c r="H951" s="47">
        <f t="shared" si="195"/>
        <v>2683.9</v>
      </c>
      <c r="I951" s="47">
        <v>657.4</v>
      </c>
      <c r="J951" s="47">
        <v>2026.5</v>
      </c>
      <c r="K951" s="37">
        <f t="shared" si="191"/>
        <v>7280350</v>
      </c>
      <c r="L951" s="44">
        <v>0</v>
      </c>
      <c r="M951" s="44">
        <v>0</v>
      </c>
      <c r="N951" s="44">
        <v>0</v>
      </c>
      <c r="O951" s="47">
        <f>'[1]Прод. прилож'!$C$832</f>
        <v>7280350</v>
      </c>
      <c r="P951" s="44">
        <f t="shared" si="192"/>
        <v>2712.6010656134727</v>
      </c>
      <c r="Q951" s="50">
        <v>9673</v>
      </c>
      <c r="R951" s="69" t="s">
        <v>95</v>
      </c>
      <c r="S951" s="57"/>
      <c r="T951" s="16"/>
      <c r="U951" s="16"/>
    </row>
    <row r="952" spans="1:207" s="15" customFormat="1" ht="25.15" customHeight="1" x14ac:dyDescent="0.25">
      <c r="A952" s="191" t="s">
        <v>1463</v>
      </c>
      <c r="B952" s="45" t="s">
        <v>565</v>
      </c>
      <c r="C952" s="58">
        <v>1964</v>
      </c>
      <c r="D952" s="167" t="s">
        <v>221</v>
      </c>
      <c r="E952" s="58" t="s">
        <v>20</v>
      </c>
      <c r="F952" s="72">
        <v>5</v>
      </c>
      <c r="G952" s="72">
        <v>1</v>
      </c>
      <c r="H952" s="47">
        <f t="shared" si="195"/>
        <v>1380.04</v>
      </c>
      <c r="I952" s="47">
        <v>0</v>
      </c>
      <c r="J952" s="47">
        <v>1380.04</v>
      </c>
      <c r="K952" s="37">
        <f t="shared" si="191"/>
        <v>5706325</v>
      </c>
      <c r="L952" s="44">
        <v>0</v>
      </c>
      <c r="M952" s="44">
        <v>0</v>
      </c>
      <c r="N952" s="44">
        <v>0</v>
      </c>
      <c r="O952" s="47">
        <f>'[1]Прод. прилож'!$C$833</f>
        <v>5706325</v>
      </c>
      <c r="P952" s="44">
        <f t="shared" si="192"/>
        <v>4134.8982638184398</v>
      </c>
      <c r="Q952" s="50">
        <v>9673</v>
      </c>
      <c r="R952" s="69" t="s">
        <v>95</v>
      </c>
      <c r="S952" s="57"/>
      <c r="T952" s="16"/>
      <c r="U952" s="16"/>
    </row>
    <row r="953" spans="1:207" s="15" customFormat="1" ht="25.15" customHeight="1" x14ac:dyDescent="0.25">
      <c r="A953" s="191" t="s">
        <v>1464</v>
      </c>
      <c r="B953" s="45" t="s">
        <v>566</v>
      </c>
      <c r="C953" s="58">
        <v>1967</v>
      </c>
      <c r="D953" s="167" t="s">
        <v>221</v>
      </c>
      <c r="E953" s="58" t="s">
        <v>20</v>
      </c>
      <c r="F953" s="72">
        <v>2</v>
      </c>
      <c r="G953" s="72">
        <v>1</v>
      </c>
      <c r="H953" s="47">
        <f t="shared" si="195"/>
        <v>256.27999999999997</v>
      </c>
      <c r="I953" s="47">
        <v>0</v>
      </c>
      <c r="J953" s="47">
        <v>256.27999999999997</v>
      </c>
      <c r="K953" s="37">
        <f t="shared" si="191"/>
        <v>2131250</v>
      </c>
      <c r="L953" s="44">
        <v>0</v>
      </c>
      <c r="M953" s="44">
        <v>0</v>
      </c>
      <c r="N953" s="44">
        <v>0</v>
      </c>
      <c r="O953" s="47">
        <f>'[1]Прод. прилож'!$C$1309</f>
        <v>2131250</v>
      </c>
      <c r="P953" s="44">
        <f t="shared" si="192"/>
        <v>8316.0995785859232</v>
      </c>
      <c r="Q953" s="50">
        <v>9673</v>
      </c>
      <c r="R953" s="69" t="s">
        <v>96</v>
      </c>
      <c r="S953" s="57"/>
      <c r="T953" s="16"/>
      <c r="U953" s="16"/>
    </row>
    <row r="954" spans="1:207" s="15" customFormat="1" ht="25.15" customHeight="1" x14ac:dyDescent="0.25">
      <c r="A954" s="191" t="s">
        <v>1465</v>
      </c>
      <c r="B954" s="45" t="s">
        <v>567</v>
      </c>
      <c r="C954" s="58">
        <v>1967</v>
      </c>
      <c r="D954" s="167" t="s">
        <v>221</v>
      </c>
      <c r="E954" s="58" t="s">
        <v>20</v>
      </c>
      <c r="F954" s="72">
        <v>5</v>
      </c>
      <c r="G954" s="72">
        <v>2</v>
      </c>
      <c r="H954" s="47">
        <f t="shared" si="195"/>
        <v>1558.08</v>
      </c>
      <c r="I954" s="47">
        <v>0</v>
      </c>
      <c r="J954" s="47">
        <v>1558.08</v>
      </c>
      <c r="K954" s="37">
        <f t="shared" si="191"/>
        <v>4419825</v>
      </c>
      <c r="L954" s="44">
        <v>0</v>
      </c>
      <c r="M954" s="44">
        <v>0</v>
      </c>
      <c r="N954" s="44">
        <v>0</v>
      </c>
      <c r="O954" s="47">
        <f>'[1]Прод. прилож'!$C$1310</f>
        <v>4419825</v>
      </c>
      <c r="P954" s="44">
        <f t="shared" si="192"/>
        <v>2836.7124922982134</v>
      </c>
      <c r="Q954" s="50">
        <v>9673</v>
      </c>
      <c r="R954" s="69" t="s">
        <v>96</v>
      </c>
      <c r="S954" s="57"/>
      <c r="T954" s="16"/>
      <c r="U954" s="16"/>
    </row>
    <row r="955" spans="1:207" s="15" customFormat="1" ht="25.15" customHeight="1" x14ac:dyDescent="0.25">
      <c r="A955" s="191" t="s">
        <v>1466</v>
      </c>
      <c r="B955" s="45" t="s">
        <v>568</v>
      </c>
      <c r="C955" s="58">
        <v>1967</v>
      </c>
      <c r="D955" s="167" t="s">
        <v>221</v>
      </c>
      <c r="E955" s="58" t="s">
        <v>20</v>
      </c>
      <c r="F955" s="72">
        <v>5</v>
      </c>
      <c r="G955" s="72">
        <v>2</v>
      </c>
      <c r="H955" s="47">
        <f t="shared" si="195"/>
        <v>1633.42</v>
      </c>
      <c r="I955" s="47">
        <v>74.900000000000006</v>
      </c>
      <c r="J955" s="47">
        <v>1558.52</v>
      </c>
      <c r="K955" s="37">
        <f t="shared" si="191"/>
        <v>4461675</v>
      </c>
      <c r="L955" s="44">
        <v>0</v>
      </c>
      <c r="M955" s="44">
        <v>0</v>
      </c>
      <c r="N955" s="44">
        <v>0</v>
      </c>
      <c r="O955" s="47">
        <f>'[1]Прод. прилож'!$C$1311</f>
        <v>4461675</v>
      </c>
      <c r="P955" s="44">
        <f t="shared" si="192"/>
        <v>2731.4928187483929</v>
      </c>
      <c r="Q955" s="50">
        <v>9673</v>
      </c>
      <c r="R955" s="69" t="s">
        <v>96</v>
      </c>
      <c r="S955" s="57"/>
      <c r="T955" s="16"/>
      <c r="U955" s="16"/>
    </row>
    <row r="956" spans="1:207" s="15" customFormat="1" ht="25.15" customHeight="1" x14ac:dyDescent="0.25">
      <c r="A956" s="191" t="s">
        <v>1467</v>
      </c>
      <c r="B956" s="45" t="s">
        <v>569</v>
      </c>
      <c r="C956" s="58">
        <v>1962</v>
      </c>
      <c r="D956" s="167" t="s">
        <v>221</v>
      </c>
      <c r="E956" s="58" t="s">
        <v>20</v>
      </c>
      <c r="F956" s="72">
        <v>4</v>
      </c>
      <c r="G956" s="72">
        <v>1</v>
      </c>
      <c r="H956" s="47">
        <f t="shared" si="195"/>
        <v>2133.7800000000002</v>
      </c>
      <c r="I956" s="47">
        <v>234.32</v>
      </c>
      <c r="J956" s="47">
        <v>1899.46</v>
      </c>
      <c r="K956" s="37">
        <f t="shared" si="191"/>
        <v>11560582</v>
      </c>
      <c r="L956" s="44">
        <v>0</v>
      </c>
      <c r="M956" s="44">
        <v>0</v>
      </c>
      <c r="N956" s="44">
        <v>0</v>
      </c>
      <c r="O956" s="47">
        <f>'[1]Прод. прилож'!$C$315</f>
        <v>11560582</v>
      </c>
      <c r="P956" s="44">
        <f t="shared" si="192"/>
        <v>5417.8884421074335</v>
      </c>
      <c r="Q956" s="50">
        <v>9673</v>
      </c>
      <c r="R956" s="69" t="s">
        <v>94</v>
      </c>
      <c r="S956" s="57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  <c r="BT956" s="16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DC956" s="16"/>
      <c r="DD956" s="16"/>
      <c r="DE956" s="16"/>
      <c r="DF956" s="16"/>
      <c r="DG956" s="16"/>
      <c r="DH956" s="16"/>
      <c r="DI956" s="16"/>
      <c r="DJ956" s="16"/>
      <c r="DK956" s="16"/>
      <c r="DL956" s="16"/>
      <c r="DM956" s="16"/>
      <c r="DN956" s="16"/>
      <c r="DO956" s="16"/>
      <c r="DP956" s="16"/>
      <c r="DQ956" s="16"/>
      <c r="DR956" s="16"/>
      <c r="DS956" s="16"/>
      <c r="DT956" s="16"/>
      <c r="DU956" s="16"/>
      <c r="DV956" s="16"/>
      <c r="DW956" s="16"/>
      <c r="DX956" s="16"/>
      <c r="DY956" s="16"/>
      <c r="DZ956" s="16"/>
      <c r="EA956" s="16"/>
      <c r="EB956" s="16"/>
      <c r="EC956" s="16"/>
      <c r="ED956" s="16"/>
      <c r="EE956" s="16"/>
      <c r="EF956" s="16"/>
      <c r="EG956" s="16"/>
      <c r="EH956" s="16"/>
      <c r="EI956" s="16"/>
      <c r="EJ956" s="16"/>
      <c r="EK956" s="16"/>
      <c r="EL956" s="16"/>
      <c r="EM956" s="16"/>
      <c r="EN956" s="16"/>
      <c r="EO956" s="16"/>
      <c r="EP956" s="16"/>
      <c r="EQ956" s="16"/>
      <c r="ER956" s="16"/>
      <c r="ES956" s="16"/>
      <c r="ET956" s="16"/>
      <c r="EU956" s="16"/>
      <c r="EV956" s="16"/>
      <c r="EW956" s="16"/>
      <c r="EX956" s="16"/>
      <c r="EY956" s="16"/>
      <c r="EZ956" s="16"/>
      <c r="FA956" s="16"/>
      <c r="FB956" s="16"/>
      <c r="FC956" s="16"/>
      <c r="FD956" s="16"/>
      <c r="FE956" s="16"/>
      <c r="FF956" s="16"/>
      <c r="FG956" s="16"/>
      <c r="FH956" s="16"/>
      <c r="FI956" s="16"/>
      <c r="FJ956" s="16"/>
      <c r="FK956" s="16"/>
      <c r="FL956" s="16"/>
      <c r="FM956" s="16"/>
      <c r="FN956" s="16"/>
      <c r="FO956" s="16"/>
      <c r="FP956" s="16"/>
      <c r="FQ956" s="16"/>
      <c r="FR956" s="16"/>
      <c r="FS956" s="16"/>
      <c r="FT956" s="16"/>
      <c r="FU956" s="16"/>
      <c r="FV956" s="16"/>
      <c r="FW956" s="16"/>
      <c r="FX956" s="16"/>
      <c r="FY956" s="16"/>
      <c r="FZ956" s="16"/>
      <c r="GA956" s="16"/>
      <c r="GB956" s="16"/>
      <c r="GC956" s="16"/>
      <c r="GD956" s="16"/>
      <c r="GE956" s="16"/>
      <c r="GF956" s="16"/>
      <c r="GG956" s="16"/>
      <c r="GH956" s="16"/>
      <c r="GI956" s="16"/>
      <c r="GJ956" s="16"/>
      <c r="GK956" s="16"/>
      <c r="GL956" s="16"/>
      <c r="GM956" s="16"/>
      <c r="GN956" s="16"/>
      <c r="GO956" s="16"/>
      <c r="GP956" s="16"/>
      <c r="GQ956" s="16"/>
      <c r="GR956" s="16"/>
      <c r="GS956" s="16"/>
      <c r="GT956" s="16"/>
      <c r="GU956" s="16"/>
      <c r="GV956" s="16"/>
      <c r="GW956" s="16"/>
      <c r="GX956" s="16"/>
      <c r="GY956" s="16"/>
    </row>
    <row r="957" spans="1:207" s="15" customFormat="1" ht="25.15" customHeight="1" x14ac:dyDescent="0.25">
      <c r="A957" s="191" t="s">
        <v>1468</v>
      </c>
      <c r="B957" s="45" t="s">
        <v>570</v>
      </c>
      <c r="C957" s="58">
        <v>1965</v>
      </c>
      <c r="D957" s="167" t="s">
        <v>221</v>
      </c>
      <c r="E957" s="167" t="s">
        <v>20</v>
      </c>
      <c r="F957" s="72">
        <v>5</v>
      </c>
      <c r="G957" s="72">
        <v>3</v>
      </c>
      <c r="H957" s="47">
        <f t="shared" si="195"/>
        <v>2555.9499999999998</v>
      </c>
      <c r="I957" s="47">
        <v>16.600000000000001</v>
      </c>
      <c r="J957" s="47">
        <v>2539.35</v>
      </c>
      <c r="K957" s="37">
        <f t="shared" si="191"/>
        <v>7680250</v>
      </c>
      <c r="L957" s="44">
        <v>0</v>
      </c>
      <c r="M957" s="44">
        <v>0</v>
      </c>
      <c r="N957" s="44">
        <v>0</v>
      </c>
      <c r="O957" s="47">
        <f>'[1]Прод. прилож'!$C$1312</f>
        <v>7680250</v>
      </c>
      <c r="P957" s="44">
        <f t="shared" si="192"/>
        <v>3004.8514251061251</v>
      </c>
      <c r="Q957" s="50">
        <v>9673</v>
      </c>
      <c r="R957" s="69" t="s">
        <v>96</v>
      </c>
      <c r="S957" s="57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  <c r="BT957" s="16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DC957" s="16"/>
      <c r="DD957" s="16"/>
      <c r="DE957" s="16"/>
      <c r="DF957" s="16"/>
      <c r="DG957" s="16"/>
      <c r="DH957" s="16"/>
      <c r="DI957" s="16"/>
      <c r="DJ957" s="16"/>
      <c r="DK957" s="16"/>
      <c r="DL957" s="16"/>
      <c r="DM957" s="16"/>
      <c r="DN957" s="16"/>
      <c r="DO957" s="16"/>
      <c r="DP957" s="16"/>
      <c r="DQ957" s="16"/>
      <c r="DR957" s="16"/>
      <c r="DS957" s="16"/>
      <c r="DT957" s="16"/>
      <c r="DU957" s="16"/>
      <c r="DV957" s="16"/>
      <c r="DW957" s="16"/>
      <c r="DX957" s="16"/>
      <c r="DY957" s="16"/>
      <c r="DZ957" s="16"/>
      <c r="EA957" s="16"/>
      <c r="EB957" s="16"/>
      <c r="EC957" s="16"/>
      <c r="ED957" s="16"/>
      <c r="EE957" s="16"/>
      <c r="EF957" s="16"/>
      <c r="EG957" s="16"/>
      <c r="EH957" s="16"/>
      <c r="EI957" s="16"/>
      <c r="EJ957" s="16"/>
      <c r="EK957" s="16"/>
      <c r="EL957" s="16"/>
      <c r="EM957" s="16"/>
      <c r="EN957" s="16"/>
      <c r="EO957" s="16"/>
      <c r="EP957" s="16"/>
      <c r="EQ957" s="16"/>
      <c r="ER957" s="16"/>
      <c r="ES957" s="16"/>
      <c r="ET957" s="16"/>
      <c r="EU957" s="16"/>
      <c r="EV957" s="16"/>
      <c r="EW957" s="16"/>
      <c r="EX957" s="16"/>
      <c r="EY957" s="16"/>
      <c r="EZ957" s="16"/>
      <c r="FA957" s="16"/>
      <c r="FB957" s="16"/>
      <c r="FC957" s="16"/>
      <c r="FD957" s="16"/>
      <c r="FE957" s="16"/>
      <c r="FF957" s="16"/>
      <c r="FG957" s="16"/>
      <c r="FH957" s="16"/>
      <c r="FI957" s="16"/>
      <c r="FJ957" s="16"/>
      <c r="FK957" s="16"/>
      <c r="FL957" s="16"/>
      <c r="FM957" s="16"/>
      <c r="FN957" s="16"/>
      <c r="FO957" s="16"/>
      <c r="FP957" s="16"/>
      <c r="FQ957" s="16"/>
      <c r="FR957" s="16"/>
      <c r="FS957" s="16"/>
      <c r="FT957" s="16"/>
      <c r="FU957" s="16"/>
      <c r="FV957" s="16"/>
      <c r="FW957" s="16"/>
      <c r="FX957" s="16"/>
      <c r="FY957" s="16"/>
      <c r="FZ957" s="16"/>
      <c r="GA957" s="16"/>
      <c r="GB957" s="16"/>
      <c r="GC957" s="16"/>
      <c r="GD957" s="16"/>
      <c r="GE957" s="16"/>
      <c r="GF957" s="16"/>
      <c r="GG957" s="16"/>
      <c r="GH957" s="16"/>
      <c r="GI957" s="16"/>
      <c r="GJ957" s="16"/>
      <c r="GK957" s="16"/>
      <c r="GL957" s="16"/>
      <c r="GM957" s="16"/>
      <c r="GN957" s="16"/>
      <c r="GO957" s="16"/>
      <c r="GP957" s="16"/>
      <c r="GQ957" s="16"/>
      <c r="GR957" s="16"/>
      <c r="GS957" s="16"/>
      <c r="GT957" s="16"/>
      <c r="GU957" s="16"/>
      <c r="GV957" s="16"/>
      <c r="GW957" s="16"/>
      <c r="GX957" s="16"/>
      <c r="GY957" s="16"/>
    </row>
    <row r="958" spans="1:207" s="15" customFormat="1" ht="25.15" customHeight="1" x14ac:dyDescent="0.25">
      <c r="A958" s="191" t="s">
        <v>1469</v>
      </c>
      <c r="B958" s="45" t="s">
        <v>571</v>
      </c>
      <c r="C958" s="58">
        <v>1965</v>
      </c>
      <c r="D958" s="167" t="s">
        <v>221</v>
      </c>
      <c r="E958" s="167" t="s">
        <v>20</v>
      </c>
      <c r="F958" s="72">
        <v>5</v>
      </c>
      <c r="G958" s="72">
        <v>4</v>
      </c>
      <c r="H958" s="47">
        <v>3491.7</v>
      </c>
      <c r="I958" s="47">
        <v>216.1</v>
      </c>
      <c r="J958" s="47">
        <v>3009.2</v>
      </c>
      <c r="K958" s="37">
        <f t="shared" si="191"/>
        <v>6675152.5</v>
      </c>
      <c r="L958" s="44">
        <v>0</v>
      </c>
      <c r="M958" s="44">
        <v>0</v>
      </c>
      <c r="N958" s="44">
        <v>0</v>
      </c>
      <c r="O958" s="47">
        <f>'[1]Прод. прилож'!$C$1313</f>
        <v>6675152.5</v>
      </c>
      <c r="P958" s="44">
        <f t="shared" si="192"/>
        <v>1911.7199358478679</v>
      </c>
      <c r="Q958" s="50">
        <v>9673</v>
      </c>
      <c r="R958" s="69" t="s">
        <v>96</v>
      </c>
      <c r="S958" s="57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  <c r="BT958" s="16"/>
      <c r="BU958" s="16"/>
      <c r="BV958" s="16"/>
      <c r="BW958" s="16"/>
      <c r="BX958" s="16"/>
      <c r="BY958" s="16"/>
      <c r="BZ958" s="16"/>
      <c r="CA958" s="16"/>
      <c r="CB958" s="16"/>
      <c r="CC958" s="16"/>
      <c r="CD958" s="16"/>
      <c r="CE958" s="16"/>
      <c r="CF958" s="16"/>
      <c r="CG958" s="16"/>
      <c r="CH958" s="16"/>
      <c r="CI958" s="16"/>
      <c r="CJ958" s="16"/>
      <c r="CK958" s="16"/>
      <c r="CL958" s="16"/>
      <c r="CM958" s="16"/>
      <c r="CN958" s="16"/>
      <c r="CO958" s="16"/>
      <c r="CP958" s="16"/>
      <c r="CQ958" s="16"/>
      <c r="CR958" s="16"/>
      <c r="CS958" s="16"/>
      <c r="CT958" s="16"/>
      <c r="CU958" s="16"/>
      <c r="CV958" s="16"/>
      <c r="CW958" s="16"/>
      <c r="CX958" s="16"/>
      <c r="CY958" s="16"/>
      <c r="CZ958" s="16"/>
      <c r="DA958" s="16"/>
      <c r="DB958" s="16"/>
      <c r="DC958" s="16"/>
      <c r="DD958" s="16"/>
      <c r="DE958" s="16"/>
      <c r="DF958" s="16"/>
      <c r="DG958" s="16"/>
      <c r="DH958" s="16"/>
      <c r="DI958" s="16"/>
      <c r="DJ958" s="16"/>
      <c r="DK958" s="16"/>
      <c r="DL958" s="16"/>
      <c r="DM958" s="16"/>
      <c r="DN958" s="16"/>
      <c r="DO958" s="16"/>
      <c r="DP958" s="16"/>
      <c r="DQ958" s="16"/>
      <c r="DR958" s="16"/>
      <c r="DS958" s="16"/>
      <c r="DT958" s="16"/>
      <c r="DU958" s="16"/>
      <c r="DV958" s="16"/>
      <c r="DW958" s="16"/>
      <c r="DX958" s="16"/>
      <c r="DY958" s="16"/>
      <c r="DZ958" s="16"/>
      <c r="EA958" s="16"/>
      <c r="EB958" s="16"/>
      <c r="EC958" s="16"/>
      <c r="ED958" s="16"/>
      <c r="EE958" s="16"/>
      <c r="EF958" s="16"/>
      <c r="EG958" s="16"/>
      <c r="EH958" s="16"/>
      <c r="EI958" s="16"/>
      <c r="EJ958" s="16"/>
      <c r="EK958" s="16"/>
      <c r="EL958" s="16"/>
      <c r="EM958" s="16"/>
      <c r="EN958" s="16"/>
      <c r="EO958" s="16"/>
      <c r="EP958" s="16"/>
      <c r="EQ958" s="16"/>
      <c r="ER958" s="16"/>
      <c r="ES958" s="16"/>
      <c r="ET958" s="16"/>
      <c r="EU958" s="16"/>
      <c r="EV958" s="16"/>
      <c r="EW958" s="16"/>
      <c r="EX958" s="16"/>
      <c r="EY958" s="16"/>
      <c r="EZ958" s="16"/>
      <c r="FA958" s="16"/>
      <c r="FB958" s="16"/>
      <c r="FC958" s="16"/>
      <c r="FD958" s="16"/>
      <c r="FE958" s="16"/>
      <c r="FF958" s="16"/>
      <c r="FG958" s="16"/>
      <c r="FH958" s="16"/>
      <c r="FI958" s="16"/>
      <c r="FJ958" s="16"/>
      <c r="FK958" s="16"/>
      <c r="FL958" s="16"/>
      <c r="FM958" s="16"/>
      <c r="FN958" s="16"/>
      <c r="FO958" s="16"/>
      <c r="FP958" s="16"/>
      <c r="FQ958" s="16"/>
      <c r="FR958" s="16"/>
      <c r="FS958" s="16"/>
      <c r="FT958" s="16"/>
      <c r="FU958" s="16"/>
      <c r="FV958" s="16"/>
      <c r="FW958" s="16"/>
      <c r="FX958" s="16"/>
      <c r="FY958" s="16"/>
      <c r="FZ958" s="16"/>
      <c r="GA958" s="16"/>
      <c r="GB958" s="16"/>
      <c r="GC958" s="16"/>
      <c r="GD958" s="16"/>
      <c r="GE958" s="16"/>
      <c r="GF958" s="16"/>
      <c r="GG958" s="16"/>
      <c r="GH958" s="16"/>
      <c r="GI958" s="16"/>
      <c r="GJ958" s="16"/>
      <c r="GK958" s="16"/>
      <c r="GL958" s="16"/>
      <c r="GM958" s="16"/>
      <c r="GN958" s="16"/>
      <c r="GO958" s="16"/>
      <c r="GP958" s="16"/>
      <c r="GQ958" s="16"/>
      <c r="GR958" s="16"/>
      <c r="GS958" s="16"/>
      <c r="GT958" s="16"/>
      <c r="GU958" s="16"/>
      <c r="GV958" s="16"/>
      <c r="GW958" s="16"/>
      <c r="GX958" s="16"/>
      <c r="GY958" s="16"/>
    </row>
    <row r="959" spans="1:207" s="15" customFormat="1" ht="25.15" customHeight="1" x14ac:dyDescent="0.25">
      <c r="A959" s="191" t="s">
        <v>1470</v>
      </c>
      <c r="B959" s="45" t="s">
        <v>572</v>
      </c>
      <c r="C959" s="58">
        <v>1964</v>
      </c>
      <c r="D959" s="167" t="s">
        <v>221</v>
      </c>
      <c r="E959" s="58" t="s">
        <v>20</v>
      </c>
      <c r="F959" s="72">
        <v>5</v>
      </c>
      <c r="G959" s="72">
        <v>4</v>
      </c>
      <c r="H959" s="47">
        <f>I959+J959</f>
        <v>3619.23</v>
      </c>
      <c r="I959" s="47">
        <v>1089.23</v>
      </c>
      <c r="J959" s="47">
        <v>2530</v>
      </c>
      <c r="K959" s="37">
        <f t="shared" si="191"/>
        <v>9610000</v>
      </c>
      <c r="L959" s="44">
        <v>0</v>
      </c>
      <c r="M959" s="44">
        <v>0</v>
      </c>
      <c r="N959" s="44">
        <v>0</v>
      </c>
      <c r="O959" s="47">
        <f>'[1]Прод. прилож'!$C$834</f>
        <v>9610000</v>
      </c>
      <c r="P959" s="44">
        <f t="shared" si="192"/>
        <v>2655.2609256665091</v>
      </c>
      <c r="Q959" s="50">
        <v>9673</v>
      </c>
      <c r="R959" s="69" t="s">
        <v>95</v>
      </c>
      <c r="S959" s="57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  <c r="BT959" s="16"/>
      <c r="BU959" s="16"/>
      <c r="BV959" s="16"/>
      <c r="BW959" s="16"/>
      <c r="BX959" s="16"/>
      <c r="BY959" s="16"/>
      <c r="BZ959" s="16"/>
      <c r="CA959" s="16"/>
      <c r="CB959" s="16"/>
      <c r="CC959" s="16"/>
      <c r="CD959" s="16"/>
      <c r="CE959" s="16"/>
      <c r="CF959" s="16"/>
      <c r="CG959" s="16"/>
      <c r="CH959" s="16"/>
      <c r="CI959" s="16"/>
      <c r="CJ959" s="16"/>
      <c r="CK959" s="16"/>
      <c r="CL959" s="16"/>
      <c r="CM959" s="16"/>
      <c r="CN959" s="16"/>
      <c r="CO959" s="16"/>
      <c r="CP959" s="16"/>
      <c r="CQ959" s="16"/>
      <c r="CR959" s="16"/>
      <c r="CS959" s="16"/>
      <c r="CT959" s="16"/>
      <c r="CU959" s="16"/>
      <c r="CV959" s="16"/>
      <c r="CW959" s="16"/>
      <c r="CX959" s="16"/>
      <c r="CY959" s="16"/>
      <c r="CZ959" s="16"/>
      <c r="DA959" s="16"/>
      <c r="DB959" s="16"/>
      <c r="DC959" s="16"/>
      <c r="DD959" s="16"/>
      <c r="DE959" s="16"/>
      <c r="DF959" s="16"/>
      <c r="DG959" s="16"/>
      <c r="DH959" s="16"/>
      <c r="DI959" s="16"/>
      <c r="DJ959" s="16"/>
      <c r="DK959" s="16"/>
      <c r="DL959" s="16"/>
      <c r="DM959" s="16"/>
      <c r="DN959" s="16"/>
      <c r="DO959" s="16"/>
      <c r="DP959" s="16"/>
      <c r="DQ959" s="16"/>
      <c r="DR959" s="16"/>
      <c r="DS959" s="16"/>
      <c r="DT959" s="16"/>
      <c r="DU959" s="16"/>
      <c r="DV959" s="16"/>
      <c r="DW959" s="16"/>
      <c r="DX959" s="16"/>
      <c r="DY959" s="16"/>
      <c r="DZ959" s="16"/>
      <c r="EA959" s="16"/>
      <c r="EB959" s="16"/>
      <c r="EC959" s="16"/>
      <c r="ED959" s="16"/>
      <c r="EE959" s="16"/>
      <c r="EF959" s="16"/>
      <c r="EG959" s="16"/>
      <c r="EH959" s="16"/>
      <c r="EI959" s="16"/>
      <c r="EJ959" s="16"/>
      <c r="EK959" s="16"/>
      <c r="EL959" s="16"/>
      <c r="EM959" s="16"/>
      <c r="EN959" s="16"/>
      <c r="EO959" s="16"/>
      <c r="EP959" s="16"/>
      <c r="EQ959" s="16"/>
      <c r="ER959" s="16"/>
      <c r="ES959" s="16"/>
      <c r="ET959" s="16"/>
      <c r="EU959" s="16"/>
      <c r="EV959" s="16"/>
      <c r="EW959" s="16"/>
      <c r="EX959" s="16"/>
      <c r="EY959" s="16"/>
      <c r="EZ959" s="16"/>
      <c r="FA959" s="16"/>
      <c r="FB959" s="16"/>
      <c r="FC959" s="16"/>
      <c r="FD959" s="16"/>
      <c r="FE959" s="16"/>
      <c r="FF959" s="16"/>
      <c r="FG959" s="16"/>
      <c r="FH959" s="16"/>
      <c r="FI959" s="16"/>
      <c r="FJ959" s="16"/>
      <c r="FK959" s="16"/>
      <c r="FL959" s="16"/>
      <c r="FM959" s="16"/>
      <c r="FN959" s="16"/>
      <c r="FO959" s="16"/>
      <c r="FP959" s="16"/>
      <c r="FQ959" s="16"/>
      <c r="FR959" s="16"/>
      <c r="FS959" s="16"/>
      <c r="FT959" s="16"/>
      <c r="FU959" s="16"/>
      <c r="FV959" s="16"/>
      <c r="FW959" s="16"/>
      <c r="FX959" s="16"/>
      <c r="FY959" s="16"/>
      <c r="FZ959" s="16"/>
      <c r="GA959" s="16"/>
      <c r="GB959" s="16"/>
      <c r="GC959" s="16"/>
      <c r="GD959" s="16"/>
      <c r="GE959" s="16"/>
      <c r="GF959" s="16"/>
      <c r="GG959" s="16"/>
      <c r="GH959" s="16"/>
      <c r="GI959" s="16"/>
      <c r="GJ959" s="16"/>
      <c r="GK959" s="16"/>
      <c r="GL959" s="16"/>
      <c r="GM959" s="16"/>
      <c r="GN959" s="16"/>
      <c r="GO959" s="16"/>
      <c r="GP959" s="16"/>
      <c r="GQ959" s="16"/>
      <c r="GR959" s="16"/>
      <c r="GS959" s="16"/>
      <c r="GT959" s="16"/>
      <c r="GU959" s="16"/>
      <c r="GV959" s="16"/>
      <c r="GW959" s="16"/>
      <c r="GX959" s="16"/>
      <c r="GY959" s="16"/>
    </row>
    <row r="960" spans="1:207" s="15" customFormat="1" ht="25.15" customHeight="1" x14ac:dyDescent="0.25">
      <c r="A960" s="191" t="s">
        <v>1471</v>
      </c>
      <c r="B960" s="45" t="s">
        <v>573</v>
      </c>
      <c r="C960" s="58">
        <v>1964</v>
      </c>
      <c r="D960" s="167" t="s">
        <v>221</v>
      </c>
      <c r="E960" s="58" t="s">
        <v>22</v>
      </c>
      <c r="F960" s="72">
        <v>5</v>
      </c>
      <c r="G960" s="72">
        <v>4</v>
      </c>
      <c r="H960" s="47">
        <f>I960+J960</f>
        <v>3505.35</v>
      </c>
      <c r="I960" s="47">
        <v>0</v>
      </c>
      <c r="J960" s="47">
        <v>3505.35</v>
      </c>
      <c r="K960" s="37">
        <f t="shared" si="191"/>
        <v>8007300</v>
      </c>
      <c r="L960" s="44">
        <v>0</v>
      </c>
      <c r="M960" s="44">
        <v>0</v>
      </c>
      <c r="N960" s="44">
        <v>0</v>
      </c>
      <c r="O960" s="47">
        <f>'[1]Прод. прилож'!$C$835</f>
        <v>8007300</v>
      </c>
      <c r="P960" s="44">
        <f t="shared" si="192"/>
        <v>2284.308271641919</v>
      </c>
      <c r="Q960" s="50">
        <v>9673</v>
      </c>
      <c r="R960" s="69" t="s">
        <v>95</v>
      </c>
      <c r="S960" s="57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  <c r="BT960" s="16"/>
      <c r="BU960" s="16"/>
      <c r="BV960" s="16"/>
      <c r="BW960" s="16"/>
      <c r="BX960" s="16"/>
      <c r="BY960" s="16"/>
      <c r="BZ960" s="16"/>
      <c r="CA960" s="16"/>
      <c r="CB960" s="16"/>
      <c r="CC960" s="16"/>
      <c r="CD960" s="16"/>
      <c r="CE960" s="16"/>
      <c r="CF960" s="16"/>
      <c r="CG960" s="16"/>
      <c r="CH960" s="16"/>
      <c r="CI960" s="16"/>
      <c r="CJ960" s="16"/>
      <c r="CK960" s="16"/>
      <c r="CL960" s="16"/>
      <c r="CM960" s="16"/>
      <c r="CN960" s="16"/>
      <c r="CO960" s="16"/>
      <c r="CP960" s="16"/>
      <c r="CQ960" s="16"/>
      <c r="CR960" s="16"/>
      <c r="CS960" s="16"/>
      <c r="CT960" s="16"/>
      <c r="CU960" s="16"/>
      <c r="CV960" s="16"/>
      <c r="CW960" s="16"/>
      <c r="CX960" s="16"/>
      <c r="CY960" s="16"/>
      <c r="CZ960" s="16"/>
      <c r="DA960" s="16"/>
      <c r="DB960" s="16"/>
      <c r="DC960" s="16"/>
      <c r="DD960" s="16"/>
      <c r="DE960" s="16"/>
      <c r="DF960" s="16"/>
      <c r="DG960" s="16"/>
      <c r="DH960" s="16"/>
      <c r="DI960" s="16"/>
      <c r="DJ960" s="16"/>
      <c r="DK960" s="16"/>
      <c r="DL960" s="16"/>
      <c r="DM960" s="16"/>
      <c r="DN960" s="16"/>
      <c r="DO960" s="16"/>
      <c r="DP960" s="16"/>
      <c r="DQ960" s="16"/>
      <c r="DR960" s="16"/>
      <c r="DS960" s="16"/>
      <c r="DT960" s="16"/>
      <c r="DU960" s="16"/>
      <c r="DV960" s="16"/>
      <c r="DW960" s="16"/>
      <c r="DX960" s="16"/>
      <c r="DY960" s="16"/>
      <c r="DZ960" s="16"/>
      <c r="EA960" s="16"/>
      <c r="EB960" s="16"/>
      <c r="EC960" s="16"/>
      <c r="ED960" s="16"/>
      <c r="EE960" s="16"/>
      <c r="EF960" s="16"/>
      <c r="EG960" s="16"/>
      <c r="EH960" s="16"/>
      <c r="EI960" s="16"/>
      <c r="EJ960" s="16"/>
      <c r="EK960" s="16"/>
      <c r="EL960" s="16"/>
      <c r="EM960" s="16"/>
      <c r="EN960" s="16"/>
      <c r="EO960" s="16"/>
      <c r="EP960" s="16"/>
      <c r="EQ960" s="16"/>
      <c r="ER960" s="16"/>
      <c r="ES960" s="16"/>
      <c r="ET960" s="16"/>
      <c r="EU960" s="16"/>
      <c r="EV960" s="16"/>
      <c r="EW960" s="16"/>
      <c r="EX960" s="16"/>
      <c r="EY960" s="16"/>
      <c r="EZ960" s="16"/>
      <c r="FA960" s="16"/>
      <c r="FB960" s="16"/>
      <c r="FC960" s="16"/>
      <c r="FD960" s="16"/>
      <c r="FE960" s="16"/>
      <c r="FF960" s="16"/>
      <c r="FG960" s="16"/>
      <c r="FH960" s="16"/>
      <c r="FI960" s="16"/>
      <c r="FJ960" s="16"/>
      <c r="FK960" s="16"/>
      <c r="FL960" s="16"/>
      <c r="FM960" s="16"/>
      <c r="FN960" s="16"/>
      <c r="FO960" s="16"/>
      <c r="FP960" s="16"/>
      <c r="FQ960" s="16"/>
      <c r="FR960" s="16"/>
      <c r="FS960" s="16"/>
      <c r="FT960" s="16"/>
      <c r="FU960" s="16"/>
      <c r="FV960" s="16"/>
      <c r="FW960" s="16"/>
      <c r="FX960" s="16"/>
      <c r="FY960" s="16"/>
      <c r="FZ960" s="16"/>
      <c r="GA960" s="16"/>
      <c r="GB960" s="16"/>
      <c r="GC960" s="16"/>
      <c r="GD960" s="16"/>
      <c r="GE960" s="16"/>
      <c r="GF960" s="16"/>
      <c r="GG960" s="16"/>
      <c r="GH960" s="16"/>
      <c r="GI960" s="16"/>
      <c r="GJ960" s="16"/>
      <c r="GK960" s="16"/>
      <c r="GL960" s="16"/>
      <c r="GM960" s="16"/>
      <c r="GN960" s="16"/>
      <c r="GO960" s="16"/>
      <c r="GP960" s="16"/>
      <c r="GQ960" s="16"/>
      <c r="GR960" s="16"/>
      <c r="GS960" s="16"/>
      <c r="GT960" s="16"/>
      <c r="GU960" s="16"/>
      <c r="GV960" s="16"/>
      <c r="GW960" s="16"/>
      <c r="GX960" s="16"/>
      <c r="GY960" s="16"/>
    </row>
    <row r="961" spans="1:207" s="14" customFormat="1" ht="25.15" customHeight="1" x14ac:dyDescent="0.25">
      <c r="A961" s="191" t="s">
        <v>1472</v>
      </c>
      <c r="B961" s="45" t="s">
        <v>574</v>
      </c>
      <c r="C961" s="58">
        <v>1963</v>
      </c>
      <c r="D961" s="167" t="s">
        <v>221</v>
      </c>
      <c r="E961" s="58" t="s">
        <v>20</v>
      </c>
      <c r="F961" s="72">
        <v>5</v>
      </c>
      <c r="G961" s="72">
        <v>4</v>
      </c>
      <c r="H961" s="47">
        <f>I961+J961</f>
        <v>3203</v>
      </c>
      <c r="I961" s="47">
        <v>405.7</v>
      </c>
      <c r="J961" s="47">
        <v>2797.3</v>
      </c>
      <c r="K961" s="37">
        <f t="shared" si="191"/>
        <v>9625500</v>
      </c>
      <c r="L961" s="44">
        <v>0</v>
      </c>
      <c r="M961" s="44">
        <v>0</v>
      </c>
      <c r="N961" s="44">
        <v>0</v>
      </c>
      <c r="O961" s="47">
        <f>'[1]Прод. прилож'!$C$836</f>
        <v>9625500</v>
      </c>
      <c r="P961" s="44">
        <f t="shared" si="192"/>
        <v>3005.1514205432409</v>
      </c>
      <c r="Q961" s="50">
        <v>9673</v>
      </c>
      <c r="R961" s="69" t="s">
        <v>95</v>
      </c>
    </row>
    <row r="962" spans="1:207" s="14" customFormat="1" ht="25.15" customHeight="1" x14ac:dyDescent="0.25">
      <c r="A962" s="191" t="s">
        <v>1473</v>
      </c>
      <c r="B962" s="45" t="s">
        <v>575</v>
      </c>
      <c r="C962" s="58">
        <v>1964</v>
      </c>
      <c r="D962" s="167" t="s">
        <v>221</v>
      </c>
      <c r="E962" s="58" t="s">
        <v>20</v>
      </c>
      <c r="F962" s="72">
        <v>5</v>
      </c>
      <c r="G962" s="72">
        <v>4</v>
      </c>
      <c r="H962" s="47">
        <f>I962+J962</f>
        <v>3324.4700000000003</v>
      </c>
      <c r="I962" s="47">
        <v>205.4</v>
      </c>
      <c r="J962" s="47">
        <v>3119.07</v>
      </c>
      <c r="K962" s="37">
        <f t="shared" si="191"/>
        <v>9532500</v>
      </c>
      <c r="L962" s="44">
        <v>0</v>
      </c>
      <c r="M962" s="44">
        <v>0</v>
      </c>
      <c r="N962" s="44">
        <v>0</v>
      </c>
      <c r="O962" s="47">
        <f>'[1]Прод. прилож'!$C$837</f>
        <v>9532500</v>
      </c>
      <c r="P962" s="44">
        <f t="shared" si="192"/>
        <v>2867.3743483923749</v>
      </c>
      <c r="Q962" s="50">
        <v>9673</v>
      </c>
      <c r="R962" s="69" t="s">
        <v>95</v>
      </c>
      <c r="S962" s="18"/>
      <c r="T962" s="18"/>
    </row>
    <row r="963" spans="1:207" s="15" customFormat="1" ht="25.15" customHeight="1" x14ac:dyDescent="0.25">
      <c r="A963" s="191" t="s">
        <v>1474</v>
      </c>
      <c r="B963" s="45" t="s">
        <v>576</v>
      </c>
      <c r="C963" s="167">
        <v>1964</v>
      </c>
      <c r="D963" s="167" t="s">
        <v>221</v>
      </c>
      <c r="E963" s="167" t="s">
        <v>20</v>
      </c>
      <c r="F963" s="72">
        <v>5</v>
      </c>
      <c r="G963" s="72">
        <v>3</v>
      </c>
      <c r="H963" s="47">
        <v>2945.2</v>
      </c>
      <c r="I963" s="47">
        <v>0</v>
      </c>
      <c r="J963" s="47">
        <v>2567.13</v>
      </c>
      <c r="K963" s="37">
        <f t="shared" si="191"/>
        <v>4898775</v>
      </c>
      <c r="L963" s="44">
        <v>0</v>
      </c>
      <c r="M963" s="44">
        <v>0</v>
      </c>
      <c r="N963" s="44">
        <v>0</v>
      </c>
      <c r="O963" s="47">
        <f>'[1]Прод. прилож'!$C$838</f>
        <v>4898775</v>
      </c>
      <c r="P963" s="44">
        <f t="shared" si="192"/>
        <v>1663.3080945266877</v>
      </c>
      <c r="Q963" s="50">
        <v>9673</v>
      </c>
      <c r="R963" s="69" t="s">
        <v>95</v>
      </c>
      <c r="S963" s="57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  <c r="BT963" s="16"/>
      <c r="BU963" s="16"/>
      <c r="BV963" s="16"/>
      <c r="BW963" s="16"/>
      <c r="BX963" s="16"/>
      <c r="BY963" s="16"/>
      <c r="BZ963" s="16"/>
      <c r="CA963" s="16"/>
      <c r="CB963" s="16"/>
      <c r="CC963" s="16"/>
      <c r="CD963" s="16"/>
      <c r="CE963" s="16"/>
      <c r="CF963" s="16"/>
      <c r="CG963" s="16"/>
      <c r="CH963" s="16"/>
      <c r="CI963" s="16"/>
      <c r="CJ963" s="16"/>
      <c r="CK963" s="16"/>
      <c r="CL963" s="16"/>
      <c r="CM963" s="16"/>
      <c r="CN963" s="16"/>
      <c r="CO963" s="16"/>
      <c r="CP963" s="16"/>
      <c r="CQ963" s="16"/>
      <c r="CR963" s="16"/>
      <c r="CS963" s="16"/>
      <c r="CT963" s="16"/>
      <c r="CU963" s="16"/>
      <c r="CV963" s="16"/>
      <c r="CW963" s="16"/>
      <c r="CX963" s="16"/>
      <c r="CY963" s="16"/>
      <c r="CZ963" s="16"/>
      <c r="DA963" s="16"/>
      <c r="DB963" s="16"/>
      <c r="DC963" s="16"/>
      <c r="DD963" s="16"/>
      <c r="DE963" s="16"/>
      <c r="DF963" s="16"/>
      <c r="DG963" s="16"/>
      <c r="DH963" s="16"/>
      <c r="DI963" s="16"/>
      <c r="DJ963" s="16"/>
      <c r="DK963" s="16"/>
      <c r="DL963" s="16"/>
      <c r="DM963" s="16"/>
      <c r="DN963" s="16"/>
      <c r="DO963" s="16"/>
      <c r="DP963" s="16"/>
      <c r="DQ963" s="16"/>
      <c r="DR963" s="16"/>
      <c r="DS963" s="16"/>
      <c r="DT963" s="16"/>
      <c r="DU963" s="16"/>
      <c r="DV963" s="16"/>
      <c r="DW963" s="16"/>
      <c r="DX963" s="16"/>
      <c r="DY963" s="16"/>
      <c r="DZ963" s="16"/>
      <c r="EA963" s="16"/>
      <c r="EB963" s="16"/>
      <c r="EC963" s="16"/>
      <c r="ED963" s="16"/>
      <c r="EE963" s="16"/>
      <c r="EF963" s="16"/>
      <c r="EG963" s="16"/>
      <c r="EH963" s="16"/>
      <c r="EI963" s="16"/>
      <c r="EJ963" s="16"/>
      <c r="EK963" s="16"/>
      <c r="EL963" s="16"/>
      <c r="EM963" s="16"/>
      <c r="EN963" s="16"/>
      <c r="EO963" s="16"/>
      <c r="EP963" s="16"/>
      <c r="EQ963" s="16"/>
      <c r="ER963" s="16"/>
      <c r="ES963" s="16"/>
      <c r="ET963" s="16"/>
      <c r="EU963" s="16"/>
      <c r="EV963" s="16"/>
      <c r="EW963" s="16"/>
      <c r="EX963" s="16"/>
      <c r="EY963" s="16"/>
      <c r="EZ963" s="16"/>
      <c r="FA963" s="16"/>
      <c r="FB963" s="16"/>
      <c r="FC963" s="16"/>
      <c r="FD963" s="16"/>
      <c r="FE963" s="16"/>
      <c r="FF963" s="16"/>
      <c r="FG963" s="16"/>
      <c r="FH963" s="16"/>
      <c r="FI963" s="16"/>
      <c r="FJ963" s="16"/>
      <c r="FK963" s="16"/>
      <c r="FL963" s="16"/>
      <c r="FM963" s="16"/>
      <c r="FN963" s="16"/>
      <c r="FO963" s="16"/>
      <c r="FP963" s="16"/>
      <c r="FQ963" s="16"/>
      <c r="FR963" s="16"/>
      <c r="FS963" s="16"/>
      <c r="FT963" s="16"/>
      <c r="FU963" s="16"/>
      <c r="FV963" s="16"/>
      <c r="FW963" s="16"/>
      <c r="FX963" s="16"/>
      <c r="FY963" s="16"/>
      <c r="FZ963" s="16"/>
      <c r="GA963" s="16"/>
      <c r="GB963" s="16"/>
      <c r="GC963" s="16"/>
      <c r="GD963" s="16"/>
      <c r="GE963" s="16"/>
      <c r="GF963" s="16"/>
      <c r="GG963" s="16"/>
      <c r="GH963" s="16"/>
      <c r="GI963" s="16"/>
      <c r="GJ963" s="16"/>
      <c r="GK963" s="16"/>
      <c r="GL963" s="16"/>
      <c r="GM963" s="16"/>
      <c r="GN963" s="16"/>
      <c r="GO963" s="16"/>
      <c r="GP963" s="16"/>
      <c r="GQ963" s="16"/>
      <c r="GR963" s="16"/>
      <c r="GS963" s="16"/>
      <c r="GT963" s="16"/>
      <c r="GU963" s="16"/>
      <c r="GV963" s="16"/>
      <c r="GW963" s="16"/>
      <c r="GX963" s="16"/>
      <c r="GY963" s="16"/>
    </row>
    <row r="964" spans="1:207" s="15" customFormat="1" ht="25.15" customHeight="1" x14ac:dyDescent="0.25">
      <c r="A964" s="191" t="s">
        <v>2055</v>
      </c>
      <c r="B964" s="45" t="s">
        <v>577</v>
      </c>
      <c r="C964" s="58">
        <v>1963</v>
      </c>
      <c r="D964" s="167" t="s">
        <v>221</v>
      </c>
      <c r="E964" s="58" t="s">
        <v>20</v>
      </c>
      <c r="F964" s="72">
        <v>5</v>
      </c>
      <c r="G964" s="72">
        <v>2</v>
      </c>
      <c r="H964" s="47">
        <f>I964+J964</f>
        <v>1284.67</v>
      </c>
      <c r="I964" s="47">
        <v>163.4</v>
      </c>
      <c r="J964" s="47">
        <v>1121.27</v>
      </c>
      <c r="K964" s="37">
        <f t="shared" si="191"/>
        <v>4727500</v>
      </c>
      <c r="L964" s="44">
        <v>0</v>
      </c>
      <c r="M964" s="44">
        <v>0</v>
      </c>
      <c r="N964" s="44">
        <v>0</v>
      </c>
      <c r="O964" s="47">
        <f>'[1]Прод. прилож'!$C$316</f>
        <v>4727500</v>
      </c>
      <c r="P964" s="44">
        <f t="shared" si="192"/>
        <v>3679.933368102314</v>
      </c>
      <c r="Q964" s="50">
        <v>9673</v>
      </c>
      <c r="R964" s="69" t="s">
        <v>94</v>
      </c>
      <c r="S964" s="65"/>
      <c r="T964" s="17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  <c r="BT964" s="16"/>
      <c r="BU964" s="16"/>
      <c r="BV964" s="16"/>
      <c r="BW964" s="16"/>
      <c r="BX964" s="16"/>
      <c r="BY964" s="16"/>
      <c r="BZ964" s="16"/>
      <c r="CA964" s="16"/>
      <c r="CB964" s="16"/>
      <c r="CC964" s="16"/>
      <c r="CD964" s="16"/>
      <c r="CE964" s="16"/>
      <c r="CF964" s="16"/>
      <c r="CG964" s="16"/>
      <c r="CH964" s="16"/>
      <c r="CI964" s="16"/>
      <c r="CJ964" s="16"/>
      <c r="CK964" s="16"/>
      <c r="CL964" s="16"/>
      <c r="CM964" s="16"/>
      <c r="CN964" s="16"/>
      <c r="CO964" s="16"/>
      <c r="CP964" s="16"/>
      <c r="CQ964" s="16"/>
      <c r="CR964" s="16"/>
      <c r="CS964" s="16"/>
      <c r="CT964" s="16"/>
      <c r="CU964" s="16"/>
      <c r="CV964" s="16"/>
      <c r="CW964" s="16"/>
      <c r="CX964" s="16"/>
      <c r="CY964" s="16"/>
      <c r="CZ964" s="16"/>
      <c r="DA964" s="16"/>
      <c r="DB964" s="16"/>
      <c r="DC964" s="16"/>
      <c r="DD964" s="16"/>
      <c r="DE964" s="16"/>
      <c r="DF964" s="16"/>
      <c r="DG964" s="16"/>
      <c r="DH964" s="16"/>
      <c r="DI964" s="16"/>
      <c r="DJ964" s="16"/>
      <c r="DK964" s="16"/>
      <c r="DL964" s="16"/>
      <c r="DM964" s="16"/>
      <c r="DN964" s="16"/>
      <c r="DO964" s="16"/>
      <c r="DP964" s="16"/>
      <c r="DQ964" s="16"/>
      <c r="DR964" s="16"/>
      <c r="DS964" s="16"/>
      <c r="DT964" s="16"/>
      <c r="DU964" s="16"/>
      <c r="DV964" s="16"/>
      <c r="DW964" s="16"/>
      <c r="DX964" s="16"/>
      <c r="DY964" s="16"/>
      <c r="DZ964" s="16"/>
      <c r="EA964" s="16"/>
      <c r="EB964" s="16"/>
      <c r="EC964" s="16"/>
      <c r="ED964" s="16"/>
      <c r="EE964" s="16"/>
      <c r="EF964" s="16"/>
      <c r="EG964" s="16"/>
      <c r="EH964" s="16"/>
      <c r="EI964" s="16"/>
      <c r="EJ964" s="16"/>
      <c r="EK964" s="16"/>
      <c r="EL964" s="16"/>
      <c r="EM964" s="16"/>
      <c r="EN964" s="16"/>
      <c r="EO964" s="16"/>
      <c r="EP964" s="16"/>
      <c r="EQ964" s="16"/>
      <c r="ER964" s="16"/>
      <c r="ES964" s="16"/>
      <c r="ET964" s="16"/>
      <c r="EU964" s="16"/>
      <c r="EV964" s="16"/>
      <c r="EW964" s="16"/>
      <c r="EX964" s="16"/>
      <c r="EY964" s="16"/>
      <c r="EZ964" s="16"/>
      <c r="FA964" s="16"/>
      <c r="FB964" s="16"/>
      <c r="FC964" s="16"/>
      <c r="FD964" s="16"/>
      <c r="FE964" s="16"/>
      <c r="FF964" s="16"/>
      <c r="FG964" s="16"/>
      <c r="FH964" s="16"/>
      <c r="FI964" s="16"/>
      <c r="FJ964" s="16"/>
      <c r="FK964" s="16"/>
      <c r="FL964" s="16"/>
      <c r="FM964" s="16"/>
      <c r="FN964" s="16"/>
      <c r="FO964" s="16"/>
      <c r="FP964" s="16"/>
      <c r="FQ964" s="16"/>
      <c r="FR964" s="16"/>
      <c r="FS964" s="16"/>
      <c r="FT964" s="16"/>
      <c r="FU964" s="16"/>
      <c r="FV964" s="16"/>
      <c r="FW964" s="16"/>
      <c r="FX964" s="16"/>
      <c r="FY964" s="16"/>
      <c r="FZ964" s="16"/>
      <c r="GA964" s="16"/>
      <c r="GB964" s="16"/>
      <c r="GC964" s="16"/>
      <c r="GD964" s="16"/>
      <c r="GE964" s="16"/>
      <c r="GF964" s="16"/>
      <c r="GG964" s="16"/>
      <c r="GH964" s="16"/>
      <c r="GI964" s="16"/>
      <c r="GJ964" s="16"/>
      <c r="GK964" s="16"/>
      <c r="GL964" s="16"/>
      <c r="GM964" s="16"/>
      <c r="GN964" s="16"/>
      <c r="GO964" s="16"/>
      <c r="GP964" s="16"/>
      <c r="GQ964" s="16"/>
      <c r="GR964" s="16"/>
      <c r="GS964" s="16"/>
      <c r="GT964" s="16"/>
      <c r="GU964" s="16"/>
      <c r="GV964" s="16"/>
      <c r="GW964" s="16"/>
      <c r="GX964" s="16"/>
      <c r="GY964" s="16"/>
    </row>
    <row r="965" spans="1:207" s="15" customFormat="1" ht="25.15" customHeight="1" x14ac:dyDescent="0.25">
      <c r="A965" s="191" t="s">
        <v>1475</v>
      </c>
      <c r="B965" s="45" t="s">
        <v>578</v>
      </c>
      <c r="C965" s="58">
        <v>1965</v>
      </c>
      <c r="D965" s="167" t="s">
        <v>221</v>
      </c>
      <c r="E965" s="167" t="s">
        <v>20</v>
      </c>
      <c r="F965" s="72">
        <v>5</v>
      </c>
      <c r="G965" s="72">
        <v>4</v>
      </c>
      <c r="H965" s="47">
        <f>I965+J965</f>
        <v>3188.5699999999997</v>
      </c>
      <c r="I965" s="47">
        <v>144.69999999999999</v>
      </c>
      <c r="J965" s="47">
        <v>3043.87</v>
      </c>
      <c r="K965" s="37">
        <f t="shared" si="191"/>
        <v>1891000</v>
      </c>
      <c r="L965" s="44">
        <v>0</v>
      </c>
      <c r="M965" s="44">
        <v>0</v>
      </c>
      <c r="N965" s="44">
        <v>0</v>
      </c>
      <c r="O965" s="47">
        <f>'[1]Прод. прилож'!$C$1314</f>
        <v>1891000</v>
      </c>
      <c r="P965" s="44">
        <f t="shared" si="192"/>
        <v>593.05582126156867</v>
      </c>
      <c r="Q965" s="50">
        <v>9673</v>
      </c>
      <c r="R965" s="69" t="s">
        <v>96</v>
      </c>
      <c r="S965" s="65"/>
      <c r="T965" s="17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  <c r="BT965" s="16"/>
      <c r="BU965" s="16"/>
      <c r="BV965" s="16"/>
      <c r="BW965" s="16"/>
      <c r="BX965" s="16"/>
      <c r="BY965" s="16"/>
      <c r="BZ965" s="16"/>
      <c r="CA965" s="16"/>
      <c r="CB965" s="16"/>
      <c r="CC965" s="16"/>
      <c r="CD965" s="16"/>
      <c r="CE965" s="16"/>
      <c r="CF965" s="16"/>
      <c r="CG965" s="16"/>
      <c r="CH965" s="16"/>
      <c r="CI965" s="16"/>
      <c r="CJ965" s="16"/>
      <c r="CK965" s="16"/>
      <c r="CL965" s="16"/>
      <c r="CM965" s="16"/>
      <c r="CN965" s="16"/>
      <c r="CO965" s="16"/>
      <c r="CP965" s="16"/>
      <c r="CQ965" s="16"/>
      <c r="CR965" s="16"/>
      <c r="CS965" s="16"/>
      <c r="CT965" s="16"/>
      <c r="CU965" s="16"/>
      <c r="CV965" s="16"/>
      <c r="CW965" s="16"/>
      <c r="CX965" s="16"/>
      <c r="CY965" s="16"/>
      <c r="CZ965" s="16"/>
      <c r="DA965" s="16"/>
      <c r="DB965" s="16"/>
      <c r="DC965" s="16"/>
      <c r="DD965" s="16"/>
      <c r="DE965" s="16"/>
      <c r="DF965" s="16"/>
      <c r="DG965" s="16"/>
      <c r="DH965" s="16"/>
      <c r="DI965" s="16"/>
      <c r="DJ965" s="16"/>
      <c r="DK965" s="16"/>
      <c r="DL965" s="16"/>
      <c r="DM965" s="16"/>
      <c r="DN965" s="16"/>
      <c r="DO965" s="16"/>
      <c r="DP965" s="16"/>
      <c r="DQ965" s="16"/>
      <c r="DR965" s="16"/>
      <c r="DS965" s="16"/>
      <c r="DT965" s="16"/>
      <c r="DU965" s="16"/>
      <c r="DV965" s="16"/>
      <c r="DW965" s="16"/>
      <c r="DX965" s="16"/>
      <c r="DY965" s="16"/>
      <c r="DZ965" s="16"/>
      <c r="EA965" s="16"/>
      <c r="EB965" s="16"/>
      <c r="EC965" s="16"/>
      <c r="ED965" s="16"/>
      <c r="EE965" s="16"/>
      <c r="EF965" s="16"/>
      <c r="EG965" s="16"/>
      <c r="EH965" s="16"/>
      <c r="EI965" s="16"/>
      <c r="EJ965" s="16"/>
      <c r="EK965" s="16"/>
      <c r="EL965" s="16"/>
      <c r="EM965" s="16"/>
      <c r="EN965" s="16"/>
      <c r="EO965" s="16"/>
      <c r="EP965" s="16"/>
      <c r="EQ965" s="16"/>
      <c r="ER965" s="16"/>
      <c r="ES965" s="16"/>
      <c r="ET965" s="16"/>
      <c r="EU965" s="16"/>
      <c r="EV965" s="16"/>
      <c r="EW965" s="16"/>
      <c r="EX965" s="16"/>
      <c r="EY965" s="16"/>
      <c r="EZ965" s="16"/>
      <c r="FA965" s="16"/>
      <c r="FB965" s="16"/>
      <c r="FC965" s="16"/>
      <c r="FD965" s="16"/>
      <c r="FE965" s="16"/>
      <c r="FF965" s="16"/>
      <c r="FG965" s="16"/>
      <c r="FH965" s="16"/>
      <c r="FI965" s="16"/>
      <c r="FJ965" s="16"/>
      <c r="FK965" s="16"/>
      <c r="FL965" s="16"/>
      <c r="FM965" s="16"/>
      <c r="FN965" s="16"/>
      <c r="FO965" s="16"/>
      <c r="FP965" s="16"/>
      <c r="FQ965" s="16"/>
      <c r="FR965" s="16"/>
      <c r="FS965" s="16"/>
      <c r="FT965" s="16"/>
      <c r="FU965" s="16"/>
      <c r="FV965" s="16"/>
      <c r="FW965" s="16"/>
      <c r="FX965" s="16"/>
      <c r="FY965" s="16"/>
      <c r="FZ965" s="16"/>
      <c r="GA965" s="16"/>
      <c r="GB965" s="16"/>
      <c r="GC965" s="16"/>
      <c r="GD965" s="16"/>
      <c r="GE965" s="16"/>
      <c r="GF965" s="16"/>
      <c r="GG965" s="16"/>
      <c r="GH965" s="16"/>
      <c r="GI965" s="16"/>
      <c r="GJ965" s="16"/>
      <c r="GK965" s="16"/>
      <c r="GL965" s="16"/>
      <c r="GM965" s="16"/>
      <c r="GN965" s="16"/>
      <c r="GO965" s="16"/>
      <c r="GP965" s="16"/>
      <c r="GQ965" s="16"/>
      <c r="GR965" s="16"/>
      <c r="GS965" s="16"/>
      <c r="GT965" s="16"/>
      <c r="GU965" s="16"/>
      <c r="GV965" s="16"/>
      <c r="GW965" s="16"/>
      <c r="GX965" s="16"/>
      <c r="GY965" s="16"/>
    </row>
    <row r="966" spans="1:207" s="15" customFormat="1" ht="25.15" customHeight="1" x14ac:dyDescent="0.25">
      <c r="A966" s="191" t="s">
        <v>1476</v>
      </c>
      <c r="B966" s="45" t="s">
        <v>2207</v>
      </c>
      <c r="C966" s="58">
        <v>1195</v>
      </c>
      <c r="D966" s="167" t="s">
        <v>221</v>
      </c>
      <c r="E966" s="167" t="s">
        <v>20</v>
      </c>
      <c r="F966" s="72">
        <v>9</v>
      </c>
      <c r="G966" s="72">
        <v>1</v>
      </c>
      <c r="H966" s="47">
        <v>6934</v>
      </c>
      <c r="I966" s="47">
        <v>41.1</v>
      </c>
      <c r="J966" s="47">
        <v>3037.3</v>
      </c>
      <c r="K966" s="37">
        <f>SUM(L966:O966)</f>
        <v>5281625</v>
      </c>
      <c r="L966" s="44">
        <v>0</v>
      </c>
      <c r="M966" s="44">
        <v>0</v>
      </c>
      <c r="N966" s="44">
        <v>0</v>
      </c>
      <c r="O966" s="47">
        <f>'[1]Прод. прилож'!$C$840</f>
        <v>5281625</v>
      </c>
      <c r="P966" s="44">
        <f t="shared" ref="P966" si="196">K966/H966</f>
        <v>761.69959619267377</v>
      </c>
      <c r="Q966" s="50">
        <v>9673</v>
      </c>
      <c r="R966" s="69" t="s">
        <v>95</v>
      </c>
      <c r="S966" s="65"/>
      <c r="T966" s="17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  <c r="BT966" s="16"/>
      <c r="BU966" s="16"/>
      <c r="BV966" s="16"/>
      <c r="BW966" s="16"/>
      <c r="BX966" s="16"/>
      <c r="BY966" s="16"/>
      <c r="BZ966" s="16"/>
      <c r="CA966" s="16"/>
      <c r="CB966" s="16"/>
      <c r="CC966" s="16"/>
      <c r="CD966" s="16"/>
      <c r="CE966" s="16"/>
      <c r="CF966" s="16"/>
      <c r="CG966" s="16"/>
      <c r="CH966" s="16"/>
      <c r="CI966" s="16"/>
      <c r="CJ966" s="16"/>
      <c r="CK966" s="16"/>
      <c r="CL966" s="16"/>
      <c r="CM966" s="16"/>
      <c r="CN966" s="16"/>
      <c r="CO966" s="16"/>
      <c r="CP966" s="16"/>
      <c r="CQ966" s="16"/>
      <c r="CR966" s="16"/>
      <c r="CS966" s="16"/>
      <c r="CT966" s="16"/>
      <c r="CU966" s="16"/>
      <c r="CV966" s="16"/>
      <c r="CW966" s="16"/>
      <c r="CX966" s="16"/>
      <c r="CY966" s="16"/>
      <c r="CZ966" s="16"/>
      <c r="DA966" s="16"/>
      <c r="DB966" s="16"/>
      <c r="DC966" s="16"/>
      <c r="DD966" s="16"/>
      <c r="DE966" s="16"/>
      <c r="DF966" s="16"/>
      <c r="DG966" s="16"/>
      <c r="DH966" s="16"/>
      <c r="DI966" s="16"/>
      <c r="DJ966" s="16"/>
      <c r="DK966" s="16"/>
      <c r="DL966" s="16"/>
      <c r="DM966" s="16"/>
      <c r="DN966" s="16"/>
      <c r="DO966" s="16"/>
      <c r="DP966" s="16"/>
      <c r="DQ966" s="16"/>
      <c r="DR966" s="16"/>
      <c r="DS966" s="16"/>
      <c r="DT966" s="16"/>
      <c r="DU966" s="16"/>
      <c r="DV966" s="16"/>
      <c r="DW966" s="16"/>
      <c r="DX966" s="16"/>
      <c r="DY966" s="16"/>
      <c r="DZ966" s="16"/>
      <c r="EA966" s="16"/>
      <c r="EB966" s="16"/>
      <c r="EC966" s="16"/>
      <c r="ED966" s="16"/>
      <c r="EE966" s="16"/>
      <c r="EF966" s="16"/>
      <c r="EG966" s="16"/>
      <c r="EH966" s="16"/>
      <c r="EI966" s="16"/>
      <c r="EJ966" s="16"/>
      <c r="EK966" s="16"/>
      <c r="EL966" s="16"/>
      <c r="EM966" s="16"/>
      <c r="EN966" s="16"/>
      <c r="EO966" s="16"/>
      <c r="EP966" s="16"/>
      <c r="EQ966" s="16"/>
      <c r="ER966" s="16"/>
      <c r="ES966" s="16"/>
      <c r="ET966" s="16"/>
      <c r="EU966" s="16"/>
      <c r="EV966" s="16"/>
      <c r="EW966" s="16"/>
      <c r="EX966" s="16"/>
      <c r="EY966" s="16"/>
      <c r="EZ966" s="16"/>
      <c r="FA966" s="16"/>
      <c r="FB966" s="16"/>
      <c r="FC966" s="16"/>
      <c r="FD966" s="16"/>
      <c r="FE966" s="16"/>
      <c r="FF966" s="16"/>
      <c r="FG966" s="16"/>
      <c r="FH966" s="16"/>
      <c r="FI966" s="16"/>
      <c r="FJ966" s="16"/>
      <c r="FK966" s="16"/>
      <c r="FL966" s="16"/>
      <c r="FM966" s="16"/>
      <c r="FN966" s="16"/>
      <c r="FO966" s="16"/>
      <c r="FP966" s="16"/>
      <c r="FQ966" s="16"/>
      <c r="FR966" s="16"/>
      <c r="FS966" s="16"/>
      <c r="FT966" s="16"/>
      <c r="FU966" s="16"/>
      <c r="FV966" s="16"/>
      <c r="FW966" s="16"/>
      <c r="FX966" s="16"/>
      <c r="FY966" s="16"/>
      <c r="FZ966" s="16"/>
      <c r="GA966" s="16"/>
      <c r="GB966" s="16"/>
      <c r="GC966" s="16"/>
      <c r="GD966" s="16"/>
      <c r="GE966" s="16"/>
      <c r="GF966" s="16"/>
      <c r="GG966" s="16"/>
      <c r="GH966" s="16"/>
      <c r="GI966" s="16"/>
      <c r="GJ966" s="16"/>
      <c r="GK966" s="16"/>
      <c r="GL966" s="16"/>
      <c r="GM966" s="16"/>
      <c r="GN966" s="16"/>
      <c r="GO966" s="16"/>
      <c r="GP966" s="16"/>
      <c r="GQ966" s="16"/>
      <c r="GR966" s="16"/>
      <c r="GS966" s="16"/>
      <c r="GT966" s="16"/>
      <c r="GU966" s="16"/>
      <c r="GV966" s="16"/>
      <c r="GW966" s="16"/>
      <c r="GX966" s="16"/>
      <c r="GY966" s="16"/>
    </row>
    <row r="967" spans="1:207" s="116" customFormat="1" ht="22.9" customHeight="1" x14ac:dyDescent="0.25">
      <c r="A967" s="191" t="s">
        <v>1477</v>
      </c>
      <c r="B967" s="45" t="s">
        <v>579</v>
      </c>
      <c r="C967" s="58">
        <v>1963</v>
      </c>
      <c r="D967" s="167" t="s">
        <v>221</v>
      </c>
      <c r="E967" s="58" t="s">
        <v>20</v>
      </c>
      <c r="F967" s="72">
        <v>4</v>
      </c>
      <c r="G967" s="72">
        <v>3</v>
      </c>
      <c r="H967" s="47">
        <f>I967+J967</f>
        <v>2001.5</v>
      </c>
      <c r="I967" s="47">
        <v>187.9</v>
      </c>
      <c r="J967" s="47">
        <v>1813.6</v>
      </c>
      <c r="K967" s="37">
        <f t="shared" si="191"/>
        <v>2484000</v>
      </c>
      <c r="L967" s="44">
        <v>0</v>
      </c>
      <c r="M967" s="44">
        <v>0</v>
      </c>
      <c r="N967" s="44">
        <v>0</v>
      </c>
      <c r="O967" s="47">
        <f>'[1]Прод. прилож'!$C$839</f>
        <v>2484000</v>
      </c>
      <c r="P967" s="44">
        <f t="shared" si="192"/>
        <v>1241.069198101424</v>
      </c>
      <c r="Q967" s="50">
        <v>9673</v>
      </c>
      <c r="R967" s="69" t="s">
        <v>95</v>
      </c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  <c r="BT967" s="16"/>
      <c r="BU967" s="16"/>
      <c r="BV967" s="16"/>
      <c r="BW967" s="16"/>
      <c r="BX967" s="16"/>
      <c r="BY967" s="16"/>
      <c r="BZ967" s="16"/>
      <c r="CA967" s="16"/>
      <c r="CB967" s="16"/>
      <c r="CC967" s="16"/>
      <c r="CD967" s="16"/>
      <c r="CE967" s="16"/>
      <c r="CF967" s="16"/>
      <c r="CG967" s="16"/>
      <c r="CH967" s="16"/>
      <c r="CI967" s="16"/>
      <c r="CJ967" s="16"/>
      <c r="CK967" s="16"/>
      <c r="CL967" s="16"/>
      <c r="CM967" s="16"/>
      <c r="CN967" s="16"/>
      <c r="CO967" s="16"/>
      <c r="CP967" s="16"/>
      <c r="CQ967" s="16"/>
      <c r="CR967" s="16"/>
      <c r="CS967" s="16"/>
      <c r="CT967" s="16"/>
      <c r="CU967" s="16"/>
      <c r="CV967" s="16"/>
      <c r="CW967" s="16"/>
      <c r="CX967" s="16"/>
      <c r="CY967" s="16"/>
      <c r="CZ967" s="16"/>
      <c r="DA967" s="16"/>
      <c r="DB967" s="16"/>
      <c r="DC967" s="16"/>
      <c r="DD967" s="16"/>
      <c r="DE967" s="16"/>
      <c r="DF967" s="16"/>
      <c r="DG967" s="16"/>
      <c r="DH967" s="16"/>
      <c r="DI967" s="16"/>
      <c r="DJ967" s="16"/>
      <c r="DK967" s="16"/>
      <c r="DL967" s="16"/>
      <c r="DM967" s="16"/>
      <c r="DN967" s="16"/>
      <c r="DO967" s="16"/>
      <c r="DP967" s="16"/>
      <c r="DQ967" s="16"/>
      <c r="DR967" s="16"/>
      <c r="DS967" s="16"/>
      <c r="DT967" s="16"/>
      <c r="DU967" s="16"/>
      <c r="DV967" s="16"/>
      <c r="DW967" s="16"/>
      <c r="DX967" s="16"/>
      <c r="DY967" s="16"/>
      <c r="DZ967" s="16"/>
      <c r="EA967" s="16"/>
      <c r="EB967" s="16"/>
      <c r="EC967" s="16"/>
      <c r="ED967" s="16"/>
      <c r="EE967" s="16"/>
      <c r="EF967" s="16"/>
      <c r="EG967" s="16"/>
      <c r="EH967" s="16"/>
      <c r="EI967" s="16"/>
      <c r="EJ967" s="16"/>
      <c r="EK967" s="16"/>
      <c r="EL967" s="16"/>
      <c r="EM967" s="16"/>
      <c r="EN967" s="16"/>
      <c r="EO967" s="16"/>
      <c r="EP967" s="16"/>
      <c r="EQ967" s="16"/>
      <c r="ER967" s="16"/>
      <c r="ES967" s="16"/>
      <c r="ET967" s="16"/>
      <c r="EU967" s="16"/>
      <c r="EV967" s="16"/>
      <c r="EW967" s="16"/>
      <c r="EX967" s="16"/>
      <c r="EY967" s="16"/>
      <c r="EZ967" s="16"/>
      <c r="FA967" s="16"/>
      <c r="FB967" s="16"/>
      <c r="FC967" s="16"/>
      <c r="FD967" s="16"/>
      <c r="FE967" s="16"/>
      <c r="FF967" s="16"/>
      <c r="FG967" s="16"/>
      <c r="FH967" s="16"/>
      <c r="FI967" s="16"/>
      <c r="FJ967" s="16"/>
      <c r="FK967" s="16"/>
      <c r="FL967" s="16"/>
      <c r="FM967" s="16"/>
      <c r="FN967" s="16"/>
      <c r="FO967" s="16"/>
      <c r="FP967" s="16"/>
      <c r="FQ967" s="16"/>
      <c r="FR967" s="16"/>
      <c r="FS967" s="16"/>
      <c r="FT967" s="16"/>
      <c r="FU967" s="16"/>
      <c r="FV967" s="16"/>
      <c r="FW967" s="16"/>
      <c r="FX967" s="16"/>
      <c r="FY967" s="16"/>
      <c r="FZ967" s="16"/>
      <c r="GA967" s="16"/>
      <c r="GB967" s="16"/>
      <c r="GC967" s="16"/>
      <c r="GD967" s="16"/>
      <c r="GE967" s="16"/>
      <c r="GF967" s="16"/>
      <c r="GG967" s="16"/>
      <c r="GH967" s="16"/>
      <c r="GI967" s="16"/>
      <c r="GJ967" s="16"/>
      <c r="GK967" s="16"/>
      <c r="GL967" s="16"/>
      <c r="GM967" s="16"/>
      <c r="GN967" s="16"/>
      <c r="GO967" s="16"/>
      <c r="GP967" s="16"/>
      <c r="GQ967" s="16"/>
      <c r="GR967" s="16"/>
      <c r="GS967" s="16"/>
      <c r="GT967" s="16"/>
      <c r="GU967" s="16"/>
      <c r="GV967" s="16"/>
      <c r="GW967" s="16"/>
      <c r="GX967" s="16"/>
      <c r="GY967" s="16"/>
    </row>
    <row r="968" spans="1:207" s="16" customFormat="1" ht="25.15" customHeight="1" x14ac:dyDescent="0.25">
      <c r="A968" s="191" t="s">
        <v>1478</v>
      </c>
      <c r="B968" s="107" t="s">
        <v>580</v>
      </c>
      <c r="C968" s="58">
        <v>1962</v>
      </c>
      <c r="D968" s="167" t="s">
        <v>221</v>
      </c>
      <c r="E968" s="58" t="s">
        <v>20</v>
      </c>
      <c r="F968" s="72">
        <v>5</v>
      </c>
      <c r="G968" s="72">
        <v>5</v>
      </c>
      <c r="H968" s="47">
        <v>5871.8</v>
      </c>
      <c r="I968" s="47">
        <v>1860.4</v>
      </c>
      <c r="J968" s="47">
        <v>2618.1999999999998</v>
      </c>
      <c r="K968" s="37">
        <f t="shared" si="191"/>
        <v>43230751.420000002</v>
      </c>
      <c r="L968" s="44">
        <v>0</v>
      </c>
      <c r="M968" s="44">
        <v>0</v>
      </c>
      <c r="N968" s="44">
        <v>0</v>
      </c>
      <c r="O968" s="47">
        <f>'[1]Прод. прилож'!$C$317</f>
        <v>43230751.420000002</v>
      </c>
      <c r="P968" s="44">
        <f t="shared" si="192"/>
        <v>7362.4359514969856</v>
      </c>
      <c r="Q968" s="50">
        <v>9673</v>
      </c>
      <c r="R968" s="69" t="s">
        <v>94</v>
      </c>
      <c r="S968" s="65"/>
      <c r="T968" s="17"/>
    </row>
    <row r="969" spans="1:207" s="116" customFormat="1" ht="27" customHeight="1" x14ac:dyDescent="0.25">
      <c r="A969" s="191" t="s">
        <v>1479</v>
      </c>
      <c r="B969" s="45" t="s">
        <v>2006</v>
      </c>
      <c r="C969" s="72">
        <v>1917</v>
      </c>
      <c r="D969" s="167" t="s">
        <v>221</v>
      </c>
      <c r="E969" s="167" t="s">
        <v>20</v>
      </c>
      <c r="F969" s="71">
        <v>3</v>
      </c>
      <c r="G969" s="71">
        <v>2</v>
      </c>
      <c r="H969" s="53">
        <v>2020.8</v>
      </c>
      <c r="I969" s="53">
        <v>400.8</v>
      </c>
      <c r="J969" s="53">
        <v>997.56</v>
      </c>
      <c r="K969" s="37">
        <f t="shared" ref="K969" si="197">SUM(L969:O969)</f>
        <v>8508105</v>
      </c>
      <c r="L969" s="47">
        <v>0</v>
      </c>
      <c r="M969" s="47">
        <v>0</v>
      </c>
      <c r="N969" s="47">
        <v>0</v>
      </c>
      <c r="O969" s="44">
        <f>'[1]Прод. прилож'!$C$843</f>
        <v>8508105</v>
      </c>
      <c r="P969" s="50">
        <f t="shared" si="192"/>
        <v>4210.2657363420431</v>
      </c>
      <c r="Q969" s="37">
        <v>9673</v>
      </c>
      <c r="R969" s="69" t="s">
        <v>95</v>
      </c>
      <c r="S969" s="16"/>
      <c r="T969" s="16"/>
      <c r="U969" s="16"/>
      <c r="V969" s="16"/>
      <c r="W969" s="16"/>
      <c r="X969" s="16"/>
    </row>
    <row r="970" spans="1:207" s="16" customFormat="1" ht="25.15" customHeight="1" x14ac:dyDescent="0.25">
      <c r="A970" s="191" t="s">
        <v>1480</v>
      </c>
      <c r="B970" s="107" t="s">
        <v>862</v>
      </c>
      <c r="C970" s="58">
        <v>1960</v>
      </c>
      <c r="D970" s="167" t="s">
        <v>221</v>
      </c>
      <c r="E970" s="58" t="s">
        <v>20</v>
      </c>
      <c r="F970" s="72">
        <v>4</v>
      </c>
      <c r="G970" s="72">
        <v>2</v>
      </c>
      <c r="H970" s="47">
        <v>1575.3</v>
      </c>
      <c r="I970" s="47">
        <v>0</v>
      </c>
      <c r="J970" s="47">
        <v>1273.0999999999999</v>
      </c>
      <c r="K970" s="37">
        <f t="shared" si="191"/>
        <v>6183052.4999999991</v>
      </c>
      <c r="L970" s="44">
        <v>0</v>
      </c>
      <c r="M970" s="44">
        <v>0</v>
      </c>
      <c r="N970" s="44">
        <v>0</v>
      </c>
      <c r="O970" s="47">
        <f>'[1]Прод. прилож'!$C$318</f>
        <v>6183052.4999999991</v>
      </c>
      <c r="P970" s="44">
        <f t="shared" si="192"/>
        <v>3924.9999999999995</v>
      </c>
      <c r="Q970" s="50">
        <v>9673</v>
      </c>
      <c r="R970" s="69" t="s">
        <v>94</v>
      </c>
      <c r="S970" s="65"/>
      <c r="T970" s="17"/>
    </row>
    <row r="971" spans="1:207" s="16" customFormat="1" ht="25.15" customHeight="1" x14ac:dyDescent="0.25">
      <c r="A971" s="191" t="s">
        <v>1481</v>
      </c>
      <c r="B971" s="129" t="s">
        <v>1883</v>
      </c>
      <c r="C971" s="72">
        <v>1947</v>
      </c>
      <c r="D971" s="72" t="s">
        <v>221</v>
      </c>
      <c r="E971" s="72" t="s">
        <v>20</v>
      </c>
      <c r="F971" s="71">
        <v>2</v>
      </c>
      <c r="G971" s="71">
        <v>1</v>
      </c>
      <c r="H971" s="53">
        <v>993.6</v>
      </c>
      <c r="I971" s="53">
        <v>553.5</v>
      </c>
      <c r="J971" s="53">
        <v>251.2</v>
      </c>
      <c r="K971" s="50">
        <f t="shared" si="191"/>
        <v>7316000</v>
      </c>
      <c r="L971" s="50">
        <v>0</v>
      </c>
      <c r="M971" s="50">
        <v>0</v>
      </c>
      <c r="N971" s="50">
        <v>0</v>
      </c>
      <c r="O971" s="44">
        <f>'[1]Прод. прилож'!$C$844</f>
        <v>7316000</v>
      </c>
      <c r="P971" s="50">
        <f>K971/[3]Прилож!H711</f>
        <v>7363.1239935587764</v>
      </c>
      <c r="Q971" s="37">
        <v>9673</v>
      </c>
      <c r="R971" s="70" t="s">
        <v>95</v>
      </c>
      <c r="S971" s="57"/>
      <c r="Y971" s="116"/>
      <c r="Z971" s="116"/>
      <c r="AA971" s="116"/>
      <c r="AB971" s="116"/>
      <c r="AC971" s="116"/>
      <c r="AD971" s="116"/>
      <c r="AE971" s="116"/>
      <c r="AF971" s="116"/>
      <c r="AG971" s="116"/>
      <c r="AH971" s="116"/>
      <c r="AI971" s="116"/>
      <c r="AJ971" s="116"/>
      <c r="AK971" s="116"/>
      <c r="AL971" s="116"/>
      <c r="AM971" s="116"/>
      <c r="AN971" s="116"/>
      <c r="AO971" s="116"/>
      <c r="AP971" s="116"/>
      <c r="AQ971" s="116"/>
      <c r="AR971" s="116"/>
      <c r="AS971" s="116"/>
      <c r="AT971" s="116"/>
      <c r="AU971" s="116"/>
      <c r="AV971" s="116"/>
      <c r="AW971" s="116"/>
      <c r="AX971" s="116"/>
      <c r="AY971" s="116"/>
      <c r="AZ971" s="116"/>
      <c r="BA971" s="116"/>
      <c r="BB971" s="116"/>
      <c r="BC971" s="116"/>
      <c r="BD971" s="116"/>
      <c r="BE971" s="116"/>
      <c r="BF971" s="116"/>
      <c r="BG971" s="116"/>
      <c r="BH971" s="116"/>
      <c r="BI971" s="116"/>
      <c r="BJ971" s="116"/>
      <c r="BK971" s="116"/>
      <c r="BL971" s="116"/>
      <c r="BM971" s="116"/>
      <c r="BN971" s="116"/>
      <c r="BO971" s="116"/>
      <c r="BP971" s="116"/>
      <c r="BQ971" s="116"/>
      <c r="BR971" s="116"/>
      <c r="BS971" s="116"/>
      <c r="BT971" s="116"/>
      <c r="BU971" s="116"/>
      <c r="BV971" s="116"/>
      <c r="BW971" s="116"/>
      <c r="BX971" s="116"/>
      <c r="BY971" s="116"/>
      <c r="BZ971" s="116"/>
      <c r="CA971" s="116"/>
      <c r="CB971" s="116"/>
      <c r="CC971" s="116"/>
      <c r="CD971" s="116"/>
      <c r="CE971" s="116"/>
      <c r="CF971" s="116"/>
      <c r="CG971" s="116"/>
      <c r="CH971" s="116"/>
      <c r="CI971" s="116"/>
      <c r="CJ971" s="116"/>
      <c r="CK971" s="116"/>
      <c r="CL971" s="116"/>
      <c r="CM971" s="116"/>
      <c r="CN971" s="116"/>
      <c r="CO971" s="116"/>
      <c r="CP971" s="116"/>
      <c r="CQ971" s="116"/>
      <c r="CR971" s="116"/>
      <c r="CS971" s="116"/>
      <c r="CT971" s="116"/>
      <c r="CU971" s="116"/>
      <c r="CV971" s="116"/>
      <c r="CW971" s="116"/>
      <c r="CX971" s="116"/>
      <c r="CY971" s="116"/>
      <c r="CZ971" s="116"/>
      <c r="DA971" s="116"/>
      <c r="DB971" s="116"/>
      <c r="DC971" s="116"/>
      <c r="DD971" s="116"/>
      <c r="DE971" s="116"/>
      <c r="DF971" s="116"/>
      <c r="DG971" s="116"/>
      <c r="DH971" s="116"/>
      <c r="DI971" s="116"/>
      <c r="DJ971" s="116"/>
      <c r="DK971" s="116"/>
      <c r="DL971" s="116"/>
      <c r="DM971" s="116"/>
      <c r="DN971" s="116"/>
      <c r="DO971" s="116"/>
      <c r="DP971" s="116"/>
      <c r="DQ971" s="116"/>
      <c r="DR971" s="116"/>
      <c r="DS971" s="116"/>
      <c r="DT971" s="116"/>
      <c r="DU971" s="116"/>
      <c r="DV971" s="116"/>
      <c r="DW971" s="116"/>
      <c r="DX971" s="116"/>
      <c r="DY971" s="116"/>
      <c r="DZ971" s="116"/>
      <c r="EA971" s="116"/>
      <c r="EB971" s="116"/>
      <c r="EC971" s="116"/>
      <c r="ED971" s="116"/>
      <c r="EE971" s="116"/>
      <c r="EF971" s="116"/>
      <c r="EG971" s="116"/>
      <c r="EH971" s="116"/>
      <c r="EI971" s="116"/>
      <c r="EJ971" s="116"/>
      <c r="EK971" s="116"/>
      <c r="EL971" s="116"/>
      <c r="EM971" s="116"/>
      <c r="EN971" s="116"/>
      <c r="EO971" s="116"/>
      <c r="EP971" s="116"/>
      <c r="EQ971" s="116"/>
      <c r="ER971" s="116"/>
      <c r="ES971" s="116"/>
      <c r="ET971" s="116"/>
      <c r="EU971" s="116"/>
      <c r="EV971" s="116"/>
      <c r="EW971" s="116"/>
      <c r="EX971" s="116"/>
      <c r="EY971" s="116"/>
      <c r="EZ971" s="116"/>
      <c r="FA971" s="116"/>
      <c r="FB971" s="116"/>
      <c r="FC971" s="116"/>
      <c r="FD971" s="116"/>
      <c r="FE971" s="116"/>
      <c r="FF971" s="116"/>
      <c r="FG971" s="116"/>
      <c r="FH971" s="116"/>
      <c r="FI971" s="116"/>
      <c r="FJ971" s="116"/>
      <c r="FK971" s="116"/>
      <c r="FL971" s="116"/>
      <c r="FM971" s="116"/>
      <c r="FN971" s="116"/>
      <c r="FO971" s="116"/>
      <c r="FP971" s="116"/>
      <c r="FQ971" s="116"/>
      <c r="FR971" s="116"/>
      <c r="FS971" s="116"/>
      <c r="FT971" s="116"/>
      <c r="FU971" s="116"/>
      <c r="FV971" s="116"/>
      <c r="FW971" s="116"/>
      <c r="FX971" s="116"/>
      <c r="FY971" s="116"/>
      <c r="FZ971" s="116"/>
      <c r="GA971" s="116"/>
      <c r="GB971" s="116"/>
      <c r="GC971" s="116"/>
      <c r="GD971" s="116"/>
      <c r="GE971" s="116"/>
      <c r="GF971" s="116"/>
      <c r="GG971" s="116"/>
      <c r="GH971" s="116"/>
      <c r="GI971" s="116"/>
      <c r="GJ971" s="116"/>
      <c r="GK971" s="116"/>
      <c r="GL971" s="116"/>
      <c r="GM971" s="116"/>
      <c r="GN971" s="116"/>
      <c r="GO971" s="116"/>
      <c r="GP971" s="116"/>
      <c r="GQ971" s="116"/>
      <c r="GR971" s="116"/>
      <c r="GS971" s="116"/>
      <c r="GT971" s="116"/>
      <c r="GU971" s="116"/>
      <c r="GV971" s="116"/>
      <c r="GW971" s="116"/>
      <c r="GX971" s="116"/>
      <c r="GY971" s="116"/>
    </row>
    <row r="972" spans="1:207" s="15" customFormat="1" ht="25.15" customHeight="1" x14ac:dyDescent="0.25">
      <c r="A972" s="191" t="s">
        <v>1482</v>
      </c>
      <c r="B972" s="107" t="s">
        <v>1822</v>
      </c>
      <c r="C972" s="72">
        <v>1958</v>
      </c>
      <c r="D972" s="167" t="s">
        <v>221</v>
      </c>
      <c r="E972" s="167" t="s">
        <v>20</v>
      </c>
      <c r="F972" s="71">
        <v>3</v>
      </c>
      <c r="G972" s="71">
        <v>2</v>
      </c>
      <c r="H972" s="50">
        <v>1128.9000000000001</v>
      </c>
      <c r="I972" s="50">
        <v>46.44</v>
      </c>
      <c r="J972" s="50">
        <v>937.3</v>
      </c>
      <c r="K972" s="37">
        <f t="shared" si="191"/>
        <v>907635.60000000009</v>
      </c>
      <c r="L972" s="47">
        <v>0</v>
      </c>
      <c r="M972" s="47">
        <v>0</v>
      </c>
      <c r="N972" s="47">
        <v>0</v>
      </c>
      <c r="O972" s="44">
        <f>'[1]Прод. прилож'!$C$319</f>
        <v>907635.60000000009</v>
      </c>
      <c r="P972" s="50">
        <f t="shared" ref="P972:P995" si="198">K972/H972</f>
        <v>804</v>
      </c>
      <c r="Q972" s="37">
        <v>9673</v>
      </c>
      <c r="R972" s="69" t="s">
        <v>94</v>
      </c>
      <c r="S972" s="57"/>
      <c r="T972" s="16"/>
      <c r="U972" s="16"/>
      <c r="V972" s="16"/>
      <c r="W972" s="16"/>
      <c r="X972" s="16"/>
      <c r="Y972" s="116"/>
      <c r="Z972" s="116"/>
      <c r="AA972" s="116"/>
      <c r="AB972" s="116"/>
      <c r="AC972" s="116"/>
      <c r="AD972" s="116"/>
      <c r="AE972" s="116"/>
      <c r="AF972" s="116"/>
      <c r="AG972" s="116"/>
      <c r="AH972" s="116"/>
      <c r="AI972" s="116"/>
      <c r="AJ972" s="116"/>
      <c r="AK972" s="116"/>
      <c r="AL972" s="116"/>
      <c r="AM972" s="116"/>
      <c r="AN972" s="116"/>
      <c r="AO972" s="116"/>
      <c r="AP972" s="116"/>
      <c r="AQ972" s="116"/>
      <c r="AR972" s="116"/>
      <c r="AS972" s="116"/>
      <c r="AT972" s="116"/>
      <c r="AU972" s="116"/>
      <c r="AV972" s="116"/>
      <c r="AW972" s="116"/>
      <c r="AX972" s="116"/>
      <c r="AY972" s="116"/>
      <c r="AZ972" s="116"/>
      <c r="BA972" s="116"/>
      <c r="BB972" s="116"/>
      <c r="BC972" s="116"/>
      <c r="BD972" s="116"/>
      <c r="BE972" s="116"/>
      <c r="BF972" s="116"/>
      <c r="BG972" s="116"/>
      <c r="BH972" s="116"/>
      <c r="BI972" s="116"/>
      <c r="BJ972" s="116"/>
      <c r="BK972" s="116"/>
      <c r="BL972" s="116"/>
      <c r="BM972" s="116"/>
      <c r="BN972" s="116"/>
      <c r="BO972" s="116"/>
      <c r="BP972" s="116"/>
      <c r="BQ972" s="116"/>
      <c r="BR972" s="116"/>
      <c r="BS972" s="116"/>
      <c r="BT972" s="116"/>
      <c r="BU972" s="116"/>
      <c r="BV972" s="116"/>
      <c r="BW972" s="116"/>
      <c r="BX972" s="116"/>
      <c r="BY972" s="116"/>
      <c r="BZ972" s="116"/>
      <c r="CA972" s="116"/>
      <c r="CB972" s="116"/>
      <c r="CC972" s="116"/>
      <c r="CD972" s="116"/>
      <c r="CE972" s="116"/>
      <c r="CF972" s="116"/>
      <c r="CG972" s="116"/>
      <c r="CH972" s="116"/>
      <c r="CI972" s="116"/>
      <c r="CJ972" s="116"/>
      <c r="CK972" s="116"/>
      <c r="CL972" s="116"/>
      <c r="CM972" s="116"/>
      <c r="CN972" s="116"/>
      <c r="CO972" s="116"/>
      <c r="CP972" s="116"/>
      <c r="CQ972" s="116"/>
      <c r="CR972" s="116"/>
      <c r="CS972" s="116"/>
      <c r="CT972" s="116"/>
      <c r="CU972" s="116"/>
      <c r="CV972" s="116"/>
      <c r="CW972" s="116"/>
      <c r="CX972" s="116"/>
      <c r="CY972" s="116"/>
      <c r="CZ972" s="116"/>
      <c r="DA972" s="116"/>
      <c r="DB972" s="116"/>
      <c r="DC972" s="116"/>
      <c r="DD972" s="116"/>
      <c r="DE972" s="116"/>
      <c r="DF972" s="116"/>
      <c r="DG972" s="116"/>
      <c r="DH972" s="116"/>
      <c r="DI972" s="116"/>
      <c r="DJ972" s="116"/>
      <c r="DK972" s="116"/>
      <c r="DL972" s="116"/>
      <c r="DM972" s="116"/>
      <c r="DN972" s="116"/>
      <c r="DO972" s="116"/>
      <c r="DP972" s="116"/>
      <c r="DQ972" s="116"/>
      <c r="DR972" s="116"/>
      <c r="DS972" s="116"/>
      <c r="DT972" s="116"/>
      <c r="DU972" s="116"/>
      <c r="DV972" s="116"/>
      <c r="DW972" s="116"/>
      <c r="DX972" s="116"/>
      <c r="DY972" s="116"/>
      <c r="DZ972" s="116"/>
      <c r="EA972" s="116"/>
      <c r="EB972" s="116"/>
      <c r="EC972" s="116"/>
      <c r="ED972" s="116"/>
      <c r="EE972" s="116"/>
      <c r="EF972" s="116"/>
      <c r="EG972" s="116"/>
      <c r="EH972" s="116"/>
      <c r="EI972" s="116"/>
      <c r="EJ972" s="116"/>
      <c r="EK972" s="116"/>
      <c r="EL972" s="116"/>
      <c r="EM972" s="116"/>
      <c r="EN972" s="116"/>
      <c r="EO972" s="116"/>
      <c r="EP972" s="116"/>
      <c r="EQ972" s="116"/>
      <c r="ER972" s="116"/>
      <c r="ES972" s="116"/>
      <c r="ET972" s="116"/>
      <c r="EU972" s="116"/>
      <c r="EV972" s="116"/>
      <c r="EW972" s="116"/>
      <c r="EX972" s="116"/>
      <c r="EY972" s="116"/>
      <c r="EZ972" s="116"/>
      <c r="FA972" s="116"/>
      <c r="FB972" s="116"/>
      <c r="FC972" s="116"/>
      <c r="FD972" s="116"/>
      <c r="FE972" s="116"/>
      <c r="FF972" s="116"/>
      <c r="FG972" s="116"/>
      <c r="FH972" s="116"/>
      <c r="FI972" s="116"/>
      <c r="FJ972" s="116"/>
      <c r="FK972" s="116"/>
      <c r="FL972" s="116"/>
      <c r="FM972" s="116"/>
      <c r="FN972" s="116"/>
      <c r="FO972" s="116"/>
      <c r="FP972" s="116"/>
      <c r="FQ972" s="116"/>
      <c r="FR972" s="116"/>
      <c r="FS972" s="116"/>
      <c r="FT972" s="116"/>
      <c r="FU972" s="116"/>
      <c r="FV972" s="116"/>
      <c r="FW972" s="116"/>
      <c r="FX972" s="116"/>
      <c r="FY972" s="116"/>
      <c r="FZ972" s="116"/>
      <c r="GA972" s="116"/>
      <c r="GB972" s="116"/>
      <c r="GC972" s="116"/>
      <c r="GD972" s="116"/>
      <c r="GE972" s="116"/>
      <c r="GF972" s="116"/>
      <c r="GG972" s="116"/>
      <c r="GH972" s="116"/>
      <c r="GI972" s="116"/>
      <c r="GJ972" s="116"/>
      <c r="GK972" s="116"/>
      <c r="GL972" s="116"/>
      <c r="GM972" s="116"/>
      <c r="GN972" s="116"/>
      <c r="GO972" s="116"/>
      <c r="GP972" s="116"/>
      <c r="GQ972" s="116"/>
      <c r="GR972" s="116"/>
      <c r="GS972" s="116"/>
      <c r="GT972" s="116"/>
      <c r="GU972" s="116"/>
      <c r="GV972" s="116"/>
      <c r="GW972" s="116"/>
      <c r="GX972" s="116"/>
      <c r="GY972" s="116"/>
    </row>
    <row r="973" spans="1:207" s="15" customFormat="1" ht="25.15" customHeight="1" x14ac:dyDescent="0.25">
      <c r="A973" s="191" t="s">
        <v>1483</v>
      </c>
      <c r="B973" s="107" t="s">
        <v>581</v>
      </c>
      <c r="C973" s="58">
        <v>1962</v>
      </c>
      <c r="D973" s="167" t="s">
        <v>221</v>
      </c>
      <c r="E973" s="58" t="s">
        <v>20</v>
      </c>
      <c r="F973" s="72">
        <v>3</v>
      </c>
      <c r="G973" s="72">
        <v>2</v>
      </c>
      <c r="H973" s="47">
        <f>I973+J973</f>
        <v>961.83</v>
      </c>
      <c r="I973" s="47">
        <v>0</v>
      </c>
      <c r="J973" s="47">
        <v>961.83</v>
      </c>
      <c r="K973" s="37">
        <f t="shared" si="191"/>
        <v>5011150</v>
      </c>
      <c r="L973" s="44">
        <v>0</v>
      </c>
      <c r="M973" s="44">
        <v>0</v>
      </c>
      <c r="N973" s="44">
        <v>0</v>
      </c>
      <c r="O973" s="47">
        <f>'[1]Прод. прилож'!$C$320</f>
        <v>5011150</v>
      </c>
      <c r="P973" s="44">
        <f t="shared" si="198"/>
        <v>5210.0163230508506</v>
      </c>
      <c r="Q973" s="50">
        <v>9673</v>
      </c>
      <c r="R973" s="69" t="s">
        <v>94</v>
      </c>
      <c r="S973" s="65"/>
      <c r="T973" s="17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  <c r="BT973" s="16"/>
      <c r="BU973" s="16"/>
      <c r="BV973" s="16"/>
      <c r="BW973" s="16"/>
      <c r="BX973" s="16"/>
      <c r="BY973" s="16"/>
      <c r="BZ973" s="16"/>
      <c r="CA973" s="16"/>
      <c r="CB973" s="16"/>
      <c r="CC973" s="16"/>
      <c r="CD973" s="16"/>
      <c r="CE973" s="16"/>
      <c r="CF973" s="16"/>
      <c r="CG973" s="16"/>
      <c r="CH973" s="16"/>
      <c r="CI973" s="16"/>
      <c r="CJ973" s="16"/>
      <c r="CK973" s="16"/>
      <c r="CL973" s="16"/>
      <c r="CM973" s="16"/>
      <c r="CN973" s="16"/>
      <c r="CO973" s="16"/>
      <c r="CP973" s="16"/>
      <c r="CQ973" s="16"/>
      <c r="CR973" s="16"/>
      <c r="CS973" s="16"/>
      <c r="CT973" s="16"/>
      <c r="CU973" s="16"/>
      <c r="CV973" s="16"/>
      <c r="CW973" s="16"/>
      <c r="CX973" s="16"/>
      <c r="CY973" s="16"/>
      <c r="CZ973" s="16"/>
      <c r="DA973" s="16"/>
      <c r="DB973" s="16"/>
      <c r="DC973" s="16"/>
      <c r="DD973" s="16"/>
      <c r="DE973" s="16"/>
      <c r="DF973" s="16"/>
      <c r="DG973" s="16"/>
      <c r="DH973" s="16"/>
      <c r="DI973" s="16"/>
      <c r="DJ973" s="16"/>
      <c r="DK973" s="16"/>
      <c r="DL973" s="16"/>
      <c r="DM973" s="16"/>
      <c r="DN973" s="16"/>
      <c r="DO973" s="16"/>
      <c r="DP973" s="16"/>
      <c r="DQ973" s="16"/>
      <c r="DR973" s="16"/>
      <c r="DS973" s="16"/>
      <c r="DT973" s="16"/>
      <c r="DU973" s="16"/>
      <c r="DV973" s="16"/>
      <c r="DW973" s="16"/>
      <c r="DX973" s="16"/>
      <c r="DY973" s="16"/>
      <c r="DZ973" s="16"/>
      <c r="EA973" s="16"/>
      <c r="EB973" s="16"/>
      <c r="EC973" s="16"/>
      <c r="ED973" s="16"/>
      <c r="EE973" s="16"/>
      <c r="EF973" s="16"/>
      <c r="EG973" s="16"/>
      <c r="EH973" s="16"/>
      <c r="EI973" s="16"/>
      <c r="EJ973" s="16"/>
      <c r="EK973" s="16"/>
      <c r="EL973" s="16"/>
      <c r="EM973" s="16"/>
      <c r="EN973" s="16"/>
      <c r="EO973" s="16"/>
      <c r="EP973" s="16"/>
      <c r="EQ973" s="16"/>
      <c r="ER973" s="16"/>
      <c r="ES973" s="16"/>
      <c r="ET973" s="16"/>
      <c r="EU973" s="16"/>
      <c r="EV973" s="16"/>
      <c r="EW973" s="16"/>
      <c r="EX973" s="16"/>
      <c r="EY973" s="16"/>
      <c r="EZ973" s="16"/>
      <c r="FA973" s="16"/>
      <c r="FB973" s="16"/>
      <c r="FC973" s="16"/>
      <c r="FD973" s="16"/>
      <c r="FE973" s="16"/>
      <c r="FF973" s="16"/>
      <c r="FG973" s="16"/>
      <c r="FH973" s="16"/>
      <c r="FI973" s="16"/>
      <c r="FJ973" s="16"/>
      <c r="FK973" s="16"/>
      <c r="FL973" s="16"/>
      <c r="FM973" s="16"/>
      <c r="FN973" s="16"/>
      <c r="FO973" s="16"/>
      <c r="FP973" s="16"/>
      <c r="FQ973" s="16"/>
      <c r="FR973" s="16"/>
      <c r="FS973" s="16"/>
      <c r="FT973" s="16"/>
      <c r="FU973" s="16"/>
      <c r="FV973" s="16"/>
      <c r="FW973" s="16"/>
      <c r="FX973" s="16"/>
      <c r="FY973" s="16"/>
      <c r="FZ973" s="16"/>
      <c r="GA973" s="16"/>
      <c r="GB973" s="16"/>
      <c r="GC973" s="16"/>
      <c r="GD973" s="16"/>
      <c r="GE973" s="16"/>
      <c r="GF973" s="16"/>
      <c r="GG973" s="16"/>
      <c r="GH973" s="16"/>
      <c r="GI973" s="16"/>
      <c r="GJ973" s="16"/>
      <c r="GK973" s="16"/>
      <c r="GL973" s="16"/>
      <c r="GM973" s="16"/>
      <c r="GN973" s="16"/>
      <c r="GO973" s="16"/>
      <c r="GP973" s="16"/>
      <c r="GQ973" s="16"/>
      <c r="GR973" s="16"/>
      <c r="GS973" s="16"/>
      <c r="GT973" s="16"/>
      <c r="GU973" s="16"/>
      <c r="GV973" s="16"/>
      <c r="GW973" s="16"/>
      <c r="GX973" s="16"/>
      <c r="GY973" s="16"/>
    </row>
    <row r="974" spans="1:207" s="15" customFormat="1" ht="25.15" customHeight="1" x14ac:dyDescent="0.25">
      <c r="A974" s="191" t="s">
        <v>1484</v>
      </c>
      <c r="B974" s="45" t="s">
        <v>1906</v>
      </c>
      <c r="C974" s="72">
        <v>1948</v>
      </c>
      <c r="D974" s="167" t="s">
        <v>221</v>
      </c>
      <c r="E974" s="167" t="s">
        <v>20</v>
      </c>
      <c r="F974" s="71">
        <v>3</v>
      </c>
      <c r="G974" s="71">
        <v>2</v>
      </c>
      <c r="H974" s="50">
        <v>2125.1</v>
      </c>
      <c r="I974" s="50">
        <v>360.4</v>
      </c>
      <c r="J974" s="50">
        <v>886.5</v>
      </c>
      <c r="K974" s="37">
        <f t="shared" si="191"/>
        <v>13668420.000000002</v>
      </c>
      <c r="L974" s="47">
        <v>0</v>
      </c>
      <c r="M974" s="47">
        <v>0</v>
      </c>
      <c r="N974" s="47">
        <v>0</v>
      </c>
      <c r="O974" s="44">
        <f>'[1]Прод. прилож'!$C$842</f>
        <v>13668420.000000002</v>
      </c>
      <c r="P974" s="50">
        <f t="shared" si="198"/>
        <v>6431.8949696484879</v>
      </c>
      <c r="Q974" s="37">
        <v>9673</v>
      </c>
      <c r="R974" s="70" t="s">
        <v>95</v>
      </c>
      <c r="S974" s="57"/>
      <c r="T974" s="16"/>
      <c r="U974" s="16"/>
      <c r="V974" s="16"/>
      <c r="W974" s="16"/>
      <c r="X974" s="16"/>
      <c r="Y974" s="116"/>
      <c r="Z974" s="116"/>
      <c r="AA974" s="116"/>
      <c r="AB974" s="116"/>
      <c r="AC974" s="116"/>
      <c r="AD974" s="116"/>
      <c r="AE974" s="116"/>
      <c r="AF974" s="116"/>
      <c r="AG974" s="116"/>
      <c r="AH974" s="116"/>
      <c r="AI974" s="116"/>
      <c r="AJ974" s="116"/>
      <c r="AK974" s="116"/>
      <c r="AL974" s="116"/>
      <c r="AM974" s="116"/>
      <c r="AN974" s="116"/>
      <c r="AO974" s="116"/>
      <c r="AP974" s="116"/>
      <c r="AQ974" s="116"/>
      <c r="AR974" s="116"/>
      <c r="AS974" s="116"/>
      <c r="AT974" s="116"/>
      <c r="AU974" s="116"/>
      <c r="AV974" s="116"/>
      <c r="AW974" s="116"/>
      <c r="AX974" s="116"/>
      <c r="AY974" s="116"/>
      <c r="AZ974" s="116"/>
      <c r="BA974" s="116"/>
      <c r="BB974" s="116"/>
      <c r="BC974" s="116"/>
      <c r="BD974" s="116"/>
      <c r="BE974" s="116"/>
      <c r="BF974" s="116"/>
      <c r="BG974" s="116"/>
      <c r="BH974" s="116"/>
      <c r="BI974" s="116"/>
      <c r="BJ974" s="116"/>
      <c r="BK974" s="116"/>
      <c r="BL974" s="116"/>
      <c r="BM974" s="116"/>
      <c r="BN974" s="116"/>
      <c r="BO974" s="116"/>
      <c r="BP974" s="116"/>
      <c r="BQ974" s="116"/>
      <c r="BR974" s="116"/>
      <c r="BS974" s="116"/>
      <c r="BT974" s="116"/>
      <c r="BU974" s="116"/>
      <c r="BV974" s="116"/>
      <c r="BW974" s="116"/>
      <c r="BX974" s="116"/>
      <c r="BY974" s="116"/>
      <c r="BZ974" s="116"/>
      <c r="CA974" s="116"/>
      <c r="CB974" s="116"/>
      <c r="CC974" s="116"/>
      <c r="CD974" s="116"/>
      <c r="CE974" s="116"/>
      <c r="CF974" s="116"/>
      <c r="CG974" s="116"/>
      <c r="CH974" s="116"/>
      <c r="CI974" s="116"/>
      <c r="CJ974" s="116"/>
      <c r="CK974" s="116"/>
      <c r="CL974" s="116"/>
      <c r="CM974" s="116"/>
      <c r="CN974" s="116"/>
      <c r="CO974" s="116"/>
      <c r="CP974" s="116"/>
      <c r="CQ974" s="116"/>
      <c r="CR974" s="116"/>
      <c r="CS974" s="116"/>
      <c r="CT974" s="116"/>
      <c r="CU974" s="116"/>
      <c r="CV974" s="116"/>
      <c r="CW974" s="116"/>
      <c r="CX974" s="116"/>
      <c r="CY974" s="116"/>
      <c r="CZ974" s="116"/>
      <c r="DA974" s="116"/>
      <c r="DB974" s="116"/>
      <c r="DC974" s="116"/>
      <c r="DD974" s="116"/>
      <c r="DE974" s="116"/>
      <c r="DF974" s="116"/>
      <c r="DG974" s="116"/>
      <c r="DH974" s="116"/>
      <c r="DI974" s="116"/>
      <c r="DJ974" s="116"/>
      <c r="DK974" s="116"/>
      <c r="DL974" s="116"/>
      <c r="DM974" s="116"/>
      <c r="DN974" s="116"/>
      <c r="DO974" s="116"/>
      <c r="DP974" s="116"/>
      <c r="DQ974" s="116"/>
      <c r="DR974" s="116"/>
      <c r="DS974" s="116"/>
      <c r="DT974" s="116"/>
      <c r="DU974" s="116"/>
      <c r="DV974" s="116"/>
      <c r="DW974" s="116"/>
      <c r="DX974" s="116"/>
      <c r="DY974" s="116"/>
      <c r="DZ974" s="116"/>
      <c r="EA974" s="116"/>
      <c r="EB974" s="116"/>
      <c r="EC974" s="116"/>
      <c r="ED974" s="116"/>
      <c r="EE974" s="116"/>
      <c r="EF974" s="116"/>
      <c r="EG974" s="116"/>
      <c r="EH974" s="116"/>
      <c r="EI974" s="116"/>
      <c r="EJ974" s="116"/>
      <c r="EK974" s="116"/>
      <c r="EL974" s="116"/>
      <c r="EM974" s="116"/>
      <c r="EN974" s="116"/>
      <c r="EO974" s="116"/>
      <c r="EP974" s="116"/>
      <c r="EQ974" s="116"/>
      <c r="ER974" s="116"/>
      <c r="ES974" s="116"/>
      <c r="ET974" s="116"/>
      <c r="EU974" s="116"/>
      <c r="EV974" s="116"/>
      <c r="EW974" s="116"/>
      <c r="EX974" s="116"/>
      <c r="EY974" s="116"/>
      <c r="EZ974" s="116"/>
      <c r="FA974" s="116"/>
      <c r="FB974" s="116"/>
      <c r="FC974" s="116"/>
      <c r="FD974" s="116"/>
      <c r="FE974" s="116"/>
      <c r="FF974" s="116"/>
      <c r="FG974" s="116"/>
      <c r="FH974" s="116"/>
      <c r="FI974" s="116"/>
      <c r="FJ974" s="116"/>
      <c r="FK974" s="116"/>
      <c r="FL974" s="116"/>
      <c r="FM974" s="116"/>
      <c r="FN974" s="116"/>
      <c r="FO974" s="116"/>
      <c r="FP974" s="116"/>
      <c r="FQ974" s="116"/>
      <c r="FR974" s="116"/>
      <c r="FS974" s="116"/>
      <c r="FT974" s="116"/>
      <c r="FU974" s="116"/>
      <c r="FV974" s="116"/>
      <c r="FW974" s="116"/>
      <c r="FX974" s="116"/>
      <c r="FY974" s="116"/>
      <c r="FZ974" s="116"/>
      <c r="GA974" s="116"/>
      <c r="GB974" s="116"/>
      <c r="GC974" s="116"/>
      <c r="GD974" s="116"/>
      <c r="GE974" s="116"/>
      <c r="GF974" s="116"/>
      <c r="GG974" s="116"/>
      <c r="GH974" s="116"/>
      <c r="GI974" s="116"/>
      <c r="GJ974" s="116"/>
      <c r="GK974" s="116"/>
      <c r="GL974" s="116"/>
      <c r="GM974" s="116"/>
      <c r="GN974" s="116"/>
      <c r="GO974" s="116"/>
      <c r="GP974" s="116"/>
      <c r="GQ974" s="116"/>
      <c r="GR974" s="116"/>
      <c r="GS974" s="116"/>
      <c r="GT974" s="116"/>
      <c r="GU974" s="116"/>
      <c r="GV974" s="116"/>
      <c r="GW974" s="116"/>
      <c r="GX974" s="116"/>
      <c r="GY974" s="116"/>
    </row>
    <row r="975" spans="1:207" s="15" customFormat="1" ht="25.15" customHeight="1" x14ac:dyDescent="0.25">
      <c r="A975" s="191" t="s">
        <v>1485</v>
      </c>
      <c r="B975" s="45" t="s">
        <v>582</v>
      </c>
      <c r="C975" s="58">
        <v>1962</v>
      </c>
      <c r="D975" s="167" t="s">
        <v>221</v>
      </c>
      <c r="E975" s="58" t="s">
        <v>20</v>
      </c>
      <c r="F975" s="77">
        <v>4</v>
      </c>
      <c r="G975" s="77">
        <v>3</v>
      </c>
      <c r="H975" s="47">
        <f t="shared" ref="H975:H990" si="199">I975+J975</f>
        <v>2909.69</v>
      </c>
      <c r="I975" s="47">
        <v>380.9</v>
      </c>
      <c r="J975" s="47">
        <v>2528.79</v>
      </c>
      <c r="K975" s="37">
        <f t="shared" si="191"/>
        <v>7746900</v>
      </c>
      <c r="L975" s="44">
        <v>0</v>
      </c>
      <c r="M975" s="44">
        <v>0</v>
      </c>
      <c r="N975" s="44">
        <v>0</v>
      </c>
      <c r="O975" s="47">
        <f>'[1]Прод. прилож'!$C$321</f>
        <v>7746900</v>
      </c>
      <c r="P975" s="44">
        <f t="shared" si="198"/>
        <v>2662.4485769961748</v>
      </c>
      <c r="Q975" s="50">
        <v>9673</v>
      </c>
      <c r="R975" s="69" t="s">
        <v>94</v>
      </c>
      <c r="S975" s="57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  <c r="BT975" s="16"/>
      <c r="BU975" s="16"/>
      <c r="BV975" s="16"/>
      <c r="BW975" s="16"/>
      <c r="BX975" s="16"/>
      <c r="BY975" s="16"/>
      <c r="BZ975" s="16"/>
      <c r="CA975" s="16"/>
      <c r="CB975" s="16"/>
      <c r="CC975" s="16"/>
      <c r="CD975" s="16"/>
      <c r="CE975" s="16"/>
      <c r="CF975" s="16"/>
      <c r="CG975" s="16"/>
      <c r="CH975" s="16"/>
      <c r="CI975" s="16"/>
      <c r="CJ975" s="16"/>
      <c r="CK975" s="16"/>
      <c r="CL975" s="16"/>
      <c r="CM975" s="16"/>
      <c r="CN975" s="16"/>
      <c r="CO975" s="16"/>
      <c r="CP975" s="16"/>
      <c r="CQ975" s="16"/>
      <c r="CR975" s="16"/>
      <c r="CS975" s="16"/>
      <c r="CT975" s="16"/>
      <c r="CU975" s="16"/>
      <c r="CV975" s="16"/>
      <c r="CW975" s="16"/>
      <c r="CX975" s="16"/>
      <c r="CY975" s="16"/>
      <c r="CZ975" s="16"/>
      <c r="DA975" s="16"/>
      <c r="DB975" s="16"/>
      <c r="DC975" s="16"/>
      <c r="DD975" s="16"/>
      <c r="DE975" s="16"/>
      <c r="DF975" s="16"/>
      <c r="DG975" s="16"/>
      <c r="DH975" s="16"/>
      <c r="DI975" s="16"/>
      <c r="DJ975" s="16"/>
      <c r="DK975" s="16"/>
      <c r="DL975" s="16"/>
      <c r="DM975" s="16"/>
      <c r="DN975" s="16"/>
      <c r="DO975" s="16"/>
      <c r="DP975" s="16"/>
      <c r="DQ975" s="16"/>
      <c r="DR975" s="16"/>
      <c r="DS975" s="16"/>
      <c r="DT975" s="16"/>
      <c r="DU975" s="16"/>
      <c r="DV975" s="16"/>
      <c r="DW975" s="16"/>
      <c r="DX975" s="16"/>
      <c r="DY975" s="16"/>
      <c r="DZ975" s="16"/>
      <c r="EA975" s="16"/>
      <c r="EB975" s="16"/>
      <c r="EC975" s="16"/>
      <c r="ED975" s="16"/>
      <c r="EE975" s="16"/>
      <c r="EF975" s="16"/>
      <c r="EG975" s="16"/>
      <c r="EH975" s="16"/>
      <c r="EI975" s="16"/>
      <c r="EJ975" s="16"/>
      <c r="EK975" s="16"/>
      <c r="EL975" s="16"/>
      <c r="EM975" s="16"/>
      <c r="EN975" s="16"/>
      <c r="EO975" s="16"/>
      <c r="EP975" s="16"/>
      <c r="EQ975" s="16"/>
      <c r="ER975" s="16"/>
      <c r="ES975" s="16"/>
      <c r="ET975" s="16"/>
      <c r="EU975" s="16"/>
      <c r="EV975" s="16"/>
      <c r="EW975" s="16"/>
      <c r="EX975" s="16"/>
      <c r="EY975" s="16"/>
      <c r="EZ975" s="16"/>
      <c r="FA975" s="16"/>
      <c r="FB975" s="16"/>
      <c r="FC975" s="16"/>
      <c r="FD975" s="16"/>
      <c r="FE975" s="16"/>
      <c r="FF975" s="16"/>
      <c r="FG975" s="16"/>
      <c r="FH975" s="16"/>
      <c r="FI975" s="16"/>
      <c r="FJ975" s="16"/>
      <c r="FK975" s="16"/>
      <c r="FL975" s="16"/>
      <c r="FM975" s="16"/>
      <c r="FN975" s="16"/>
      <c r="FO975" s="16"/>
      <c r="FP975" s="16"/>
      <c r="FQ975" s="16"/>
      <c r="FR975" s="16"/>
      <c r="FS975" s="16"/>
      <c r="FT975" s="16"/>
      <c r="FU975" s="16"/>
      <c r="FV975" s="16"/>
      <c r="FW975" s="16"/>
      <c r="FX975" s="16"/>
      <c r="FY975" s="16"/>
      <c r="FZ975" s="16"/>
      <c r="GA975" s="16"/>
      <c r="GB975" s="16"/>
      <c r="GC975" s="16"/>
      <c r="GD975" s="16"/>
      <c r="GE975" s="16"/>
      <c r="GF975" s="16"/>
      <c r="GG975" s="16"/>
      <c r="GH975" s="16"/>
      <c r="GI975" s="16"/>
      <c r="GJ975" s="16"/>
      <c r="GK975" s="16"/>
      <c r="GL975" s="16"/>
      <c r="GM975" s="16"/>
      <c r="GN975" s="16"/>
      <c r="GO975" s="16"/>
      <c r="GP975" s="16"/>
      <c r="GQ975" s="16"/>
      <c r="GR975" s="16"/>
      <c r="GS975" s="16"/>
      <c r="GT975" s="16"/>
      <c r="GU975" s="16"/>
      <c r="GV975" s="16"/>
      <c r="GW975" s="16"/>
      <c r="GX975" s="16"/>
      <c r="GY975" s="16"/>
    </row>
    <row r="976" spans="1:207" s="15" customFormat="1" ht="25.15" customHeight="1" x14ac:dyDescent="0.25">
      <c r="A976" s="191" t="s">
        <v>1486</v>
      </c>
      <c r="B976" s="45" t="s">
        <v>583</v>
      </c>
      <c r="C976" s="58">
        <v>1963</v>
      </c>
      <c r="D976" s="167" t="s">
        <v>221</v>
      </c>
      <c r="E976" s="58" t="s">
        <v>22</v>
      </c>
      <c r="F976" s="77">
        <v>4</v>
      </c>
      <c r="G976" s="77">
        <v>4</v>
      </c>
      <c r="H976" s="47">
        <f t="shared" si="199"/>
        <v>2858.32</v>
      </c>
      <c r="I976" s="47">
        <v>0</v>
      </c>
      <c r="J976" s="47">
        <v>2858.32</v>
      </c>
      <c r="K976" s="37">
        <f t="shared" si="191"/>
        <v>8341017.4999999991</v>
      </c>
      <c r="L976" s="44">
        <v>0</v>
      </c>
      <c r="M976" s="44">
        <v>0</v>
      </c>
      <c r="N976" s="44">
        <v>0</v>
      </c>
      <c r="O976" s="47">
        <f>'[1]Прод. прилож'!$C$841</f>
        <v>8341017.4999999991</v>
      </c>
      <c r="P976" s="44">
        <f t="shared" si="198"/>
        <v>2918.1538456156059</v>
      </c>
      <c r="Q976" s="50">
        <v>9673</v>
      </c>
      <c r="R976" s="69" t="s">
        <v>95</v>
      </c>
      <c r="S976" s="57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  <c r="BT976" s="16"/>
      <c r="BU976" s="16"/>
      <c r="BV976" s="16"/>
      <c r="BW976" s="16"/>
      <c r="BX976" s="16"/>
      <c r="BY976" s="16"/>
      <c r="BZ976" s="16"/>
      <c r="CA976" s="16"/>
      <c r="CB976" s="16"/>
      <c r="CC976" s="16"/>
      <c r="CD976" s="16"/>
      <c r="CE976" s="16"/>
      <c r="CF976" s="16"/>
      <c r="CG976" s="16"/>
      <c r="CH976" s="16"/>
      <c r="CI976" s="16"/>
      <c r="CJ976" s="16"/>
      <c r="CK976" s="16"/>
      <c r="CL976" s="16"/>
      <c r="CM976" s="16"/>
      <c r="CN976" s="16"/>
      <c r="CO976" s="16"/>
      <c r="CP976" s="16"/>
      <c r="CQ976" s="16"/>
      <c r="CR976" s="16"/>
      <c r="CS976" s="16"/>
      <c r="CT976" s="16"/>
      <c r="CU976" s="16"/>
      <c r="CV976" s="16"/>
      <c r="CW976" s="16"/>
      <c r="CX976" s="16"/>
      <c r="CY976" s="16"/>
      <c r="CZ976" s="16"/>
      <c r="DA976" s="16"/>
      <c r="DB976" s="16"/>
      <c r="DC976" s="16"/>
      <c r="DD976" s="16"/>
      <c r="DE976" s="16"/>
      <c r="DF976" s="16"/>
      <c r="DG976" s="16"/>
      <c r="DH976" s="16"/>
      <c r="DI976" s="16"/>
      <c r="DJ976" s="16"/>
      <c r="DK976" s="16"/>
      <c r="DL976" s="16"/>
      <c r="DM976" s="16"/>
      <c r="DN976" s="16"/>
      <c r="DO976" s="16"/>
      <c r="DP976" s="16"/>
      <c r="DQ976" s="16"/>
      <c r="DR976" s="16"/>
      <c r="DS976" s="16"/>
      <c r="DT976" s="16"/>
      <c r="DU976" s="16"/>
      <c r="DV976" s="16"/>
      <c r="DW976" s="16"/>
      <c r="DX976" s="16"/>
      <c r="DY976" s="16"/>
      <c r="DZ976" s="16"/>
      <c r="EA976" s="16"/>
      <c r="EB976" s="16"/>
      <c r="EC976" s="16"/>
      <c r="ED976" s="16"/>
      <c r="EE976" s="16"/>
      <c r="EF976" s="16"/>
      <c r="EG976" s="16"/>
      <c r="EH976" s="16"/>
      <c r="EI976" s="16"/>
      <c r="EJ976" s="16"/>
      <c r="EK976" s="16"/>
      <c r="EL976" s="16"/>
      <c r="EM976" s="16"/>
      <c r="EN976" s="16"/>
      <c r="EO976" s="16"/>
      <c r="EP976" s="16"/>
      <c r="EQ976" s="16"/>
      <c r="ER976" s="16"/>
      <c r="ES976" s="16"/>
      <c r="ET976" s="16"/>
      <c r="EU976" s="16"/>
      <c r="EV976" s="16"/>
      <c r="EW976" s="16"/>
      <c r="EX976" s="16"/>
      <c r="EY976" s="16"/>
      <c r="EZ976" s="16"/>
      <c r="FA976" s="16"/>
      <c r="FB976" s="16"/>
      <c r="FC976" s="16"/>
      <c r="FD976" s="16"/>
      <c r="FE976" s="16"/>
      <c r="FF976" s="16"/>
      <c r="FG976" s="16"/>
      <c r="FH976" s="16"/>
      <c r="FI976" s="16"/>
      <c r="FJ976" s="16"/>
      <c r="FK976" s="16"/>
      <c r="FL976" s="16"/>
      <c r="FM976" s="16"/>
      <c r="FN976" s="16"/>
      <c r="FO976" s="16"/>
      <c r="FP976" s="16"/>
      <c r="FQ976" s="16"/>
      <c r="FR976" s="16"/>
      <c r="FS976" s="16"/>
      <c r="FT976" s="16"/>
      <c r="FU976" s="16"/>
      <c r="FV976" s="16"/>
      <c r="FW976" s="16"/>
      <c r="FX976" s="16"/>
      <c r="FY976" s="16"/>
      <c r="FZ976" s="16"/>
      <c r="GA976" s="16"/>
      <c r="GB976" s="16"/>
      <c r="GC976" s="16"/>
      <c r="GD976" s="16"/>
      <c r="GE976" s="16"/>
      <c r="GF976" s="16"/>
      <c r="GG976" s="16"/>
      <c r="GH976" s="16"/>
      <c r="GI976" s="16"/>
      <c r="GJ976" s="16"/>
      <c r="GK976" s="16"/>
      <c r="GL976" s="16"/>
      <c r="GM976" s="16"/>
      <c r="GN976" s="16"/>
      <c r="GO976" s="16"/>
      <c r="GP976" s="16"/>
      <c r="GQ976" s="16"/>
      <c r="GR976" s="16"/>
      <c r="GS976" s="16"/>
      <c r="GT976" s="16"/>
      <c r="GU976" s="16"/>
      <c r="GV976" s="16"/>
      <c r="GW976" s="16"/>
      <c r="GX976" s="16"/>
      <c r="GY976" s="16"/>
    </row>
    <row r="977" spans="1:207" s="15" customFormat="1" ht="34.9" customHeight="1" x14ac:dyDescent="0.25">
      <c r="A977" s="191" t="s">
        <v>1487</v>
      </c>
      <c r="B977" s="45" t="s">
        <v>584</v>
      </c>
      <c r="C977" s="58">
        <v>1964</v>
      </c>
      <c r="D977" s="167" t="s">
        <v>221</v>
      </c>
      <c r="E977" s="58" t="s">
        <v>22</v>
      </c>
      <c r="F977" s="77">
        <v>5</v>
      </c>
      <c r="G977" s="77">
        <v>4</v>
      </c>
      <c r="H977" s="47">
        <f t="shared" si="199"/>
        <v>3553.44</v>
      </c>
      <c r="I977" s="47">
        <v>72.400000000000006</v>
      </c>
      <c r="J977" s="47">
        <v>3481.04</v>
      </c>
      <c r="K977" s="37">
        <f t="shared" si="191"/>
        <v>4689792</v>
      </c>
      <c r="L977" s="44">
        <v>0</v>
      </c>
      <c r="M977" s="44">
        <v>0</v>
      </c>
      <c r="N977" s="44">
        <v>0</v>
      </c>
      <c r="O977" s="47">
        <f>'[1]Прод. прилож'!$C$845</f>
        <v>4689792</v>
      </c>
      <c r="P977" s="44">
        <f t="shared" si="198"/>
        <v>1319.7892746183979</v>
      </c>
      <c r="Q977" s="50">
        <v>9673</v>
      </c>
      <c r="R977" s="69" t="s">
        <v>95</v>
      </c>
      <c r="S977" s="65"/>
      <c r="T977" s="17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  <c r="BT977" s="16"/>
      <c r="BU977" s="16"/>
      <c r="BV977" s="16"/>
      <c r="BW977" s="16"/>
      <c r="BX977" s="16"/>
      <c r="BY977" s="16"/>
      <c r="BZ977" s="16"/>
      <c r="CA977" s="16"/>
      <c r="CB977" s="16"/>
      <c r="CC977" s="16"/>
      <c r="CD977" s="16"/>
      <c r="CE977" s="16"/>
      <c r="CF977" s="16"/>
      <c r="CG977" s="16"/>
      <c r="CH977" s="16"/>
      <c r="CI977" s="16"/>
      <c r="CJ977" s="16"/>
      <c r="CK977" s="16"/>
      <c r="CL977" s="16"/>
      <c r="CM977" s="16"/>
      <c r="CN977" s="16"/>
      <c r="CO977" s="16"/>
      <c r="CP977" s="16"/>
      <c r="CQ977" s="16"/>
      <c r="CR977" s="16"/>
      <c r="CS977" s="16"/>
      <c r="CT977" s="16"/>
      <c r="CU977" s="16"/>
      <c r="CV977" s="16"/>
      <c r="CW977" s="16"/>
      <c r="CX977" s="16"/>
      <c r="CY977" s="16"/>
      <c r="CZ977" s="16"/>
      <c r="DA977" s="16"/>
      <c r="DB977" s="16"/>
      <c r="DC977" s="16"/>
      <c r="DD977" s="16"/>
      <c r="DE977" s="16"/>
      <c r="DF977" s="16"/>
      <c r="DG977" s="16"/>
      <c r="DH977" s="16"/>
      <c r="DI977" s="16"/>
      <c r="DJ977" s="16"/>
      <c r="DK977" s="16"/>
      <c r="DL977" s="16"/>
      <c r="DM977" s="16"/>
      <c r="DN977" s="16"/>
      <c r="DO977" s="16"/>
      <c r="DP977" s="16"/>
      <c r="DQ977" s="16"/>
      <c r="DR977" s="16"/>
      <c r="DS977" s="16"/>
      <c r="DT977" s="16"/>
      <c r="DU977" s="16"/>
      <c r="DV977" s="16"/>
      <c r="DW977" s="16"/>
      <c r="DX977" s="16"/>
      <c r="DY977" s="16"/>
      <c r="DZ977" s="16"/>
      <c r="EA977" s="16"/>
      <c r="EB977" s="16"/>
      <c r="EC977" s="16"/>
      <c r="ED977" s="16"/>
      <c r="EE977" s="16"/>
      <c r="EF977" s="16"/>
      <c r="EG977" s="16"/>
      <c r="EH977" s="16"/>
      <c r="EI977" s="16"/>
      <c r="EJ977" s="16"/>
      <c r="EK977" s="16"/>
      <c r="EL977" s="16"/>
      <c r="EM977" s="16"/>
      <c r="EN977" s="16"/>
      <c r="EO977" s="16"/>
      <c r="EP977" s="16"/>
      <c r="EQ977" s="16"/>
      <c r="ER977" s="16"/>
      <c r="ES977" s="16"/>
      <c r="ET977" s="16"/>
      <c r="EU977" s="16"/>
      <c r="EV977" s="16"/>
      <c r="EW977" s="16"/>
      <c r="EX977" s="16"/>
      <c r="EY977" s="16"/>
      <c r="EZ977" s="16"/>
      <c r="FA977" s="16"/>
      <c r="FB977" s="16"/>
      <c r="FC977" s="16"/>
      <c r="FD977" s="16"/>
      <c r="FE977" s="16"/>
      <c r="FF977" s="16"/>
      <c r="FG977" s="16"/>
      <c r="FH977" s="16"/>
      <c r="FI977" s="16"/>
      <c r="FJ977" s="16"/>
      <c r="FK977" s="16"/>
      <c r="FL977" s="16"/>
      <c r="FM977" s="16"/>
      <c r="FN977" s="16"/>
      <c r="FO977" s="16"/>
      <c r="FP977" s="16"/>
      <c r="FQ977" s="16"/>
      <c r="FR977" s="16"/>
      <c r="FS977" s="16"/>
      <c r="FT977" s="16"/>
      <c r="FU977" s="16"/>
      <c r="FV977" s="16"/>
      <c r="FW977" s="16"/>
      <c r="FX977" s="16"/>
      <c r="FY977" s="16"/>
      <c r="FZ977" s="16"/>
      <c r="GA977" s="16"/>
      <c r="GB977" s="16"/>
      <c r="GC977" s="16"/>
      <c r="GD977" s="16"/>
      <c r="GE977" s="16"/>
      <c r="GF977" s="16"/>
      <c r="GG977" s="16"/>
      <c r="GH977" s="16"/>
      <c r="GI977" s="16"/>
      <c r="GJ977" s="16"/>
      <c r="GK977" s="16"/>
      <c r="GL977" s="16"/>
      <c r="GM977" s="16"/>
      <c r="GN977" s="16"/>
      <c r="GO977" s="16"/>
      <c r="GP977" s="16"/>
      <c r="GQ977" s="16"/>
      <c r="GR977" s="16"/>
      <c r="GS977" s="16"/>
      <c r="GT977" s="16"/>
      <c r="GU977" s="16"/>
      <c r="GV977" s="16"/>
      <c r="GW977" s="16"/>
      <c r="GX977" s="16"/>
      <c r="GY977" s="16"/>
    </row>
    <row r="978" spans="1:207" s="15" customFormat="1" ht="25.15" customHeight="1" x14ac:dyDescent="0.25">
      <c r="A978" s="191" t="s">
        <v>1488</v>
      </c>
      <c r="B978" s="45" t="s">
        <v>585</v>
      </c>
      <c r="C978" s="58">
        <v>1964</v>
      </c>
      <c r="D978" s="167" t="s">
        <v>221</v>
      </c>
      <c r="E978" s="58" t="s">
        <v>22</v>
      </c>
      <c r="F978" s="77">
        <v>4</v>
      </c>
      <c r="G978" s="77">
        <v>3</v>
      </c>
      <c r="H978" s="47">
        <f t="shared" si="199"/>
        <v>2309.15</v>
      </c>
      <c r="I978" s="47">
        <v>0</v>
      </c>
      <c r="J978" s="47">
        <v>2309.15</v>
      </c>
      <c r="K978" s="37">
        <f t="shared" si="191"/>
        <v>3815424</v>
      </c>
      <c r="L978" s="44">
        <v>0</v>
      </c>
      <c r="M978" s="44">
        <v>0</v>
      </c>
      <c r="N978" s="44">
        <v>0</v>
      </c>
      <c r="O978" s="47">
        <f>'[1]Прод. прилож'!$C$846</f>
        <v>3815424</v>
      </c>
      <c r="P978" s="44">
        <f t="shared" si="198"/>
        <v>1652.3066929389602</v>
      </c>
      <c r="Q978" s="50">
        <v>9673</v>
      </c>
      <c r="R978" s="69" t="s">
        <v>95</v>
      </c>
      <c r="S978" s="57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  <c r="BT978" s="16"/>
      <c r="BU978" s="16"/>
      <c r="BV978" s="16"/>
      <c r="BW978" s="16"/>
      <c r="BX978" s="16"/>
      <c r="BY978" s="16"/>
      <c r="BZ978" s="16"/>
      <c r="CA978" s="16"/>
      <c r="CB978" s="16"/>
      <c r="CC978" s="16"/>
      <c r="CD978" s="16"/>
      <c r="CE978" s="16"/>
      <c r="CF978" s="16"/>
      <c r="CG978" s="16"/>
      <c r="CH978" s="16"/>
      <c r="CI978" s="16"/>
      <c r="CJ978" s="16"/>
      <c r="CK978" s="16"/>
      <c r="CL978" s="16"/>
      <c r="CM978" s="16"/>
      <c r="CN978" s="16"/>
      <c r="CO978" s="16"/>
      <c r="CP978" s="16"/>
      <c r="CQ978" s="16"/>
      <c r="CR978" s="16"/>
      <c r="CS978" s="16"/>
      <c r="CT978" s="16"/>
      <c r="CU978" s="16"/>
      <c r="CV978" s="16"/>
      <c r="CW978" s="16"/>
      <c r="CX978" s="16"/>
      <c r="CY978" s="16"/>
      <c r="CZ978" s="16"/>
      <c r="DA978" s="16"/>
      <c r="DB978" s="16"/>
      <c r="DC978" s="16"/>
      <c r="DD978" s="16"/>
      <c r="DE978" s="16"/>
      <c r="DF978" s="16"/>
      <c r="DG978" s="16"/>
      <c r="DH978" s="16"/>
      <c r="DI978" s="16"/>
      <c r="DJ978" s="16"/>
      <c r="DK978" s="16"/>
      <c r="DL978" s="16"/>
      <c r="DM978" s="16"/>
      <c r="DN978" s="16"/>
      <c r="DO978" s="16"/>
      <c r="DP978" s="16"/>
      <c r="DQ978" s="16"/>
      <c r="DR978" s="16"/>
      <c r="DS978" s="16"/>
      <c r="DT978" s="16"/>
      <c r="DU978" s="16"/>
      <c r="DV978" s="16"/>
      <c r="DW978" s="16"/>
      <c r="DX978" s="16"/>
      <c r="DY978" s="16"/>
      <c r="DZ978" s="16"/>
      <c r="EA978" s="16"/>
      <c r="EB978" s="16"/>
      <c r="EC978" s="16"/>
      <c r="ED978" s="16"/>
      <c r="EE978" s="16"/>
      <c r="EF978" s="16"/>
      <c r="EG978" s="16"/>
      <c r="EH978" s="16"/>
      <c r="EI978" s="16"/>
      <c r="EJ978" s="16"/>
      <c r="EK978" s="16"/>
      <c r="EL978" s="16"/>
      <c r="EM978" s="16"/>
      <c r="EN978" s="16"/>
      <c r="EO978" s="16"/>
      <c r="EP978" s="16"/>
      <c r="EQ978" s="16"/>
      <c r="ER978" s="16"/>
      <c r="ES978" s="16"/>
      <c r="ET978" s="16"/>
      <c r="EU978" s="16"/>
      <c r="EV978" s="16"/>
      <c r="EW978" s="16"/>
      <c r="EX978" s="16"/>
      <c r="EY978" s="16"/>
      <c r="EZ978" s="16"/>
      <c r="FA978" s="16"/>
      <c r="FB978" s="16"/>
      <c r="FC978" s="16"/>
      <c r="FD978" s="16"/>
      <c r="FE978" s="16"/>
      <c r="FF978" s="16"/>
      <c r="FG978" s="16"/>
      <c r="FH978" s="16"/>
      <c r="FI978" s="16"/>
      <c r="FJ978" s="16"/>
      <c r="FK978" s="16"/>
      <c r="FL978" s="16"/>
      <c r="FM978" s="16"/>
      <c r="FN978" s="16"/>
      <c r="FO978" s="16"/>
      <c r="FP978" s="16"/>
      <c r="FQ978" s="16"/>
      <c r="FR978" s="16"/>
      <c r="FS978" s="16"/>
      <c r="FT978" s="16"/>
      <c r="FU978" s="16"/>
      <c r="FV978" s="16"/>
      <c r="FW978" s="16"/>
      <c r="FX978" s="16"/>
      <c r="FY978" s="16"/>
      <c r="FZ978" s="16"/>
      <c r="GA978" s="16"/>
      <c r="GB978" s="16"/>
      <c r="GC978" s="16"/>
      <c r="GD978" s="16"/>
      <c r="GE978" s="16"/>
      <c r="GF978" s="16"/>
      <c r="GG978" s="16"/>
      <c r="GH978" s="16"/>
      <c r="GI978" s="16"/>
      <c r="GJ978" s="16"/>
      <c r="GK978" s="16"/>
      <c r="GL978" s="16"/>
      <c r="GM978" s="16"/>
      <c r="GN978" s="16"/>
      <c r="GO978" s="16"/>
      <c r="GP978" s="16"/>
      <c r="GQ978" s="16"/>
      <c r="GR978" s="16"/>
      <c r="GS978" s="16"/>
      <c r="GT978" s="16"/>
      <c r="GU978" s="16"/>
      <c r="GV978" s="16"/>
      <c r="GW978" s="16"/>
      <c r="GX978" s="16"/>
      <c r="GY978" s="16"/>
    </row>
    <row r="979" spans="1:207" s="16" customFormat="1" ht="25.15" customHeight="1" x14ac:dyDescent="0.25">
      <c r="A979" s="191" t="s">
        <v>1489</v>
      </c>
      <c r="B979" s="45" t="s">
        <v>586</v>
      </c>
      <c r="C979" s="58">
        <v>1966</v>
      </c>
      <c r="D979" s="167" t="s">
        <v>221</v>
      </c>
      <c r="E979" s="58" t="s">
        <v>20</v>
      </c>
      <c r="F979" s="77">
        <v>4</v>
      </c>
      <c r="G979" s="77">
        <v>3</v>
      </c>
      <c r="H979" s="47">
        <f t="shared" si="199"/>
        <v>2015.81</v>
      </c>
      <c r="I979" s="47">
        <v>504.6</v>
      </c>
      <c r="J979" s="47">
        <v>1511.21</v>
      </c>
      <c r="K979" s="37">
        <f t="shared" si="191"/>
        <v>3745872</v>
      </c>
      <c r="L979" s="44">
        <v>0</v>
      </c>
      <c r="M979" s="44">
        <v>0</v>
      </c>
      <c r="N979" s="44">
        <v>0</v>
      </c>
      <c r="O979" s="47">
        <f>'[1]Прод. прилож'!$C$1315</f>
        <v>3745872</v>
      </c>
      <c r="P979" s="44">
        <f t="shared" si="198"/>
        <v>1858.2465609358026</v>
      </c>
      <c r="Q979" s="50">
        <v>9673</v>
      </c>
      <c r="R979" s="69" t="s">
        <v>96</v>
      </c>
      <c r="S979" s="57"/>
    </row>
    <row r="980" spans="1:207" s="16" customFormat="1" ht="25.15" customHeight="1" x14ac:dyDescent="0.25">
      <c r="A980" s="191" t="s">
        <v>1490</v>
      </c>
      <c r="B980" s="45" t="s">
        <v>587</v>
      </c>
      <c r="C980" s="58">
        <v>1964</v>
      </c>
      <c r="D980" s="167" t="s">
        <v>221</v>
      </c>
      <c r="E980" s="58" t="s">
        <v>22</v>
      </c>
      <c r="F980" s="77">
        <v>5</v>
      </c>
      <c r="G980" s="77">
        <v>4</v>
      </c>
      <c r="H980" s="47">
        <f t="shared" si="199"/>
        <v>3554.77</v>
      </c>
      <c r="I980" s="47">
        <v>0</v>
      </c>
      <c r="J980" s="47">
        <v>3554.77</v>
      </c>
      <c r="K980" s="37">
        <f t="shared" si="191"/>
        <v>4709664</v>
      </c>
      <c r="L980" s="44">
        <v>0</v>
      </c>
      <c r="M980" s="44">
        <v>0</v>
      </c>
      <c r="N980" s="44">
        <v>0</v>
      </c>
      <c r="O980" s="47">
        <f>'[1]Прод. прилож'!$C$847</f>
        <v>4709664</v>
      </c>
      <c r="P980" s="44">
        <f t="shared" si="198"/>
        <v>1324.885716938086</v>
      </c>
      <c r="Q980" s="50">
        <v>9673</v>
      </c>
      <c r="R980" s="69" t="s">
        <v>95</v>
      </c>
      <c r="S980" s="57"/>
    </row>
    <row r="981" spans="1:207" s="16" customFormat="1" ht="25.15" customHeight="1" x14ac:dyDescent="0.25">
      <c r="A981" s="191" t="s">
        <v>1491</v>
      </c>
      <c r="B981" s="45" t="s">
        <v>588</v>
      </c>
      <c r="C981" s="58">
        <v>1964</v>
      </c>
      <c r="D981" s="167" t="s">
        <v>221</v>
      </c>
      <c r="E981" s="58" t="s">
        <v>22</v>
      </c>
      <c r="F981" s="77">
        <v>5</v>
      </c>
      <c r="G981" s="77">
        <v>3</v>
      </c>
      <c r="H981" s="47">
        <f t="shared" si="199"/>
        <v>2911.9</v>
      </c>
      <c r="I981" s="47">
        <v>0</v>
      </c>
      <c r="J981" s="47">
        <v>2911.9</v>
      </c>
      <c r="K981" s="37">
        <f t="shared" si="191"/>
        <v>3820392</v>
      </c>
      <c r="L981" s="44">
        <v>0</v>
      </c>
      <c r="M981" s="44">
        <v>0</v>
      </c>
      <c r="N981" s="44">
        <v>0</v>
      </c>
      <c r="O981" s="47">
        <f>'[1]Прод. прилож'!$C$848</f>
        <v>3820392</v>
      </c>
      <c r="P981" s="44">
        <f t="shared" si="198"/>
        <v>1311.9928568975583</v>
      </c>
      <c r="Q981" s="50">
        <v>9673</v>
      </c>
      <c r="R981" s="69" t="s">
        <v>95</v>
      </c>
      <c r="S981" s="57"/>
    </row>
    <row r="982" spans="1:207" s="16" customFormat="1" ht="25.15" customHeight="1" x14ac:dyDescent="0.25">
      <c r="A982" s="191" t="s">
        <v>1492</v>
      </c>
      <c r="B982" s="45" t="s">
        <v>589</v>
      </c>
      <c r="C982" s="58">
        <v>1966</v>
      </c>
      <c r="D982" s="167" t="s">
        <v>221</v>
      </c>
      <c r="E982" s="58" t="s">
        <v>20</v>
      </c>
      <c r="F982" s="77">
        <v>5</v>
      </c>
      <c r="G982" s="77">
        <v>4</v>
      </c>
      <c r="H982" s="47">
        <f t="shared" si="199"/>
        <v>3203.56</v>
      </c>
      <c r="I982" s="47">
        <v>679.6</v>
      </c>
      <c r="J982" s="47">
        <v>2523.96</v>
      </c>
      <c r="K982" s="37">
        <f t="shared" si="191"/>
        <v>4704696</v>
      </c>
      <c r="L982" s="44">
        <v>0</v>
      </c>
      <c r="M982" s="44">
        <v>0</v>
      </c>
      <c r="N982" s="44">
        <v>0</v>
      </c>
      <c r="O982" s="47">
        <f>'[1]Прод. прилож'!$C$1316</f>
        <v>4704696</v>
      </c>
      <c r="P982" s="44">
        <f t="shared" si="198"/>
        <v>1468.5837006330457</v>
      </c>
      <c r="Q982" s="50">
        <v>9673</v>
      </c>
      <c r="R982" s="69" t="s">
        <v>96</v>
      </c>
      <c r="S982" s="57"/>
    </row>
    <row r="983" spans="1:207" s="16" customFormat="1" ht="25.15" customHeight="1" x14ac:dyDescent="0.25">
      <c r="A983" s="191" t="s">
        <v>1493</v>
      </c>
      <c r="B983" s="45" t="s">
        <v>590</v>
      </c>
      <c r="C983" s="58">
        <v>1965</v>
      </c>
      <c r="D983" s="167" t="s">
        <v>221</v>
      </c>
      <c r="E983" s="58" t="s">
        <v>22</v>
      </c>
      <c r="F983" s="77">
        <v>4</v>
      </c>
      <c r="G983" s="77">
        <v>3</v>
      </c>
      <c r="H983" s="47">
        <f t="shared" si="199"/>
        <v>2298.8200000000002</v>
      </c>
      <c r="I983" s="47">
        <v>0</v>
      </c>
      <c r="J983" s="47">
        <v>2298.8200000000002</v>
      </c>
      <c r="K983" s="37">
        <f t="shared" si="191"/>
        <v>3810456</v>
      </c>
      <c r="L983" s="44">
        <v>0</v>
      </c>
      <c r="M983" s="44">
        <v>0</v>
      </c>
      <c r="N983" s="44">
        <v>0</v>
      </c>
      <c r="O983" s="47">
        <f>'[1]Прод. прилож'!$C$1317</f>
        <v>3810456</v>
      </c>
      <c r="P983" s="44">
        <f t="shared" si="198"/>
        <v>1657.5704056863956</v>
      </c>
      <c r="Q983" s="50">
        <v>9673</v>
      </c>
      <c r="R983" s="69" t="s">
        <v>96</v>
      </c>
      <c r="S983" s="65"/>
      <c r="T983" s="17"/>
    </row>
    <row r="984" spans="1:207" s="16" customFormat="1" ht="25.15" customHeight="1" x14ac:dyDescent="0.25">
      <c r="A984" s="191" t="s">
        <v>1494</v>
      </c>
      <c r="B984" s="45" t="s">
        <v>591</v>
      </c>
      <c r="C984" s="58">
        <v>1966</v>
      </c>
      <c r="D984" s="167" t="s">
        <v>221</v>
      </c>
      <c r="E984" s="58" t="s">
        <v>20</v>
      </c>
      <c r="F984" s="77">
        <v>5</v>
      </c>
      <c r="G984" s="77">
        <v>2</v>
      </c>
      <c r="H984" s="47">
        <f t="shared" si="199"/>
        <v>1613.46</v>
      </c>
      <c r="I984" s="47">
        <v>73</v>
      </c>
      <c r="J984" s="47">
        <v>1540.46</v>
      </c>
      <c r="K984" s="37">
        <f t="shared" si="191"/>
        <v>2434320</v>
      </c>
      <c r="L984" s="44">
        <v>0</v>
      </c>
      <c r="M984" s="44">
        <v>0</v>
      </c>
      <c r="N984" s="44">
        <v>0</v>
      </c>
      <c r="O984" s="47">
        <f>'[1]Прод. прилож'!$C$1318</f>
        <v>2434320</v>
      </c>
      <c r="P984" s="44">
        <f t="shared" si="198"/>
        <v>1508.7575768844595</v>
      </c>
      <c r="Q984" s="50">
        <v>9673</v>
      </c>
      <c r="R984" s="69" t="s">
        <v>96</v>
      </c>
      <c r="S984" s="57"/>
    </row>
    <row r="985" spans="1:207" s="16" customFormat="1" ht="25.15" customHeight="1" x14ac:dyDescent="0.25">
      <c r="A985" s="191" t="s">
        <v>1495</v>
      </c>
      <c r="B985" s="45" t="s">
        <v>592</v>
      </c>
      <c r="C985" s="58">
        <v>1963</v>
      </c>
      <c r="D985" s="167" t="s">
        <v>221</v>
      </c>
      <c r="E985" s="58" t="s">
        <v>20</v>
      </c>
      <c r="F985" s="77">
        <v>4</v>
      </c>
      <c r="G985" s="77">
        <v>3</v>
      </c>
      <c r="H985" s="47">
        <f t="shared" si="199"/>
        <v>2387.91</v>
      </c>
      <c r="I985" s="47">
        <v>0</v>
      </c>
      <c r="J985" s="47">
        <v>2387.91</v>
      </c>
      <c r="K985" s="37">
        <f t="shared" si="191"/>
        <v>3815424</v>
      </c>
      <c r="L985" s="44">
        <v>0</v>
      </c>
      <c r="M985" s="44">
        <v>0</v>
      </c>
      <c r="N985" s="44">
        <v>0</v>
      </c>
      <c r="O985" s="47">
        <f>'[1]Прод. прилож'!$C$849</f>
        <v>3815424</v>
      </c>
      <c r="P985" s="44">
        <f t="shared" si="198"/>
        <v>1597.8089626493461</v>
      </c>
      <c r="Q985" s="50">
        <v>9673</v>
      </c>
      <c r="R985" s="69" t="s">
        <v>95</v>
      </c>
      <c r="S985" s="57"/>
    </row>
    <row r="986" spans="1:207" s="16" customFormat="1" ht="25.15" customHeight="1" x14ac:dyDescent="0.25">
      <c r="A986" s="191" t="s">
        <v>1496</v>
      </c>
      <c r="B986" s="45" t="s">
        <v>593</v>
      </c>
      <c r="C986" s="58">
        <v>1965</v>
      </c>
      <c r="D986" s="167" t="s">
        <v>221</v>
      </c>
      <c r="E986" s="58" t="s">
        <v>20</v>
      </c>
      <c r="F986" s="77">
        <v>5</v>
      </c>
      <c r="G986" s="77">
        <v>4</v>
      </c>
      <c r="H986" s="47">
        <f t="shared" si="199"/>
        <v>3232.11</v>
      </c>
      <c r="I986" s="47">
        <v>342.9</v>
      </c>
      <c r="J986" s="47">
        <v>2889.21</v>
      </c>
      <c r="K986" s="37">
        <f t="shared" si="191"/>
        <v>4734504</v>
      </c>
      <c r="L986" s="44">
        <v>0</v>
      </c>
      <c r="M986" s="44">
        <v>0</v>
      </c>
      <c r="N986" s="44">
        <v>0</v>
      </c>
      <c r="O986" s="47">
        <f>'[1]Прод. прилож'!$C$1319</f>
        <v>4734504</v>
      </c>
      <c r="P986" s="44">
        <f t="shared" si="198"/>
        <v>1464.8338082552882</v>
      </c>
      <c r="Q986" s="50">
        <v>9673</v>
      </c>
      <c r="R986" s="69" t="s">
        <v>96</v>
      </c>
      <c r="S986" s="57"/>
    </row>
    <row r="987" spans="1:207" s="16" customFormat="1" ht="25.15" customHeight="1" x14ac:dyDescent="0.25">
      <c r="A987" s="191" t="s">
        <v>1497</v>
      </c>
      <c r="B987" s="45" t="s">
        <v>594</v>
      </c>
      <c r="C987" s="58">
        <v>1965</v>
      </c>
      <c r="D987" s="167" t="s">
        <v>221</v>
      </c>
      <c r="E987" s="58" t="s">
        <v>20</v>
      </c>
      <c r="F987" s="77">
        <v>5</v>
      </c>
      <c r="G987" s="77">
        <v>4</v>
      </c>
      <c r="H987" s="47">
        <f t="shared" si="199"/>
        <v>3258.39</v>
      </c>
      <c r="I987" s="47">
        <v>0</v>
      </c>
      <c r="J987" s="47">
        <v>3258.39</v>
      </c>
      <c r="K987" s="37">
        <f t="shared" si="191"/>
        <v>4739472</v>
      </c>
      <c r="L987" s="44">
        <v>0</v>
      </c>
      <c r="M987" s="44">
        <v>0</v>
      </c>
      <c r="N987" s="44">
        <v>0</v>
      </c>
      <c r="O987" s="47">
        <f>'[1]Прод. прилож'!$C$1320</f>
        <v>4739472</v>
      </c>
      <c r="P987" s="44">
        <f t="shared" si="198"/>
        <v>1454.5441153453087</v>
      </c>
      <c r="Q987" s="50">
        <v>9673</v>
      </c>
      <c r="R987" s="69" t="s">
        <v>96</v>
      </c>
      <c r="S987" s="65"/>
      <c r="T987" s="17"/>
    </row>
    <row r="988" spans="1:207" s="16" customFormat="1" ht="25.15" customHeight="1" x14ac:dyDescent="0.25">
      <c r="A988" s="191" t="s">
        <v>1498</v>
      </c>
      <c r="B988" s="45" t="s">
        <v>595</v>
      </c>
      <c r="C988" s="58">
        <v>1966</v>
      </c>
      <c r="D988" s="167" t="s">
        <v>221</v>
      </c>
      <c r="E988" s="58" t="s">
        <v>22</v>
      </c>
      <c r="F988" s="77">
        <v>5</v>
      </c>
      <c r="G988" s="77">
        <v>4</v>
      </c>
      <c r="H988" s="47">
        <f t="shared" si="199"/>
        <v>3574.51</v>
      </c>
      <c r="I988" s="47">
        <v>0</v>
      </c>
      <c r="J988" s="47">
        <v>3574.51</v>
      </c>
      <c r="K988" s="37">
        <f t="shared" ref="K988:K1055" si="200">SUM(L988:O988)</f>
        <v>4704696</v>
      </c>
      <c r="L988" s="44">
        <v>0</v>
      </c>
      <c r="M988" s="44">
        <v>0</v>
      </c>
      <c r="N988" s="44">
        <v>0</v>
      </c>
      <c r="O988" s="47">
        <f>'[1]Прод. прилож'!$C$1321</f>
        <v>4704696</v>
      </c>
      <c r="P988" s="44">
        <f t="shared" si="198"/>
        <v>1316.1792805167699</v>
      </c>
      <c r="Q988" s="50">
        <v>9673</v>
      </c>
      <c r="R988" s="69" t="s">
        <v>96</v>
      </c>
      <c r="S988" s="57"/>
    </row>
    <row r="989" spans="1:207" s="16" customFormat="1" ht="25.15" customHeight="1" x14ac:dyDescent="0.25">
      <c r="A989" s="191" t="s">
        <v>1499</v>
      </c>
      <c r="B989" s="45" t="s">
        <v>596</v>
      </c>
      <c r="C989" s="58">
        <v>1965</v>
      </c>
      <c r="D989" s="167" t="s">
        <v>221</v>
      </c>
      <c r="E989" s="58" t="s">
        <v>20</v>
      </c>
      <c r="F989" s="77">
        <v>4</v>
      </c>
      <c r="G989" s="77">
        <v>3</v>
      </c>
      <c r="H989" s="47">
        <f t="shared" si="199"/>
        <v>2420.11</v>
      </c>
      <c r="I989" s="47">
        <v>0</v>
      </c>
      <c r="J989" s="47">
        <v>2420.11</v>
      </c>
      <c r="K989" s="37">
        <f t="shared" si="200"/>
        <v>3941114.4</v>
      </c>
      <c r="L989" s="44">
        <v>0</v>
      </c>
      <c r="M989" s="44">
        <v>0</v>
      </c>
      <c r="N989" s="44">
        <v>0</v>
      </c>
      <c r="O989" s="47">
        <f>'[1]Прод. прилож'!$C$1322</f>
        <v>3941114.4</v>
      </c>
      <c r="P989" s="44">
        <f t="shared" si="198"/>
        <v>1628.4856473466082</v>
      </c>
      <c r="Q989" s="50">
        <v>9673</v>
      </c>
      <c r="R989" s="69" t="s">
        <v>96</v>
      </c>
      <c r="S989" s="57"/>
    </row>
    <row r="990" spans="1:207" s="16" customFormat="1" ht="25.15" customHeight="1" x14ac:dyDescent="0.25">
      <c r="A990" s="191" t="s">
        <v>1500</v>
      </c>
      <c r="B990" s="45" t="s">
        <v>597</v>
      </c>
      <c r="C990" s="58">
        <v>1964</v>
      </c>
      <c r="D990" s="167" t="s">
        <v>221</v>
      </c>
      <c r="E990" s="58" t="s">
        <v>20</v>
      </c>
      <c r="F990" s="77">
        <v>4</v>
      </c>
      <c r="G990" s="77">
        <v>3</v>
      </c>
      <c r="H990" s="47">
        <f t="shared" si="199"/>
        <v>2366.0100000000002</v>
      </c>
      <c r="I990" s="47">
        <v>0</v>
      </c>
      <c r="J990" s="47">
        <v>2366.0100000000002</v>
      </c>
      <c r="K990" s="37">
        <f t="shared" si="200"/>
        <v>3952540.8000000003</v>
      </c>
      <c r="L990" s="44">
        <v>0</v>
      </c>
      <c r="M990" s="44">
        <v>0</v>
      </c>
      <c r="N990" s="44">
        <v>0</v>
      </c>
      <c r="O990" s="47">
        <f>'[1]Прод. прилож'!$C$850</f>
        <v>3952540.8000000003</v>
      </c>
      <c r="P990" s="44">
        <f t="shared" si="198"/>
        <v>1670.5511811023621</v>
      </c>
      <c r="Q990" s="50">
        <v>9673</v>
      </c>
      <c r="R990" s="69" t="s">
        <v>95</v>
      </c>
      <c r="S990" s="57"/>
    </row>
    <row r="991" spans="1:207" s="116" customFormat="1" ht="22.9" customHeight="1" x14ac:dyDescent="0.25">
      <c r="A991" s="191" t="s">
        <v>2056</v>
      </c>
      <c r="B991" s="107" t="s">
        <v>1884</v>
      </c>
      <c r="C991" s="72">
        <v>1957</v>
      </c>
      <c r="D991" s="167" t="s">
        <v>221</v>
      </c>
      <c r="E991" s="167" t="s">
        <v>20</v>
      </c>
      <c r="F991" s="71">
        <v>5</v>
      </c>
      <c r="G991" s="71">
        <v>4</v>
      </c>
      <c r="H991" s="50">
        <v>3137.54</v>
      </c>
      <c r="I991" s="50">
        <v>159.19999999999999</v>
      </c>
      <c r="J991" s="50">
        <v>2978.34</v>
      </c>
      <c r="K991" s="37">
        <f t="shared" si="200"/>
        <v>5373850</v>
      </c>
      <c r="L991" s="47">
        <v>0</v>
      </c>
      <c r="M991" s="47">
        <v>0</v>
      </c>
      <c r="N991" s="47">
        <v>0</v>
      </c>
      <c r="O991" s="44">
        <f>'[1]Прод. прилож'!$C$852</f>
        <v>5373850</v>
      </c>
      <c r="P991" s="50">
        <f t="shared" si="198"/>
        <v>1712.7590405221927</v>
      </c>
      <c r="Q991" s="37">
        <v>9673</v>
      </c>
      <c r="R991" s="70" t="s">
        <v>95</v>
      </c>
      <c r="S991" s="16"/>
      <c r="T991" s="16"/>
      <c r="U991" s="16"/>
      <c r="V991" s="16"/>
      <c r="W991" s="16"/>
      <c r="X991" s="16"/>
    </row>
    <row r="992" spans="1:207" s="116" customFormat="1" ht="22.9" customHeight="1" x14ac:dyDescent="0.25">
      <c r="A992" s="191" t="s">
        <v>1501</v>
      </c>
      <c r="B992" s="107" t="s">
        <v>598</v>
      </c>
      <c r="C992" s="58">
        <v>1963</v>
      </c>
      <c r="D992" s="167" t="s">
        <v>221</v>
      </c>
      <c r="E992" s="58" t="s">
        <v>20</v>
      </c>
      <c r="F992" s="72">
        <v>3</v>
      </c>
      <c r="G992" s="72">
        <v>1</v>
      </c>
      <c r="H992" s="47">
        <f>I992+J992</f>
        <v>813.4</v>
      </c>
      <c r="I992" s="47">
        <v>0</v>
      </c>
      <c r="J992" s="47">
        <v>813.4</v>
      </c>
      <c r="K992" s="37">
        <f t="shared" si="200"/>
        <v>9284500</v>
      </c>
      <c r="L992" s="44">
        <v>0</v>
      </c>
      <c r="M992" s="44">
        <v>0</v>
      </c>
      <c r="N992" s="44">
        <v>0</v>
      </c>
      <c r="O992" s="47">
        <f>'[1]Прод. прилож'!$C$851</f>
        <v>9284500</v>
      </c>
      <c r="P992" s="44">
        <f t="shared" si="198"/>
        <v>11414.433243176789</v>
      </c>
      <c r="Q992" s="50">
        <v>9673</v>
      </c>
      <c r="R992" s="69" t="s">
        <v>95</v>
      </c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  <c r="BT992" s="16"/>
      <c r="BU992" s="16"/>
      <c r="BV992" s="16"/>
      <c r="BW992" s="16"/>
      <c r="BX992" s="16"/>
      <c r="BY992" s="16"/>
      <c r="BZ992" s="16"/>
      <c r="CA992" s="16"/>
      <c r="CB992" s="16"/>
      <c r="CC992" s="16"/>
      <c r="CD992" s="16"/>
      <c r="CE992" s="16"/>
      <c r="CF992" s="16"/>
      <c r="CG992" s="16"/>
      <c r="CH992" s="16"/>
      <c r="CI992" s="16"/>
      <c r="CJ992" s="16"/>
      <c r="CK992" s="16"/>
      <c r="CL992" s="16"/>
      <c r="CM992" s="16"/>
      <c r="CN992" s="16"/>
      <c r="CO992" s="16"/>
      <c r="CP992" s="16"/>
      <c r="CQ992" s="16"/>
      <c r="CR992" s="16"/>
      <c r="CS992" s="16"/>
      <c r="CT992" s="16"/>
      <c r="CU992" s="16"/>
      <c r="CV992" s="16"/>
      <c r="CW992" s="16"/>
      <c r="CX992" s="16"/>
      <c r="CY992" s="16"/>
      <c r="CZ992" s="16"/>
      <c r="DA992" s="16"/>
      <c r="DB992" s="16"/>
      <c r="DC992" s="16"/>
      <c r="DD992" s="16"/>
      <c r="DE992" s="16"/>
      <c r="DF992" s="16"/>
      <c r="DG992" s="16"/>
      <c r="DH992" s="16"/>
      <c r="DI992" s="16"/>
      <c r="DJ992" s="16"/>
      <c r="DK992" s="16"/>
      <c r="DL992" s="16"/>
      <c r="DM992" s="16"/>
      <c r="DN992" s="16"/>
      <c r="DO992" s="16"/>
      <c r="DP992" s="16"/>
      <c r="DQ992" s="16"/>
      <c r="DR992" s="16"/>
      <c r="DS992" s="16"/>
      <c r="DT992" s="16"/>
      <c r="DU992" s="16"/>
      <c r="DV992" s="16"/>
      <c r="DW992" s="16"/>
      <c r="DX992" s="16"/>
      <c r="DY992" s="16"/>
      <c r="DZ992" s="16"/>
      <c r="EA992" s="16"/>
      <c r="EB992" s="16"/>
      <c r="EC992" s="16"/>
      <c r="ED992" s="16"/>
      <c r="EE992" s="16"/>
      <c r="EF992" s="16"/>
      <c r="EG992" s="16"/>
      <c r="EH992" s="16"/>
      <c r="EI992" s="16"/>
      <c r="EJ992" s="16"/>
      <c r="EK992" s="16"/>
      <c r="EL992" s="16"/>
      <c r="EM992" s="16"/>
      <c r="EN992" s="16"/>
      <c r="EO992" s="16"/>
      <c r="EP992" s="16"/>
      <c r="EQ992" s="16"/>
      <c r="ER992" s="16"/>
      <c r="ES992" s="16"/>
      <c r="ET992" s="16"/>
      <c r="EU992" s="16"/>
      <c r="EV992" s="16"/>
      <c r="EW992" s="16"/>
      <c r="EX992" s="16"/>
      <c r="EY992" s="16"/>
      <c r="EZ992" s="16"/>
      <c r="FA992" s="16"/>
      <c r="FB992" s="16"/>
      <c r="FC992" s="16"/>
      <c r="FD992" s="16"/>
      <c r="FE992" s="16"/>
      <c r="FF992" s="16"/>
      <c r="FG992" s="16"/>
      <c r="FH992" s="16"/>
      <c r="FI992" s="16"/>
      <c r="FJ992" s="16"/>
      <c r="FK992" s="16"/>
      <c r="FL992" s="16"/>
      <c r="FM992" s="16"/>
      <c r="FN992" s="16"/>
      <c r="FO992" s="16"/>
      <c r="FP992" s="16"/>
      <c r="FQ992" s="16"/>
      <c r="FR992" s="16"/>
      <c r="FS992" s="16"/>
      <c r="FT992" s="16"/>
      <c r="FU992" s="16"/>
      <c r="FV992" s="16"/>
      <c r="FW992" s="16"/>
      <c r="FX992" s="16"/>
      <c r="FY992" s="16"/>
      <c r="FZ992" s="16"/>
      <c r="GA992" s="16"/>
      <c r="GB992" s="16"/>
      <c r="GC992" s="16"/>
      <c r="GD992" s="16"/>
      <c r="GE992" s="16"/>
      <c r="GF992" s="16"/>
      <c r="GG992" s="16"/>
      <c r="GH992" s="16"/>
      <c r="GI992" s="16"/>
      <c r="GJ992" s="16"/>
      <c r="GK992" s="16"/>
      <c r="GL992" s="16"/>
      <c r="GM992" s="16"/>
      <c r="GN992" s="16"/>
      <c r="GO992" s="16"/>
      <c r="GP992" s="16"/>
      <c r="GQ992" s="16"/>
      <c r="GR992" s="16"/>
      <c r="GS992" s="16"/>
      <c r="GT992" s="16"/>
      <c r="GU992" s="16"/>
      <c r="GV992" s="16"/>
      <c r="GW992" s="16"/>
      <c r="GX992" s="16"/>
      <c r="GY992" s="16"/>
    </row>
    <row r="993" spans="1:207" s="16" customFormat="1" ht="25.15" customHeight="1" x14ac:dyDescent="0.25">
      <c r="A993" s="191" t="s">
        <v>1502</v>
      </c>
      <c r="B993" s="107" t="s">
        <v>599</v>
      </c>
      <c r="C993" s="58">
        <v>1963</v>
      </c>
      <c r="D993" s="167" t="s">
        <v>221</v>
      </c>
      <c r="E993" s="58" t="s">
        <v>20</v>
      </c>
      <c r="F993" s="72">
        <v>5</v>
      </c>
      <c r="G993" s="72">
        <v>2</v>
      </c>
      <c r="H993" s="47">
        <f>I993+J993</f>
        <v>1612.72</v>
      </c>
      <c r="I993" s="47">
        <v>0</v>
      </c>
      <c r="J993" s="47">
        <v>1612.72</v>
      </c>
      <c r="K993" s="37">
        <f t="shared" si="200"/>
        <v>4467100</v>
      </c>
      <c r="L993" s="44">
        <v>0</v>
      </c>
      <c r="M993" s="44">
        <v>0</v>
      </c>
      <c r="N993" s="44">
        <v>0</v>
      </c>
      <c r="O993" s="47">
        <f>'[1]Прод. прилож'!$C$853</f>
        <v>4467100</v>
      </c>
      <c r="P993" s="44">
        <f t="shared" si="198"/>
        <v>2769.9166625328635</v>
      </c>
      <c r="Q993" s="50">
        <v>9673</v>
      </c>
      <c r="R993" s="69" t="s">
        <v>95</v>
      </c>
      <c r="S993" s="57"/>
    </row>
    <row r="994" spans="1:207" s="16" customFormat="1" ht="25.15" customHeight="1" x14ac:dyDescent="0.25">
      <c r="A994" s="191" t="s">
        <v>1503</v>
      </c>
      <c r="B994" s="107" t="s">
        <v>600</v>
      </c>
      <c r="C994" s="58">
        <v>1967</v>
      </c>
      <c r="D994" s="167" t="s">
        <v>221</v>
      </c>
      <c r="E994" s="58" t="s">
        <v>20</v>
      </c>
      <c r="F994" s="72">
        <v>5</v>
      </c>
      <c r="G994" s="72">
        <v>4</v>
      </c>
      <c r="H994" s="47">
        <f>I994+J994</f>
        <v>3327.53</v>
      </c>
      <c r="I994" s="47">
        <v>284.5</v>
      </c>
      <c r="J994" s="47">
        <v>3043.03</v>
      </c>
      <c r="K994" s="37">
        <f t="shared" si="200"/>
        <v>8779975</v>
      </c>
      <c r="L994" s="44">
        <v>0</v>
      </c>
      <c r="M994" s="44">
        <v>0</v>
      </c>
      <c r="N994" s="44">
        <v>0</v>
      </c>
      <c r="O994" s="47">
        <f>'[1]Прод. прилож'!$C$1323</f>
        <v>8779975</v>
      </c>
      <c r="P994" s="44">
        <f t="shared" si="198"/>
        <v>2638.586278711236</v>
      </c>
      <c r="Q994" s="50">
        <v>9673</v>
      </c>
      <c r="R994" s="69" t="s">
        <v>96</v>
      </c>
      <c r="S994" s="57"/>
    </row>
    <row r="995" spans="1:207" s="16" customFormat="1" ht="25.15" customHeight="1" x14ac:dyDescent="0.25">
      <c r="A995" s="191" t="s">
        <v>1504</v>
      </c>
      <c r="B995" s="107" t="s">
        <v>601</v>
      </c>
      <c r="C995" s="58">
        <v>1962</v>
      </c>
      <c r="D995" s="167" t="s">
        <v>221</v>
      </c>
      <c r="E995" s="58" t="s">
        <v>20</v>
      </c>
      <c r="F995" s="72">
        <v>4</v>
      </c>
      <c r="G995" s="72">
        <v>2</v>
      </c>
      <c r="H995" s="47">
        <f>I995+J995</f>
        <v>1461</v>
      </c>
      <c r="I995" s="47">
        <v>214.4</v>
      </c>
      <c r="J995" s="47">
        <v>1246.5999999999999</v>
      </c>
      <c r="K995" s="37">
        <f t="shared" si="200"/>
        <v>4405100</v>
      </c>
      <c r="L995" s="44">
        <v>0</v>
      </c>
      <c r="M995" s="44">
        <v>0</v>
      </c>
      <c r="N995" s="44">
        <v>0</v>
      </c>
      <c r="O995" s="47">
        <f>'[1]Прод. прилож'!$C$322</f>
        <v>4405100</v>
      </c>
      <c r="P995" s="44">
        <f t="shared" si="198"/>
        <v>3015.1266255989049</v>
      </c>
      <c r="Q995" s="50">
        <v>9673</v>
      </c>
      <c r="R995" s="69" t="s">
        <v>94</v>
      </c>
      <c r="S995" s="57"/>
    </row>
    <row r="996" spans="1:207" s="16" customFormat="1" ht="25.15" customHeight="1" x14ac:dyDescent="0.25">
      <c r="A996" s="191" t="s">
        <v>1505</v>
      </c>
      <c r="B996" s="45" t="s">
        <v>1885</v>
      </c>
      <c r="C996" s="72" t="s">
        <v>1875</v>
      </c>
      <c r="D996" s="167" t="s">
        <v>221</v>
      </c>
      <c r="E996" s="167" t="s">
        <v>20</v>
      </c>
      <c r="F996" s="71">
        <v>2</v>
      </c>
      <c r="G996" s="71">
        <v>1</v>
      </c>
      <c r="H996" s="50">
        <v>283.14999999999998</v>
      </c>
      <c r="I996" s="50">
        <v>0</v>
      </c>
      <c r="J996" s="50">
        <v>283.14999999999998</v>
      </c>
      <c r="K996" s="37">
        <f t="shared" si="200"/>
        <v>231420</v>
      </c>
      <c r="L996" s="47">
        <v>0</v>
      </c>
      <c r="M996" s="47">
        <v>0</v>
      </c>
      <c r="N996" s="47">
        <v>0</v>
      </c>
      <c r="O996" s="44">
        <f>'[1]Прод. прилож'!$C$855</f>
        <v>231420</v>
      </c>
      <c r="P996" s="50">
        <f>K996/[3]Прилож!H729</f>
        <v>817.30531520395562</v>
      </c>
      <c r="Q996" s="37">
        <v>9673</v>
      </c>
      <c r="R996" s="70" t="s">
        <v>95</v>
      </c>
      <c r="S996" s="57"/>
      <c r="Y996" s="116"/>
      <c r="Z996" s="116"/>
      <c r="AA996" s="116"/>
      <c r="AB996" s="116"/>
      <c r="AC996" s="116"/>
      <c r="AD996" s="116"/>
      <c r="AE996" s="116"/>
      <c r="AF996" s="116"/>
      <c r="AG996" s="116"/>
      <c r="AH996" s="116"/>
      <c r="AI996" s="116"/>
      <c r="AJ996" s="116"/>
      <c r="AK996" s="116"/>
      <c r="AL996" s="116"/>
      <c r="AM996" s="116"/>
      <c r="AN996" s="116"/>
      <c r="AO996" s="116"/>
      <c r="AP996" s="116"/>
      <c r="AQ996" s="116"/>
      <c r="AR996" s="116"/>
      <c r="AS996" s="116"/>
      <c r="AT996" s="116"/>
      <c r="AU996" s="116"/>
      <c r="AV996" s="116"/>
      <c r="AW996" s="116"/>
      <c r="AX996" s="116"/>
      <c r="AY996" s="116"/>
      <c r="AZ996" s="116"/>
      <c r="BA996" s="116"/>
      <c r="BB996" s="116"/>
      <c r="BC996" s="116"/>
      <c r="BD996" s="116"/>
      <c r="BE996" s="116"/>
      <c r="BF996" s="116"/>
      <c r="BG996" s="116"/>
      <c r="BH996" s="116"/>
      <c r="BI996" s="116"/>
      <c r="BJ996" s="116"/>
      <c r="BK996" s="116"/>
      <c r="BL996" s="116"/>
      <c r="BM996" s="116"/>
      <c r="BN996" s="116"/>
      <c r="BO996" s="116"/>
      <c r="BP996" s="116"/>
      <c r="BQ996" s="116"/>
      <c r="BR996" s="116"/>
      <c r="BS996" s="116"/>
      <c r="BT996" s="116"/>
      <c r="BU996" s="116"/>
      <c r="BV996" s="116"/>
      <c r="BW996" s="116"/>
      <c r="BX996" s="116"/>
      <c r="BY996" s="116"/>
      <c r="BZ996" s="116"/>
      <c r="CA996" s="116"/>
      <c r="CB996" s="116"/>
      <c r="CC996" s="116"/>
      <c r="CD996" s="116"/>
      <c r="CE996" s="116"/>
      <c r="CF996" s="116"/>
      <c r="CG996" s="116"/>
      <c r="CH996" s="116"/>
      <c r="CI996" s="116"/>
      <c r="CJ996" s="116"/>
      <c r="CK996" s="116"/>
      <c r="CL996" s="116"/>
      <c r="CM996" s="116"/>
      <c r="CN996" s="116"/>
      <c r="CO996" s="116"/>
      <c r="CP996" s="116"/>
      <c r="CQ996" s="116"/>
      <c r="CR996" s="116"/>
      <c r="CS996" s="116"/>
      <c r="CT996" s="116"/>
      <c r="CU996" s="116"/>
      <c r="CV996" s="116"/>
      <c r="CW996" s="116"/>
      <c r="CX996" s="116"/>
      <c r="CY996" s="116"/>
      <c r="CZ996" s="116"/>
      <c r="DA996" s="116"/>
      <c r="DB996" s="116"/>
      <c r="DC996" s="116"/>
      <c r="DD996" s="116"/>
      <c r="DE996" s="116"/>
      <c r="DF996" s="116"/>
      <c r="DG996" s="116"/>
      <c r="DH996" s="116"/>
      <c r="DI996" s="116"/>
      <c r="DJ996" s="116"/>
      <c r="DK996" s="116"/>
      <c r="DL996" s="116"/>
      <c r="DM996" s="116"/>
      <c r="DN996" s="116"/>
      <c r="DO996" s="116"/>
      <c r="DP996" s="116"/>
      <c r="DQ996" s="116"/>
      <c r="DR996" s="116"/>
      <c r="DS996" s="116"/>
      <c r="DT996" s="116"/>
      <c r="DU996" s="116"/>
      <c r="DV996" s="116"/>
      <c r="DW996" s="116"/>
      <c r="DX996" s="116"/>
      <c r="DY996" s="116"/>
      <c r="DZ996" s="116"/>
      <c r="EA996" s="116"/>
      <c r="EB996" s="116"/>
      <c r="EC996" s="116"/>
      <c r="ED996" s="116"/>
      <c r="EE996" s="116"/>
      <c r="EF996" s="116"/>
      <c r="EG996" s="116"/>
      <c r="EH996" s="116"/>
      <c r="EI996" s="116"/>
      <c r="EJ996" s="116"/>
      <c r="EK996" s="116"/>
      <c r="EL996" s="116"/>
      <c r="EM996" s="116"/>
      <c r="EN996" s="116"/>
      <c r="EO996" s="116"/>
      <c r="EP996" s="116"/>
      <c r="EQ996" s="116"/>
      <c r="ER996" s="116"/>
      <c r="ES996" s="116"/>
      <c r="ET996" s="116"/>
      <c r="EU996" s="116"/>
      <c r="EV996" s="116"/>
      <c r="EW996" s="116"/>
      <c r="EX996" s="116"/>
      <c r="EY996" s="116"/>
      <c r="EZ996" s="116"/>
      <c r="FA996" s="116"/>
      <c r="FB996" s="116"/>
      <c r="FC996" s="116"/>
      <c r="FD996" s="116"/>
      <c r="FE996" s="116"/>
      <c r="FF996" s="116"/>
      <c r="FG996" s="116"/>
      <c r="FH996" s="116"/>
      <c r="FI996" s="116"/>
      <c r="FJ996" s="116"/>
      <c r="FK996" s="116"/>
      <c r="FL996" s="116"/>
      <c r="FM996" s="116"/>
      <c r="FN996" s="116"/>
      <c r="FO996" s="116"/>
      <c r="FP996" s="116"/>
      <c r="FQ996" s="116"/>
      <c r="FR996" s="116"/>
      <c r="FS996" s="116"/>
      <c r="FT996" s="116"/>
      <c r="FU996" s="116"/>
      <c r="FV996" s="116"/>
      <c r="FW996" s="116"/>
      <c r="FX996" s="116"/>
      <c r="FY996" s="116"/>
      <c r="FZ996" s="116"/>
      <c r="GA996" s="116"/>
      <c r="GB996" s="116"/>
      <c r="GC996" s="116"/>
      <c r="GD996" s="116"/>
      <c r="GE996" s="116"/>
      <c r="GF996" s="116"/>
      <c r="GG996" s="116"/>
      <c r="GH996" s="116"/>
      <c r="GI996" s="116"/>
      <c r="GJ996" s="116"/>
      <c r="GK996" s="116"/>
      <c r="GL996" s="116"/>
      <c r="GM996" s="116"/>
      <c r="GN996" s="116"/>
      <c r="GO996" s="116"/>
      <c r="GP996" s="116"/>
      <c r="GQ996" s="116"/>
      <c r="GR996" s="116"/>
      <c r="GS996" s="116"/>
      <c r="GT996" s="116"/>
      <c r="GU996" s="116"/>
      <c r="GV996" s="116"/>
      <c r="GW996" s="116"/>
      <c r="GX996" s="116"/>
      <c r="GY996" s="116"/>
    </row>
    <row r="997" spans="1:207" s="16" customFormat="1" ht="25.15" customHeight="1" x14ac:dyDescent="0.25">
      <c r="A997" s="191" t="s">
        <v>1506</v>
      </c>
      <c r="B997" s="45" t="s">
        <v>1886</v>
      </c>
      <c r="C997" s="72">
        <v>1949</v>
      </c>
      <c r="D997" s="72" t="s">
        <v>221</v>
      </c>
      <c r="E997" s="72" t="s">
        <v>20</v>
      </c>
      <c r="F997" s="71">
        <v>3</v>
      </c>
      <c r="G997" s="71">
        <v>3</v>
      </c>
      <c r="H997" s="53">
        <v>1750.6</v>
      </c>
      <c r="I997" s="53">
        <v>864.9</v>
      </c>
      <c r="J997" s="53">
        <v>46.7</v>
      </c>
      <c r="K997" s="50">
        <f t="shared" si="200"/>
        <v>6127531.2000000002</v>
      </c>
      <c r="L997" s="50">
        <v>0</v>
      </c>
      <c r="M997" s="50">
        <v>0</v>
      </c>
      <c r="N997" s="50">
        <v>0</v>
      </c>
      <c r="O997" s="44">
        <f>'[1]Прод. прилож'!$C$856</f>
        <v>6127531.2000000002</v>
      </c>
      <c r="P997" s="50">
        <f>K997/[3]Прилож!H731</f>
        <v>3500.246315548955</v>
      </c>
      <c r="Q997" s="50">
        <v>9673</v>
      </c>
      <c r="R997" s="69" t="s">
        <v>95</v>
      </c>
      <c r="S997" s="57"/>
      <c r="Y997" s="116"/>
      <c r="Z997" s="116"/>
      <c r="AA997" s="116"/>
      <c r="AB997" s="116"/>
      <c r="AC997" s="116"/>
      <c r="AD997" s="116"/>
      <c r="AE997" s="116"/>
      <c r="AF997" s="116"/>
      <c r="AG997" s="116"/>
      <c r="AH997" s="116"/>
      <c r="AI997" s="116"/>
      <c r="AJ997" s="116"/>
      <c r="AK997" s="116"/>
      <c r="AL997" s="116"/>
      <c r="AM997" s="116"/>
      <c r="AN997" s="116"/>
      <c r="AO997" s="116"/>
      <c r="AP997" s="116"/>
      <c r="AQ997" s="116"/>
      <c r="AR997" s="116"/>
      <c r="AS997" s="116"/>
      <c r="AT997" s="116"/>
      <c r="AU997" s="116"/>
      <c r="AV997" s="116"/>
      <c r="AW997" s="116"/>
      <c r="AX997" s="116"/>
      <c r="AY997" s="116"/>
      <c r="AZ997" s="116"/>
      <c r="BA997" s="116"/>
      <c r="BB997" s="116"/>
      <c r="BC997" s="116"/>
      <c r="BD997" s="116"/>
      <c r="BE997" s="116"/>
      <c r="BF997" s="116"/>
      <c r="BG997" s="116"/>
      <c r="BH997" s="116"/>
      <c r="BI997" s="116"/>
      <c r="BJ997" s="116"/>
      <c r="BK997" s="116"/>
      <c r="BL997" s="116"/>
      <c r="BM997" s="116"/>
      <c r="BN997" s="116"/>
      <c r="BO997" s="116"/>
      <c r="BP997" s="116"/>
      <c r="BQ997" s="116"/>
      <c r="BR997" s="116"/>
      <c r="BS997" s="116"/>
      <c r="BT997" s="116"/>
      <c r="BU997" s="116"/>
      <c r="BV997" s="116"/>
      <c r="BW997" s="116"/>
      <c r="BX997" s="116"/>
      <c r="BY997" s="116"/>
      <c r="BZ997" s="116"/>
      <c r="CA997" s="116"/>
      <c r="CB997" s="116"/>
      <c r="CC997" s="116"/>
      <c r="CD997" s="116"/>
      <c r="CE997" s="116"/>
      <c r="CF997" s="116"/>
      <c r="CG997" s="116"/>
      <c r="CH997" s="116"/>
      <c r="CI997" s="116"/>
      <c r="CJ997" s="116"/>
      <c r="CK997" s="116"/>
      <c r="CL997" s="116"/>
      <c r="CM997" s="116"/>
      <c r="CN997" s="116"/>
      <c r="CO997" s="116"/>
      <c r="CP997" s="116"/>
      <c r="CQ997" s="116"/>
      <c r="CR997" s="116"/>
      <c r="CS997" s="116"/>
      <c r="CT997" s="116"/>
      <c r="CU997" s="116"/>
      <c r="CV997" s="116"/>
      <c r="CW997" s="116"/>
      <c r="CX997" s="116"/>
      <c r="CY997" s="116"/>
      <c r="CZ997" s="116"/>
      <c r="DA997" s="116"/>
      <c r="DB997" s="116"/>
      <c r="DC997" s="116"/>
      <c r="DD997" s="116"/>
      <c r="DE997" s="116"/>
      <c r="DF997" s="116"/>
      <c r="DG997" s="116"/>
      <c r="DH997" s="116"/>
      <c r="DI997" s="116"/>
      <c r="DJ997" s="116"/>
      <c r="DK997" s="116"/>
      <c r="DL997" s="116"/>
      <c r="DM997" s="116"/>
      <c r="DN997" s="116"/>
      <c r="DO997" s="116"/>
      <c r="DP997" s="116"/>
      <c r="DQ997" s="116"/>
      <c r="DR997" s="116"/>
      <c r="DS997" s="116"/>
      <c r="DT997" s="116"/>
      <c r="DU997" s="116"/>
      <c r="DV997" s="116"/>
      <c r="DW997" s="116"/>
      <c r="DX997" s="116"/>
      <c r="DY997" s="116"/>
      <c r="DZ997" s="116"/>
      <c r="EA997" s="116"/>
      <c r="EB997" s="116"/>
      <c r="EC997" s="116"/>
      <c r="ED997" s="116"/>
      <c r="EE997" s="116"/>
      <c r="EF997" s="116"/>
      <c r="EG997" s="116"/>
      <c r="EH997" s="116"/>
      <c r="EI997" s="116"/>
      <c r="EJ997" s="116"/>
      <c r="EK997" s="116"/>
      <c r="EL997" s="116"/>
      <c r="EM997" s="116"/>
      <c r="EN997" s="116"/>
      <c r="EO997" s="116"/>
      <c r="EP997" s="116"/>
      <c r="EQ997" s="116"/>
      <c r="ER997" s="116"/>
      <c r="ES997" s="116"/>
      <c r="ET997" s="116"/>
      <c r="EU997" s="116"/>
      <c r="EV997" s="116"/>
      <c r="EW997" s="116"/>
      <c r="EX997" s="116"/>
      <c r="EY997" s="116"/>
      <c r="EZ997" s="116"/>
      <c r="FA997" s="116"/>
      <c r="FB997" s="116"/>
      <c r="FC997" s="116"/>
      <c r="FD997" s="116"/>
      <c r="FE997" s="116"/>
      <c r="FF997" s="116"/>
      <c r="FG997" s="116"/>
      <c r="FH997" s="116"/>
      <c r="FI997" s="116"/>
      <c r="FJ997" s="116"/>
      <c r="FK997" s="116"/>
      <c r="FL997" s="116"/>
      <c r="FM997" s="116"/>
      <c r="FN997" s="116"/>
      <c r="FO997" s="116"/>
      <c r="FP997" s="116"/>
      <c r="FQ997" s="116"/>
      <c r="FR997" s="116"/>
      <c r="FS997" s="116"/>
      <c r="FT997" s="116"/>
      <c r="FU997" s="116"/>
      <c r="FV997" s="116"/>
      <c r="FW997" s="116"/>
      <c r="FX997" s="116"/>
      <c r="FY997" s="116"/>
      <c r="FZ997" s="116"/>
      <c r="GA997" s="116"/>
      <c r="GB997" s="116"/>
      <c r="GC997" s="116"/>
      <c r="GD997" s="116"/>
      <c r="GE997" s="116"/>
      <c r="GF997" s="116"/>
      <c r="GG997" s="116"/>
      <c r="GH997" s="116"/>
      <c r="GI997" s="116"/>
      <c r="GJ997" s="116"/>
      <c r="GK997" s="116"/>
      <c r="GL997" s="116"/>
      <c r="GM997" s="116"/>
      <c r="GN997" s="116"/>
      <c r="GO997" s="116"/>
      <c r="GP997" s="116"/>
      <c r="GQ997" s="116"/>
      <c r="GR997" s="116"/>
      <c r="GS997" s="116"/>
      <c r="GT997" s="116"/>
      <c r="GU997" s="116"/>
      <c r="GV997" s="116"/>
      <c r="GW997" s="116"/>
      <c r="GX997" s="116"/>
      <c r="GY997" s="116"/>
    </row>
    <row r="998" spans="1:207" s="16" customFormat="1" ht="25.15" customHeight="1" x14ac:dyDescent="0.25">
      <c r="A998" s="191" t="s">
        <v>1507</v>
      </c>
      <c r="B998" s="45" t="s">
        <v>2209</v>
      </c>
      <c r="C998" s="72">
        <v>1974</v>
      </c>
      <c r="D998" s="72" t="s">
        <v>221</v>
      </c>
      <c r="E998" s="72" t="s">
        <v>20</v>
      </c>
      <c r="F998" s="71">
        <v>5</v>
      </c>
      <c r="G998" s="71">
        <v>6</v>
      </c>
      <c r="H998" s="53">
        <v>4502.3</v>
      </c>
      <c r="I998" s="53">
        <v>0</v>
      </c>
      <c r="J998" s="53">
        <v>4502.3</v>
      </c>
      <c r="K998" s="50">
        <f>SUM(L998:O998)</f>
        <v>5623739.9999999991</v>
      </c>
      <c r="L998" s="50">
        <v>0</v>
      </c>
      <c r="M998" s="50">
        <v>0</v>
      </c>
      <c r="N998" s="50">
        <v>0</v>
      </c>
      <c r="O998" s="44">
        <f>'[1]Прод. прилож'!$C$857</f>
        <v>5623739.9999999991</v>
      </c>
      <c r="P998" s="50">
        <f t="shared" ref="P998" si="201">K998/H998</f>
        <v>1249.081580525509</v>
      </c>
      <c r="Q998" s="50">
        <v>9673</v>
      </c>
      <c r="R998" s="69" t="s">
        <v>95</v>
      </c>
      <c r="S998" s="57"/>
      <c r="Y998" s="116"/>
      <c r="Z998" s="116"/>
      <c r="AA998" s="116"/>
      <c r="AB998" s="116"/>
      <c r="AC998" s="116"/>
      <c r="AD998" s="116"/>
      <c r="AE998" s="116"/>
      <c r="AF998" s="116"/>
      <c r="AG998" s="116"/>
      <c r="AH998" s="116"/>
      <c r="AI998" s="116"/>
      <c r="AJ998" s="116"/>
      <c r="AK998" s="116"/>
      <c r="AL998" s="116"/>
      <c r="AM998" s="116"/>
      <c r="AN998" s="116"/>
      <c r="AO998" s="116"/>
      <c r="AP998" s="116"/>
      <c r="AQ998" s="116"/>
      <c r="AR998" s="116"/>
      <c r="AS998" s="116"/>
      <c r="AT998" s="116"/>
      <c r="AU998" s="116"/>
      <c r="AV998" s="116"/>
      <c r="AW998" s="116"/>
      <c r="AX998" s="116"/>
      <c r="AY998" s="116"/>
      <c r="AZ998" s="116"/>
      <c r="BA998" s="116"/>
      <c r="BB998" s="116"/>
      <c r="BC998" s="116"/>
      <c r="BD998" s="116"/>
      <c r="BE998" s="116"/>
      <c r="BF998" s="116"/>
      <c r="BG998" s="116"/>
      <c r="BH998" s="116"/>
      <c r="BI998" s="116"/>
      <c r="BJ998" s="116"/>
      <c r="BK998" s="116"/>
      <c r="BL998" s="116"/>
      <c r="BM998" s="116"/>
      <c r="BN998" s="116"/>
      <c r="BO998" s="116"/>
      <c r="BP998" s="116"/>
      <c r="BQ998" s="116"/>
      <c r="BR998" s="116"/>
      <c r="BS998" s="116"/>
      <c r="BT998" s="116"/>
      <c r="BU998" s="116"/>
      <c r="BV998" s="116"/>
      <c r="BW998" s="116"/>
      <c r="BX998" s="116"/>
      <c r="BY998" s="116"/>
      <c r="BZ998" s="116"/>
      <c r="CA998" s="116"/>
      <c r="CB998" s="116"/>
      <c r="CC998" s="116"/>
      <c r="CD998" s="116"/>
      <c r="CE998" s="116"/>
      <c r="CF998" s="116"/>
      <c r="CG998" s="116"/>
      <c r="CH998" s="116"/>
      <c r="CI998" s="116"/>
      <c r="CJ998" s="116"/>
      <c r="CK998" s="116"/>
      <c r="CL998" s="116"/>
      <c r="CM998" s="116"/>
      <c r="CN998" s="116"/>
      <c r="CO998" s="116"/>
      <c r="CP998" s="116"/>
      <c r="CQ998" s="116"/>
      <c r="CR998" s="116"/>
      <c r="CS998" s="116"/>
      <c r="CT998" s="116"/>
      <c r="CU998" s="116"/>
      <c r="CV998" s="116"/>
      <c r="CW998" s="116"/>
      <c r="CX998" s="116"/>
      <c r="CY998" s="116"/>
      <c r="CZ998" s="116"/>
      <c r="DA998" s="116"/>
      <c r="DB998" s="116"/>
      <c r="DC998" s="116"/>
      <c r="DD998" s="116"/>
      <c r="DE998" s="116"/>
      <c r="DF998" s="116"/>
      <c r="DG998" s="116"/>
      <c r="DH998" s="116"/>
      <c r="DI998" s="116"/>
      <c r="DJ998" s="116"/>
      <c r="DK998" s="116"/>
      <c r="DL998" s="116"/>
      <c r="DM998" s="116"/>
      <c r="DN998" s="116"/>
      <c r="DO998" s="116"/>
      <c r="DP998" s="116"/>
      <c r="DQ998" s="116"/>
      <c r="DR998" s="116"/>
      <c r="DS998" s="116"/>
      <c r="DT998" s="116"/>
      <c r="DU998" s="116"/>
      <c r="DV998" s="116"/>
      <c r="DW998" s="116"/>
      <c r="DX998" s="116"/>
      <c r="DY998" s="116"/>
      <c r="DZ998" s="116"/>
      <c r="EA998" s="116"/>
      <c r="EB998" s="116"/>
      <c r="EC998" s="116"/>
      <c r="ED998" s="116"/>
      <c r="EE998" s="116"/>
      <c r="EF998" s="116"/>
      <c r="EG998" s="116"/>
      <c r="EH998" s="116"/>
      <c r="EI998" s="116"/>
      <c r="EJ998" s="116"/>
      <c r="EK998" s="116"/>
      <c r="EL998" s="116"/>
      <c r="EM998" s="116"/>
      <c r="EN998" s="116"/>
      <c r="EO998" s="116"/>
      <c r="EP998" s="116"/>
      <c r="EQ998" s="116"/>
      <c r="ER998" s="116"/>
      <c r="ES998" s="116"/>
      <c r="ET998" s="116"/>
      <c r="EU998" s="116"/>
      <c r="EV998" s="116"/>
      <c r="EW998" s="116"/>
      <c r="EX998" s="116"/>
      <c r="EY998" s="116"/>
      <c r="EZ998" s="116"/>
      <c r="FA998" s="116"/>
      <c r="FB998" s="116"/>
      <c r="FC998" s="116"/>
      <c r="FD998" s="116"/>
      <c r="FE998" s="116"/>
      <c r="FF998" s="116"/>
      <c r="FG998" s="116"/>
      <c r="FH998" s="116"/>
      <c r="FI998" s="116"/>
      <c r="FJ998" s="116"/>
      <c r="FK998" s="116"/>
      <c r="FL998" s="116"/>
      <c r="FM998" s="116"/>
      <c r="FN998" s="116"/>
      <c r="FO998" s="116"/>
      <c r="FP998" s="116"/>
      <c r="FQ998" s="116"/>
      <c r="FR998" s="116"/>
      <c r="FS998" s="116"/>
      <c r="FT998" s="116"/>
      <c r="FU998" s="116"/>
      <c r="FV998" s="116"/>
      <c r="FW998" s="116"/>
      <c r="FX998" s="116"/>
      <c r="FY998" s="116"/>
      <c r="FZ998" s="116"/>
      <c r="GA998" s="116"/>
      <c r="GB998" s="116"/>
      <c r="GC998" s="116"/>
      <c r="GD998" s="116"/>
      <c r="GE998" s="116"/>
      <c r="GF998" s="116"/>
      <c r="GG998" s="116"/>
      <c r="GH998" s="116"/>
      <c r="GI998" s="116"/>
      <c r="GJ998" s="116"/>
      <c r="GK998" s="116"/>
      <c r="GL998" s="116"/>
      <c r="GM998" s="116"/>
      <c r="GN998" s="116"/>
      <c r="GO998" s="116"/>
      <c r="GP998" s="116"/>
      <c r="GQ998" s="116"/>
      <c r="GR998" s="116"/>
      <c r="GS998" s="116"/>
      <c r="GT998" s="116"/>
      <c r="GU998" s="116"/>
      <c r="GV998" s="116"/>
      <c r="GW998" s="116"/>
      <c r="GX998" s="116"/>
      <c r="GY998" s="116"/>
    </row>
    <row r="999" spans="1:207" s="16" customFormat="1" ht="25.15" customHeight="1" x14ac:dyDescent="0.25">
      <c r="A999" s="191" t="s">
        <v>1508</v>
      </c>
      <c r="B999" s="45" t="s">
        <v>602</v>
      </c>
      <c r="C999" s="167">
        <v>1978</v>
      </c>
      <c r="D999" s="167" t="s">
        <v>221</v>
      </c>
      <c r="E999" s="58" t="s">
        <v>20</v>
      </c>
      <c r="F999" s="78">
        <v>5</v>
      </c>
      <c r="G999" s="78">
        <v>4</v>
      </c>
      <c r="H999" s="82">
        <v>3371.01</v>
      </c>
      <c r="I999" s="82">
        <v>110.5</v>
      </c>
      <c r="J999" s="82">
        <v>3260.51</v>
      </c>
      <c r="K999" s="37">
        <f t="shared" si="200"/>
        <v>13331214.250000002</v>
      </c>
      <c r="L999" s="44">
        <v>0</v>
      </c>
      <c r="M999" s="44">
        <v>0</v>
      </c>
      <c r="N999" s="44">
        <v>0</v>
      </c>
      <c r="O999" s="47">
        <f>'[1]Прод. прилож'!$C$1325</f>
        <v>13331214.250000002</v>
      </c>
      <c r="P999" s="44">
        <f t="shared" ref="P999:P1011" si="202">K999/H999</f>
        <v>3954.6646998970637</v>
      </c>
      <c r="Q999" s="50">
        <v>9673</v>
      </c>
      <c r="R999" s="69" t="s">
        <v>96</v>
      </c>
      <c r="S999" s="57"/>
    </row>
    <row r="1000" spans="1:207" s="16" customFormat="1" ht="25.15" customHeight="1" x14ac:dyDescent="0.25">
      <c r="A1000" s="191" t="s">
        <v>1509</v>
      </c>
      <c r="B1000" s="45" t="s">
        <v>1851</v>
      </c>
      <c r="C1000" s="72">
        <v>1960</v>
      </c>
      <c r="D1000" s="167" t="s">
        <v>221</v>
      </c>
      <c r="E1000" s="167" t="s">
        <v>20</v>
      </c>
      <c r="F1000" s="71">
        <v>2</v>
      </c>
      <c r="G1000" s="71">
        <v>2</v>
      </c>
      <c r="H1000" s="50">
        <v>561.4</v>
      </c>
      <c r="I1000" s="50">
        <v>0</v>
      </c>
      <c r="J1000" s="50">
        <v>561.4</v>
      </c>
      <c r="K1000" s="37">
        <f t="shared" si="200"/>
        <v>3858435.5999999996</v>
      </c>
      <c r="L1000" s="47">
        <v>0</v>
      </c>
      <c r="M1000" s="47">
        <v>0</v>
      </c>
      <c r="N1000" s="47">
        <v>0</v>
      </c>
      <c r="O1000" s="44">
        <f>'[1]Прод. прилож'!$C$1324</f>
        <v>3858435.5999999996</v>
      </c>
      <c r="P1000" s="50">
        <f t="shared" si="202"/>
        <v>6872.8813680085495</v>
      </c>
      <c r="Q1000" s="37">
        <v>9673</v>
      </c>
      <c r="R1000" s="56" t="s">
        <v>96</v>
      </c>
      <c r="S1000" s="57"/>
      <c r="Y1000" s="116"/>
      <c r="Z1000" s="116"/>
      <c r="AA1000" s="116"/>
      <c r="AB1000" s="116"/>
      <c r="AC1000" s="116"/>
      <c r="AD1000" s="116"/>
      <c r="AE1000" s="116"/>
      <c r="AF1000" s="116"/>
      <c r="AG1000" s="116"/>
      <c r="AH1000" s="116"/>
      <c r="AI1000" s="116"/>
      <c r="AJ1000" s="116"/>
      <c r="AK1000" s="116"/>
      <c r="AL1000" s="116"/>
      <c r="AM1000" s="116"/>
      <c r="AN1000" s="116"/>
      <c r="AO1000" s="116"/>
      <c r="AP1000" s="116"/>
      <c r="AQ1000" s="116"/>
      <c r="AR1000" s="116"/>
      <c r="AS1000" s="116"/>
      <c r="AT1000" s="116"/>
      <c r="AU1000" s="116"/>
      <c r="AV1000" s="116"/>
      <c r="AW1000" s="116"/>
      <c r="AX1000" s="116"/>
      <c r="AY1000" s="116"/>
      <c r="AZ1000" s="116"/>
      <c r="BA1000" s="116"/>
      <c r="BB1000" s="116"/>
      <c r="BC1000" s="116"/>
      <c r="BD1000" s="116"/>
      <c r="BE1000" s="116"/>
      <c r="BF1000" s="116"/>
      <c r="BG1000" s="116"/>
      <c r="BH1000" s="116"/>
      <c r="BI1000" s="116"/>
      <c r="BJ1000" s="116"/>
      <c r="BK1000" s="116"/>
      <c r="BL1000" s="116"/>
      <c r="BM1000" s="116"/>
      <c r="BN1000" s="116"/>
      <c r="BO1000" s="116"/>
      <c r="BP1000" s="116"/>
      <c r="BQ1000" s="116"/>
      <c r="BR1000" s="116"/>
      <c r="BS1000" s="116"/>
      <c r="BT1000" s="116"/>
      <c r="BU1000" s="116"/>
      <c r="BV1000" s="116"/>
      <c r="BW1000" s="116"/>
      <c r="BX1000" s="116"/>
      <c r="BY1000" s="116"/>
      <c r="BZ1000" s="116"/>
      <c r="CA1000" s="116"/>
      <c r="CB1000" s="116"/>
      <c r="CC1000" s="116"/>
      <c r="CD1000" s="116"/>
      <c r="CE1000" s="116"/>
      <c r="CF1000" s="116"/>
      <c r="CG1000" s="116"/>
      <c r="CH1000" s="116"/>
      <c r="CI1000" s="116"/>
      <c r="CJ1000" s="116"/>
      <c r="CK1000" s="116"/>
      <c r="CL1000" s="116"/>
      <c r="CM1000" s="116"/>
      <c r="CN1000" s="116"/>
      <c r="CO1000" s="116"/>
      <c r="CP1000" s="116"/>
      <c r="CQ1000" s="116"/>
      <c r="CR1000" s="116"/>
      <c r="CS1000" s="116"/>
      <c r="CT1000" s="116"/>
      <c r="CU1000" s="116"/>
      <c r="CV1000" s="116"/>
      <c r="CW1000" s="116"/>
      <c r="CX1000" s="116"/>
      <c r="CY1000" s="116"/>
      <c r="CZ1000" s="116"/>
      <c r="DA1000" s="116"/>
      <c r="DB1000" s="116"/>
      <c r="DC1000" s="116"/>
      <c r="DD1000" s="116"/>
      <c r="DE1000" s="116"/>
      <c r="DF1000" s="116"/>
      <c r="DG1000" s="116"/>
      <c r="DH1000" s="116"/>
      <c r="DI1000" s="116"/>
      <c r="DJ1000" s="116"/>
      <c r="DK1000" s="116"/>
      <c r="DL1000" s="116"/>
      <c r="DM1000" s="116"/>
      <c r="DN1000" s="116"/>
      <c r="DO1000" s="116"/>
      <c r="DP1000" s="116"/>
      <c r="DQ1000" s="116"/>
      <c r="DR1000" s="116"/>
      <c r="DS1000" s="116"/>
      <c r="DT1000" s="116"/>
      <c r="DU1000" s="116"/>
      <c r="DV1000" s="116"/>
      <c r="DW1000" s="116"/>
      <c r="DX1000" s="116"/>
      <c r="DY1000" s="116"/>
      <c r="DZ1000" s="116"/>
      <c r="EA1000" s="116"/>
      <c r="EB1000" s="116"/>
      <c r="EC1000" s="116"/>
      <c r="ED1000" s="116"/>
      <c r="EE1000" s="116"/>
      <c r="EF1000" s="116"/>
      <c r="EG1000" s="116"/>
      <c r="EH1000" s="116"/>
      <c r="EI1000" s="116"/>
      <c r="EJ1000" s="116"/>
      <c r="EK1000" s="116"/>
      <c r="EL1000" s="116"/>
      <c r="EM1000" s="116"/>
      <c r="EN1000" s="116"/>
      <c r="EO1000" s="116"/>
      <c r="EP1000" s="116"/>
      <c r="EQ1000" s="116"/>
      <c r="ER1000" s="116"/>
      <c r="ES1000" s="116"/>
      <c r="ET1000" s="116"/>
      <c r="EU1000" s="116"/>
      <c r="EV1000" s="116"/>
      <c r="EW1000" s="116"/>
      <c r="EX1000" s="116"/>
      <c r="EY1000" s="116"/>
      <c r="EZ1000" s="116"/>
      <c r="FA1000" s="116"/>
      <c r="FB1000" s="116"/>
      <c r="FC1000" s="116"/>
      <c r="FD1000" s="116"/>
      <c r="FE1000" s="116"/>
      <c r="FF1000" s="116"/>
      <c r="FG1000" s="116"/>
      <c r="FH1000" s="116"/>
      <c r="FI1000" s="116"/>
      <c r="FJ1000" s="116"/>
      <c r="FK1000" s="116"/>
      <c r="FL1000" s="116"/>
      <c r="FM1000" s="116"/>
      <c r="FN1000" s="116"/>
      <c r="FO1000" s="116"/>
      <c r="FP1000" s="116"/>
      <c r="FQ1000" s="116"/>
      <c r="FR1000" s="116"/>
      <c r="FS1000" s="116"/>
      <c r="FT1000" s="116"/>
      <c r="FU1000" s="116"/>
      <c r="FV1000" s="116"/>
      <c r="FW1000" s="116"/>
      <c r="FX1000" s="116"/>
      <c r="FY1000" s="116"/>
      <c r="FZ1000" s="116"/>
      <c r="GA1000" s="116"/>
      <c r="GB1000" s="116"/>
      <c r="GC1000" s="116"/>
      <c r="GD1000" s="116"/>
      <c r="GE1000" s="116"/>
      <c r="GF1000" s="116"/>
      <c r="GG1000" s="116"/>
      <c r="GH1000" s="116"/>
      <c r="GI1000" s="116"/>
      <c r="GJ1000" s="116"/>
      <c r="GK1000" s="116"/>
      <c r="GL1000" s="116"/>
      <c r="GM1000" s="116"/>
      <c r="GN1000" s="116"/>
      <c r="GO1000" s="116"/>
      <c r="GP1000" s="116"/>
      <c r="GQ1000" s="116"/>
      <c r="GR1000" s="116"/>
      <c r="GS1000" s="116"/>
      <c r="GT1000" s="116"/>
      <c r="GU1000" s="116"/>
      <c r="GV1000" s="116"/>
      <c r="GW1000" s="116"/>
      <c r="GX1000" s="116"/>
      <c r="GY1000" s="116"/>
    </row>
    <row r="1001" spans="1:207" s="116" customFormat="1" ht="22.9" customHeight="1" x14ac:dyDescent="0.25">
      <c r="A1001" s="191" t="s">
        <v>2057</v>
      </c>
      <c r="B1001" s="45" t="s">
        <v>2007</v>
      </c>
      <c r="C1001" s="72">
        <v>1946</v>
      </c>
      <c r="D1001" s="167" t="s">
        <v>221</v>
      </c>
      <c r="E1001" s="167" t="s">
        <v>20</v>
      </c>
      <c r="F1001" s="71">
        <v>3</v>
      </c>
      <c r="G1001" s="71">
        <v>2</v>
      </c>
      <c r="H1001" s="50">
        <v>1432.8</v>
      </c>
      <c r="I1001" s="50">
        <v>263.5</v>
      </c>
      <c r="J1001" s="50">
        <v>624</v>
      </c>
      <c r="K1001" s="37">
        <f t="shared" ref="K1001" si="203">SUM(L1001:O1001)</f>
        <v>10276500</v>
      </c>
      <c r="L1001" s="47">
        <v>0</v>
      </c>
      <c r="M1001" s="47">
        <v>0</v>
      </c>
      <c r="N1001" s="47">
        <v>0</v>
      </c>
      <c r="O1001" s="44">
        <f>'[1]Прод. прилож'!$C$858</f>
        <v>10276500</v>
      </c>
      <c r="P1001" s="50">
        <f t="shared" si="202"/>
        <v>7172.3199329983254</v>
      </c>
      <c r="Q1001" s="37">
        <v>9673</v>
      </c>
      <c r="R1001" s="70" t="s">
        <v>95</v>
      </c>
      <c r="S1001" s="16"/>
      <c r="T1001" s="16"/>
      <c r="U1001" s="16"/>
      <c r="V1001" s="16"/>
      <c r="W1001" s="16"/>
      <c r="X1001" s="16"/>
    </row>
    <row r="1002" spans="1:207" s="16" customFormat="1" ht="25.15" customHeight="1" x14ac:dyDescent="0.25">
      <c r="A1002" s="191" t="s">
        <v>1510</v>
      </c>
      <c r="B1002" s="45" t="s">
        <v>1972</v>
      </c>
      <c r="C1002" s="72">
        <v>1973</v>
      </c>
      <c r="D1002" s="167" t="s">
        <v>221</v>
      </c>
      <c r="E1002" s="167" t="s">
        <v>20</v>
      </c>
      <c r="F1002" s="71">
        <v>4</v>
      </c>
      <c r="G1002" s="71">
        <v>3</v>
      </c>
      <c r="H1002" s="50">
        <v>1697.3</v>
      </c>
      <c r="I1002" s="50">
        <v>182.7</v>
      </c>
      <c r="J1002" s="50">
        <v>83.2</v>
      </c>
      <c r="K1002" s="37">
        <f t="shared" ref="K1002" si="204">SUM(L1002:O1002)</f>
        <v>2031504.09</v>
      </c>
      <c r="L1002" s="44">
        <v>0</v>
      </c>
      <c r="M1002" s="44">
        <v>0</v>
      </c>
      <c r="N1002" s="44">
        <v>0</v>
      </c>
      <c r="O1002" s="47">
        <f>'[1]Прод. прилож'!$C$854</f>
        <v>2031504.09</v>
      </c>
      <c r="P1002" s="44">
        <f t="shared" ref="P1002" si="205">K1002/H1002</f>
        <v>1196.9033700583279</v>
      </c>
      <c r="Q1002" s="50">
        <v>9673</v>
      </c>
      <c r="R1002" s="69" t="s">
        <v>95</v>
      </c>
      <c r="S1002" s="57"/>
      <c r="Y1002" s="116"/>
      <c r="Z1002" s="116"/>
      <c r="AA1002" s="116"/>
      <c r="AB1002" s="116"/>
      <c r="AC1002" s="116"/>
      <c r="AD1002" s="116"/>
      <c r="AE1002" s="116"/>
      <c r="AF1002" s="116"/>
      <c r="AG1002" s="116"/>
      <c r="AH1002" s="116"/>
      <c r="AI1002" s="116"/>
      <c r="AJ1002" s="116"/>
      <c r="AK1002" s="116"/>
      <c r="AL1002" s="116"/>
      <c r="AM1002" s="116"/>
      <c r="AN1002" s="116"/>
      <c r="AO1002" s="116"/>
      <c r="AP1002" s="116"/>
      <c r="AQ1002" s="116"/>
      <c r="AR1002" s="116"/>
      <c r="AS1002" s="116"/>
      <c r="AT1002" s="116"/>
      <c r="AU1002" s="116"/>
      <c r="AV1002" s="116"/>
      <c r="AW1002" s="116"/>
      <c r="AX1002" s="116"/>
      <c r="AY1002" s="116"/>
      <c r="AZ1002" s="116"/>
      <c r="BA1002" s="116"/>
      <c r="BB1002" s="116"/>
      <c r="BC1002" s="116"/>
      <c r="BD1002" s="116"/>
      <c r="BE1002" s="116"/>
      <c r="BF1002" s="116"/>
      <c r="BG1002" s="116"/>
      <c r="BH1002" s="116"/>
      <c r="BI1002" s="116"/>
      <c r="BJ1002" s="116"/>
      <c r="BK1002" s="116"/>
      <c r="BL1002" s="116"/>
      <c r="BM1002" s="116"/>
      <c r="BN1002" s="116"/>
      <c r="BO1002" s="116"/>
      <c r="BP1002" s="116"/>
      <c r="BQ1002" s="116"/>
      <c r="BR1002" s="116"/>
      <c r="BS1002" s="116"/>
      <c r="BT1002" s="116"/>
      <c r="BU1002" s="116"/>
      <c r="BV1002" s="116"/>
      <c r="BW1002" s="116"/>
      <c r="BX1002" s="116"/>
      <c r="BY1002" s="116"/>
      <c r="BZ1002" s="116"/>
      <c r="CA1002" s="116"/>
      <c r="CB1002" s="116"/>
      <c r="CC1002" s="116"/>
      <c r="CD1002" s="116"/>
      <c r="CE1002" s="116"/>
      <c r="CF1002" s="116"/>
      <c r="CG1002" s="116"/>
      <c r="CH1002" s="116"/>
      <c r="CI1002" s="116"/>
      <c r="CJ1002" s="116"/>
      <c r="CK1002" s="116"/>
      <c r="CL1002" s="116"/>
      <c r="CM1002" s="116"/>
      <c r="CN1002" s="116"/>
      <c r="CO1002" s="116"/>
      <c r="CP1002" s="116"/>
      <c r="CQ1002" s="116"/>
      <c r="CR1002" s="116"/>
      <c r="CS1002" s="116"/>
      <c r="CT1002" s="116"/>
      <c r="CU1002" s="116"/>
      <c r="CV1002" s="116"/>
      <c r="CW1002" s="116"/>
      <c r="CX1002" s="116"/>
      <c r="CY1002" s="116"/>
      <c r="CZ1002" s="116"/>
      <c r="DA1002" s="116"/>
      <c r="DB1002" s="116"/>
      <c r="DC1002" s="116"/>
      <c r="DD1002" s="116"/>
      <c r="DE1002" s="116"/>
      <c r="DF1002" s="116"/>
      <c r="DG1002" s="116"/>
      <c r="DH1002" s="116"/>
      <c r="DI1002" s="116"/>
      <c r="DJ1002" s="116"/>
      <c r="DK1002" s="116"/>
      <c r="DL1002" s="116"/>
      <c r="DM1002" s="116"/>
      <c r="DN1002" s="116"/>
      <c r="DO1002" s="116"/>
      <c r="DP1002" s="116"/>
      <c r="DQ1002" s="116"/>
      <c r="DR1002" s="116"/>
      <c r="DS1002" s="116"/>
      <c r="DT1002" s="116"/>
      <c r="DU1002" s="116"/>
      <c r="DV1002" s="116"/>
      <c r="DW1002" s="116"/>
      <c r="DX1002" s="116"/>
      <c r="DY1002" s="116"/>
      <c r="DZ1002" s="116"/>
      <c r="EA1002" s="116"/>
      <c r="EB1002" s="116"/>
      <c r="EC1002" s="116"/>
      <c r="ED1002" s="116"/>
      <c r="EE1002" s="116"/>
      <c r="EF1002" s="116"/>
      <c r="EG1002" s="116"/>
      <c r="EH1002" s="116"/>
      <c r="EI1002" s="116"/>
      <c r="EJ1002" s="116"/>
      <c r="EK1002" s="116"/>
      <c r="EL1002" s="116"/>
      <c r="EM1002" s="116"/>
      <c r="EN1002" s="116"/>
      <c r="EO1002" s="116"/>
      <c r="EP1002" s="116"/>
      <c r="EQ1002" s="116"/>
      <c r="ER1002" s="116"/>
      <c r="ES1002" s="116"/>
      <c r="ET1002" s="116"/>
      <c r="EU1002" s="116"/>
      <c r="EV1002" s="116"/>
      <c r="EW1002" s="116"/>
      <c r="EX1002" s="116"/>
      <c r="EY1002" s="116"/>
      <c r="EZ1002" s="116"/>
      <c r="FA1002" s="116"/>
      <c r="FB1002" s="116"/>
      <c r="FC1002" s="116"/>
      <c r="FD1002" s="116"/>
      <c r="FE1002" s="116"/>
      <c r="FF1002" s="116"/>
      <c r="FG1002" s="116"/>
      <c r="FH1002" s="116"/>
      <c r="FI1002" s="116"/>
      <c r="FJ1002" s="116"/>
      <c r="FK1002" s="116"/>
      <c r="FL1002" s="116"/>
      <c r="FM1002" s="116"/>
      <c r="FN1002" s="116"/>
      <c r="FO1002" s="116"/>
      <c r="FP1002" s="116"/>
      <c r="FQ1002" s="116"/>
      <c r="FR1002" s="116"/>
      <c r="FS1002" s="116"/>
      <c r="FT1002" s="116"/>
      <c r="FU1002" s="116"/>
      <c r="FV1002" s="116"/>
      <c r="FW1002" s="116"/>
      <c r="FX1002" s="116"/>
      <c r="FY1002" s="116"/>
      <c r="FZ1002" s="116"/>
      <c r="GA1002" s="116"/>
      <c r="GB1002" s="116"/>
      <c r="GC1002" s="116"/>
      <c r="GD1002" s="116"/>
      <c r="GE1002" s="116"/>
      <c r="GF1002" s="116"/>
      <c r="GG1002" s="116"/>
      <c r="GH1002" s="116"/>
      <c r="GI1002" s="116"/>
      <c r="GJ1002" s="116"/>
      <c r="GK1002" s="116"/>
      <c r="GL1002" s="116"/>
      <c r="GM1002" s="116"/>
      <c r="GN1002" s="116"/>
      <c r="GO1002" s="116"/>
      <c r="GP1002" s="116"/>
      <c r="GQ1002" s="116"/>
      <c r="GR1002" s="116"/>
      <c r="GS1002" s="116"/>
      <c r="GT1002" s="116"/>
      <c r="GU1002" s="116"/>
      <c r="GV1002" s="116"/>
      <c r="GW1002" s="116"/>
      <c r="GX1002" s="116"/>
      <c r="GY1002" s="116"/>
    </row>
    <row r="1003" spans="1:207" s="16" customFormat="1" ht="25.15" customHeight="1" x14ac:dyDescent="0.25">
      <c r="A1003" s="191" t="s">
        <v>1511</v>
      </c>
      <c r="B1003" s="45" t="s">
        <v>603</v>
      </c>
      <c r="C1003" s="58">
        <v>1963</v>
      </c>
      <c r="D1003" s="167" t="s">
        <v>221</v>
      </c>
      <c r="E1003" s="58" t="s">
        <v>20</v>
      </c>
      <c r="F1003" s="72">
        <v>2</v>
      </c>
      <c r="G1003" s="72">
        <v>1</v>
      </c>
      <c r="H1003" s="47">
        <f>I1003+J1003</f>
        <v>275.99</v>
      </c>
      <c r="I1003" s="47">
        <v>0</v>
      </c>
      <c r="J1003" s="47">
        <v>275.99</v>
      </c>
      <c r="K1003" s="37">
        <f t="shared" si="200"/>
        <v>1674310</v>
      </c>
      <c r="L1003" s="44">
        <v>0</v>
      </c>
      <c r="M1003" s="44">
        <v>0</v>
      </c>
      <c r="N1003" s="44">
        <v>0</v>
      </c>
      <c r="O1003" s="47">
        <f>'[1]Прод. прилож'!$C$859</f>
        <v>1674310</v>
      </c>
      <c r="P1003" s="44">
        <f t="shared" si="202"/>
        <v>6066.5603826225588</v>
      </c>
      <c r="Q1003" s="50">
        <v>9673</v>
      </c>
      <c r="R1003" s="69" t="s">
        <v>95</v>
      </c>
      <c r="S1003" s="65"/>
      <c r="T1003" s="17"/>
    </row>
    <row r="1004" spans="1:207" s="16" customFormat="1" ht="25.15" customHeight="1" x14ac:dyDescent="0.25">
      <c r="A1004" s="191" t="s">
        <v>1512</v>
      </c>
      <c r="B1004" s="45" t="s">
        <v>604</v>
      </c>
      <c r="C1004" s="58">
        <v>1963</v>
      </c>
      <c r="D1004" s="167" t="s">
        <v>221</v>
      </c>
      <c r="E1004" s="58" t="s">
        <v>20</v>
      </c>
      <c r="F1004" s="72">
        <v>2</v>
      </c>
      <c r="G1004" s="72">
        <v>1</v>
      </c>
      <c r="H1004" s="47">
        <v>272</v>
      </c>
      <c r="I1004" s="47">
        <v>83.1</v>
      </c>
      <c r="J1004" s="47">
        <v>188.9</v>
      </c>
      <c r="K1004" s="37">
        <f t="shared" si="200"/>
        <v>2015000</v>
      </c>
      <c r="L1004" s="44">
        <v>0</v>
      </c>
      <c r="M1004" s="44">
        <v>0</v>
      </c>
      <c r="N1004" s="44">
        <v>0</v>
      </c>
      <c r="O1004" s="47">
        <f>'[1]Прод. прилож'!$C$860</f>
        <v>2015000</v>
      </c>
      <c r="P1004" s="44">
        <f t="shared" si="202"/>
        <v>7408.088235294118</v>
      </c>
      <c r="Q1004" s="50">
        <v>9673</v>
      </c>
      <c r="R1004" s="69" t="s">
        <v>95</v>
      </c>
      <c r="S1004" s="57"/>
    </row>
    <row r="1005" spans="1:207" s="16" customFormat="1" ht="25.15" customHeight="1" x14ac:dyDescent="0.25">
      <c r="A1005" s="191" t="s">
        <v>1513</v>
      </c>
      <c r="B1005" s="45" t="s">
        <v>605</v>
      </c>
      <c r="C1005" s="58">
        <v>1950</v>
      </c>
      <c r="D1005" s="167" t="s">
        <v>221</v>
      </c>
      <c r="E1005" s="58" t="s">
        <v>20</v>
      </c>
      <c r="F1005" s="72">
        <v>2</v>
      </c>
      <c r="G1005" s="72">
        <v>1</v>
      </c>
      <c r="H1005" s="47">
        <f t="shared" ref="H1005:H1011" si="206">I1005+J1005</f>
        <v>530.6</v>
      </c>
      <c r="I1005" s="47">
        <v>0</v>
      </c>
      <c r="J1005" s="47">
        <v>530.6</v>
      </c>
      <c r="K1005" s="37">
        <f t="shared" si="200"/>
        <v>2331246.5</v>
      </c>
      <c r="L1005" s="44">
        <v>0</v>
      </c>
      <c r="M1005" s="44">
        <v>0</v>
      </c>
      <c r="N1005" s="44">
        <v>0</v>
      </c>
      <c r="O1005" s="47">
        <f>'[1]Прод. прилож'!$C$323</f>
        <v>2331246.5</v>
      </c>
      <c r="P1005" s="44">
        <f t="shared" si="202"/>
        <v>4393.6044101017715</v>
      </c>
      <c r="Q1005" s="50">
        <v>9673</v>
      </c>
      <c r="R1005" s="69" t="s">
        <v>94</v>
      </c>
      <c r="S1005" s="57"/>
    </row>
    <row r="1006" spans="1:207" s="16" customFormat="1" ht="25.15" customHeight="1" x14ac:dyDescent="0.25">
      <c r="A1006" s="191" t="s">
        <v>1514</v>
      </c>
      <c r="B1006" s="45" t="s">
        <v>606</v>
      </c>
      <c r="C1006" s="58">
        <v>1950</v>
      </c>
      <c r="D1006" s="167" t="s">
        <v>221</v>
      </c>
      <c r="E1006" s="58" t="s">
        <v>20</v>
      </c>
      <c r="F1006" s="72">
        <v>2</v>
      </c>
      <c r="G1006" s="72">
        <v>1</v>
      </c>
      <c r="H1006" s="47">
        <f t="shared" si="206"/>
        <v>501.5</v>
      </c>
      <c r="I1006" s="47">
        <v>0</v>
      </c>
      <c r="J1006" s="47">
        <v>501.5</v>
      </c>
      <c r="K1006" s="37">
        <f t="shared" si="200"/>
        <v>2339498.7000000002</v>
      </c>
      <c r="L1006" s="44">
        <v>0</v>
      </c>
      <c r="M1006" s="44">
        <v>0</v>
      </c>
      <c r="N1006" s="44">
        <v>0</v>
      </c>
      <c r="O1006" s="47">
        <f>'[1]Прод. прилож'!$C$324</f>
        <v>2339498.7000000002</v>
      </c>
      <c r="P1006" s="44">
        <f t="shared" si="202"/>
        <v>4665.002392821536</v>
      </c>
      <c r="Q1006" s="50">
        <v>9673</v>
      </c>
      <c r="R1006" s="69" t="s">
        <v>94</v>
      </c>
      <c r="S1006" s="57"/>
    </row>
    <row r="1007" spans="1:207" s="16" customFormat="1" ht="25.15" customHeight="1" x14ac:dyDescent="0.25">
      <c r="A1007" s="191" t="s">
        <v>1515</v>
      </c>
      <c r="B1007" s="45" t="s">
        <v>607</v>
      </c>
      <c r="C1007" s="58">
        <v>1950</v>
      </c>
      <c r="D1007" s="167" t="s">
        <v>221</v>
      </c>
      <c r="E1007" s="58" t="s">
        <v>20</v>
      </c>
      <c r="F1007" s="72">
        <v>2</v>
      </c>
      <c r="G1007" s="72">
        <v>2</v>
      </c>
      <c r="H1007" s="47">
        <f t="shared" si="206"/>
        <v>849.32</v>
      </c>
      <c r="I1007" s="47">
        <v>0</v>
      </c>
      <c r="J1007" s="47">
        <v>849.32</v>
      </c>
      <c r="K1007" s="37">
        <f t="shared" si="200"/>
        <v>3443793.1</v>
      </c>
      <c r="L1007" s="44">
        <v>0</v>
      </c>
      <c r="M1007" s="44">
        <v>0</v>
      </c>
      <c r="N1007" s="44">
        <v>0</v>
      </c>
      <c r="O1007" s="47">
        <f>'[1]Прод. прилож'!$C$325</f>
        <v>3443793.1</v>
      </c>
      <c r="P1007" s="44">
        <f t="shared" si="202"/>
        <v>4054.7651062026089</v>
      </c>
      <c r="Q1007" s="50">
        <v>9673</v>
      </c>
      <c r="R1007" s="69" t="s">
        <v>94</v>
      </c>
      <c r="S1007" s="57"/>
    </row>
    <row r="1008" spans="1:207" s="14" customFormat="1" ht="25.15" customHeight="1" x14ac:dyDescent="0.25">
      <c r="A1008" s="191" t="s">
        <v>1516</v>
      </c>
      <c r="B1008" s="45" t="s">
        <v>608</v>
      </c>
      <c r="C1008" s="58">
        <v>1950</v>
      </c>
      <c r="D1008" s="167" t="s">
        <v>221</v>
      </c>
      <c r="E1008" s="58" t="s">
        <v>20</v>
      </c>
      <c r="F1008" s="72">
        <v>2</v>
      </c>
      <c r="G1008" s="72">
        <v>1</v>
      </c>
      <c r="H1008" s="47">
        <f t="shared" si="206"/>
        <v>505.31</v>
      </c>
      <c r="I1008" s="47">
        <v>0</v>
      </c>
      <c r="J1008" s="47">
        <v>505.31</v>
      </c>
      <c r="K1008" s="37">
        <f t="shared" si="200"/>
        <v>2220592</v>
      </c>
      <c r="L1008" s="44">
        <v>0</v>
      </c>
      <c r="M1008" s="44">
        <v>0</v>
      </c>
      <c r="N1008" s="44">
        <v>0</v>
      </c>
      <c r="O1008" s="47">
        <f>'[1]Прод. прилож'!$C$326</f>
        <v>2220592</v>
      </c>
      <c r="P1008" s="44">
        <f t="shared" si="202"/>
        <v>4394.514258573945</v>
      </c>
      <c r="Q1008" s="50">
        <v>9673</v>
      </c>
      <c r="R1008" s="69" t="s">
        <v>94</v>
      </c>
    </row>
    <row r="1009" spans="1:207" s="14" customFormat="1" ht="25.15" customHeight="1" x14ac:dyDescent="0.25">
      <c r="A1009" s="191" t="s">
        <v>1517</v>
      </c>
      <c r="B1009" s="45" t="s">
        <v>609</v>
      </c>
      <c r="C1009" s="58">
        <v>1950</v>
      </c>
      <c r="D1009" s="167" t="s">
        <v>221</v>
      </c>
      <c r="E1009" s="58" t="s">
        <v>20</v>
      </c>
      <c r="F1009" s="72">
        <v>2</v>
      </c>
      <c r="G1009" s="72">
        <v>2</v>
      </c>
      <c r="H1009" s="47">
        <f t="shared" si="206"/>
        <v>805.37</v>
      </c>
      <c r="I1009" s="47">
        <v>0</v>
      </c>
      <c r="J1009" s="47">
        <v>805.37</v>
      </c>
      <c r="K1009" s="37">
        <f t="shared" si="200"/>
        <v>3426613.52</v>
      </c>
      <c r="L1009" s="44">
        <v>0</v>
      </c>
      <c r="M1009" s="44">
        <v>0</v>
      </c>
      <c r="N1009" s="44">
        <v>0</v>
      </c>
      <c r="O1009" s="47">
        <f>'[1]Прод. прилож'!$C$327</f>
        <v>3426613.52</v>
      </c>
      <c r="P1009" s="44">
        <f t="shared" si="202"/>
        <v>4254.707178067224</v>
      </c>
      <c r="Q1009" s="50">
        <v>9673</v>
      </c>
      <c r="R1009" s="69" t="s">
        <v>94</v>
      </c>
      <c r="S1009" s="18"/>
      <c r="T1009" s="18"/>
    </row>
    <row r="1010" spans="1:207" s="16" customFormat="1" ht="25.15" customHeight="1" x14ac:dyDescent="0.25">
      <c r="A1010" s="191" t="s">
        <v>1518</v>
      </c>
      <c r="B1010" s="45" t="s">
        <v>610</v>
      </c>
      <c r="C1010" s="58">
        <v>1959</v>
      </c>
      <c r="D1010" s="167" t="s">
        <v>221</v>
      </c>
      <c r="E1010" s="58" t="s">
        <v>20</v>
      </c>
      <c r="F1010" s="72">
        <v>2</v>
      </c>
      <c r="G1010" s="72">
        <v>1</v>
      </c>
      <c r="H1010" s="47">
        <f t="shared" si="206"/>
        <v>282.8</v>
      </c>
      <c r="I1010" s="47">
        <v>0</v>
      </c>
      <c r="J1010" s="47">
        <v>282.8</v>
      </c>
      <c r="K1010" s="37">
        <f t="shared" si="200"/>
        <v>4660442.2</v>
      </c>
      <c r="L1010" s="44">
        <v>0</v>
      </c>
      <c r="M1010" s="44">
        <v>0</v>
      </c>
      <c r="N1010" s="44">
        <v>0</v>
      </c>
      <c r="O1010" s="47">
        <f>'[1]Прод. прилож'!$C$1326</f>
        <v>4660442.2</v>
      </c>
      <c r="P1010" s="44">
        <f t="shared" si="202"/>
        <v>16479.640028288544</v>
      </c>
      <c r="Q1010" s="50">
        <v>9673</v>
      </c>
      <c r="R1010" s="69" t="s">
        <v>96</v>
      </c>
      <c r="S1010" s="65"/>
      <c r="T1010" s="17"/>
    </row>
    <row r="1011" spans="1:207" s="16" customFormat="1" ht="25.15" customHeight="1" x14ac:dyDescent="0.25">
      <c r="A1011" s="191" t="s">
        <v>2058</v>
      </c>
      <c r="B1011" s="45" t="s">
        <v>611</v>
      </c>
      <c r="C1011" s="58">
        <v>1964</v>
      </c>
      <c r="D1011" s="167" t="s">
        <v>221</v>
      </c>
      <c r="E1011" s="58" t="s">
        <v>20</v>
      </c>
      <c r="F1011" s="72">
        <v>2</v>
      </c>
      <c r="G1011" s="72">
        <v>1</v>
      </c>
      <c r="H1011" s="47">
        <f t="shared" si="206"/>
        <v>280.8</v>
      </c>
      <c r="I1011" s="47">
        <v>0</v>
      </c>
      <c r="J1011" s="47">
        <v>280.8</v>
      </c>
      <c r="K1011" s="37">
        <f t="shared" si="200"/>
        <v>2162250</v>
      </c>
      <c r="L1011" s="44">
        <v>0</v>
      </c>
      <c r="M1011" s="44">
        <v>0</v>
      </c>
      <c r="N1011" s="44">
        <v>0</v>
      </c>
      <c r="O1011" s="47">
        <f>'[1]Прод. прилож'!$C$861</f>
        <v>2162250</v>
      </c>
      <c r="P1011" s="44">
        <f t="shared" si="202"/>
        <v>7700.3205128205127</v>
      </c>
      <c r="Q1011" s="50">
        <v>9673</v>
      </c>
      <c r="R1011" s="69" t="s">
        <v>95</v>
      </c>
      <c r="S1011" s="57"/>
    </row>
    <row r="1012" spans="1:207" s="16" customFormat="1" ht="25.15" customHeight="1" x14ac:dyDescent="0.25">
      <c r="A1012" s="191" t="s">
        <v>1519</v>
      </c>
      <c r="B1012" s="45" t="s">
        <v>1887</v>
      </c>
      <c r="C1012" s="72">
        <v>1959</v>
      </c>
      <c r="D1012" s="167" t="s">
        <v>221</v>
      </c>
      <c r="E1012" s="167" t="s">
        <v>20</v>
      </c>
      <c r="F1012" s="71">
        <v>2</v>
      </c>
      <c r="G1012" s="71">
        <v>1</v>
      </c>
      <c r="H1012" s="50">
        <v>272.27</v>
      </c>
      <c r="I1012" s="50">
        <v>77.84</v>
      </c>
      <c r="J1012" s="50">
        <v>194.43</v>
      </c>
      <c r="K1012" s="37">
        <f t="shared" si="200"/>
        <v>2286250</v>
      </c>
      <c r="L1012" s="47">
        <v>0</v>
      </c>
      <c r="M1012" s="47">
        <v>0</v>
      </c>
      <c r="N1012" s="47">
        <v>0</v>
      </c>
      <c r="O1012" s="44">
        <f>'[1]Прод. прилож'!$C$863</f>
        <v>2286250</v>
      </c>
      <c r="P1012" s="50">
        <f>K1012/[3]Прилож!H741</f>
        <v>8396.9956293385239</v>
      </c>
      <c r="Q1012" s="37">
        <v>9673</v>
      </c>
      <c r="R1012" s="70" t="s">
        <v>95</v>
      </c>
      <c r="S1012" s="57"/>
      <c r="Y1012" s="116"/>
      <c r="Z1012" s="116"/>
      <c r="AA1012" s="116"/>
      <c r="AB1012" s="116"/>
      <c r="AC1012" s="116"/>
      <c r="AD1012" s="116"/>
      <c r="AE1012" s="116"/>
      <c r="AF1012" s="116"/>
      <c r="AG1012" s="116"/>
      <c r="AH1012" s="116"/>
      <c r="AI1012" s="116"/>
      <c r="AJ1012" s="116"/>
      <c r="AK1012" s="116"/>
      <c r="AL1012" s="116"/>
      <c r="AM1012" s="116"/>
      <c r="AN1012" s="116"/>
      <c r="AO1012" s="116"/>
      <c r="AP1012" s="116"/>
      <c r="AQ1012" s="116"/>
      <c r="AR1012" s="116"/>
      <c r="AS1012" s="116"/>
      <c r="AT1012" s="116"/>
      <c r="AU1012" s="116"/>
      <c r="AV1012" s="116"/>
      <c r="AW1012" s="116"/>
      <c r="AX1012" s="116"/>
      <c r="AY1012" s="116"/>
      <c r="AZ1012" s="116"/>
      <c r="BA1012" s="116"/>
      <c r="BB1012" s="116"/>
      <c r="BC1012" s="116"/>
      <c r="BD1012" s="116"/>
      <c r="BE1012" s="116"/>
      <c r="BF1012" s="116"/>
      <c r="BG1012" s="116"/>
      <c r="BH1012" s="116"/>
      <c r="BI1012" s="116"/>
      <c r="BJ1012" s="116"/>
      <c r="BK1012" s="116"/>
      <c r="BL1012" s="116"/>
      <c r="BM1012" s="116"/>
      <c r="BN1012" s="116"/>
      <c r="BO1012" s="116"/>
      <c r="BP1012" s="116"/>
      <c r="BQ1012" s="116"/>
      <c r="BR1012" s="116"/>
      <c r="BS1012" s="116"/>
      <c r="BT1012" s="116"/>
      <c r="BU1012" s="116"/>
      <c r="BV1012" s="116"/>
      <c r="BW1012" s="116"/>
      <c r="BX1012" s="116"/>
      <c r="BY1012" s="116"/>
      <c r="BZ1012" s="116"/>
      <c r="CA1012" s="116"/>
      <c r="CB1012" s="116"/>
      <c r="CC1012" s="116"/>
      <c r="CD1012" s="116"/>
      <c r="CE1012" s="116"/>
      <c r="CF1012" s="116"/>
      <c r="CG1012" s="116"/>
      <c r="CH1012" s="116"/>
      <c r="CI1012" s="116"/>
      <c r="CJ1012" s="116"/>
      <c r="CK1012" s="116"/>
      <c r="CL1012" s="116"/>
      <c r="CM1012" s="116"/>
      <c r="CN1012" s="116"/>
      <c r="CO1012" s="116"/>
      <c r="CP1012" s="116"/>
      <c r="CQ1012" s="116"/>
      <c r="CR1012" s="116"/>
      <c r="CS1012" s="116"/>
      <c r="CT1012" s="116"/>
      <c r="CU1012" s="116"/>
      <c r="CV1012" s="116"/>
      <c r="CW1012" s="116"/>
      <c r="CX1012" s="116"/>
      <c r="CY1012" s="116"/>
      <c r="CZ1012" s="116"/>
      <c r="DA1012" s="116"/>
      <c r="DB1012" s="116"/>
      <c r="DC1012" s="116"/>
      <c r="DD1012" s="116"/>
      <c r="DE1012" s="116"/>
      <c r="DF1012" s="116"/>
      <c r="DG1012" s="116"/>
      <c r="DH1012" s="116"/>
      <c r="DI1012" s="116"/>
      <c r="DJ1012" s="116"/>
      <c r="DK1012" s="116"/>
      <c r="DL1012" s="116"/>
      <c r="DM1012" s="116"/>
      <c r="DN1012" s="116"/>
      <c r="DO1012" s="116"/>
      <c r="DP1012" s="116"/>
      <c r="DQ1012" s="116"/>
      <c r="DR1012" s="116"/>
      <c r="DS1012" s="116"/>
      <c r="DT1012" s="116"/>
      <c r="DU1012" s="116"/>
      <c r="DV1012" s="116"/>
      <c r="DW1012" s="116"/>
      <c r="DX1012" s="116"/>
      <c r="DY1012" s="116"/>
      <c r="DZ1012" s="116"/>
      <c r="EA1012" s="116"/>
      <c r="EB1012" s="116"/>
      <c r="EC1012" s="116"/>
      <c r="ED1012" s="116"/>
      <c r="EE1012" s="116"/>
      <c r="EF1012" s="116"/>
      <c r="EG1012" s="116"/>
      <c r="EH1012" s="116"/>
      <c r="EI1012" s="116"/>
      <c r="EJ1012" s="116"/>
      <c r="EK1012" s="116"/>
      <c r="EL1012" s="116"/>
      <c r="EM1012" s="116"/>
      <c r="EN1012" s="116"/>
      <c r="EO1012" s="116"/>
      <c r="EP1012" s="116"/>
      <c r="EQ1012" s="116"/>
      <c r="ER1012" s="116"/>
      <c r="ES1012" s="116"/>
      <c r="ET1012" s="116"/>
      <c r="EU1012" s="116"/>
      <c r="EV1012" s="116"/>
      <c r="EW1012" s="116"/>
      <c r="EX1012" s="116"/>
      <c r="EY1012" s="116"/>
      <c r="EZ1012" s="116"/>
      <c r="FA1012" s="116"/>
      <c r="FB1012" s="116"/>
      <c r="FC1012" s="116"/>
      <c r="FD1012" s="116"/>
      <c r="FE1012" s="116"/>
      <c r="FF1012" s="116"/>
      <c r="FG1012" s="116"/>
      <c r="FH1012" s="116"/>
      <c r="FI1012" s="116"/>
      <c r="FJ1012" s="116"/>
      <c r="FK1012" s="116"/>
      <c r="FL1012" s="116"/>
      <c r="FM1012" s="116"/>
      <c r="FN1012" s="116"/>
      <c r="FO1012" s="116"/>
      <c r="FP1012" s="116"/>
      <c r="FQ1012" s="116"/>
      <c r="FR1012" s="116"/>
      <c r="FS1012" s="116"/>
      <c r="FT1012" s="116"/>
      <c r="FU1012" s="116"/>
      <c r="FV1012" s="116"/>
      <c r="FW1012" s="116"/>
      <c r="FX1012" s="116"/>
      <c r="FY1012" s="116"/>
      <c r="FZ1012" s="116"/>
      <c r="GA1012" s="116"/>
      <c r="GB1012" s="116"/>
      <c r="GC1012" s="116"/>
      <c r="GD1012" s="116"/>
      <c r="GE1012" s="116"/>
      <c r="GF1012" s="116"/>
      <c r="GG1012" s="116"/>
      <c r="GH1012" s="116"/>
      <c r="GI1012" s="116"/>
      <c r="GJ1012" s="116"/>
      <c r="GK1012" s="116"/>
      <c r="GL1012" s="116"/>
      <c r="GM1012" s="116"/>
      <c r="GN1012" s="116"/>
      <c r="GO1012" s="116"/>
      <c r="GP1012" s="116"/>
      <c r="GQ1012" s="116"/>
      <c r="GR1012" s="116"/>
      <c r="GS1012" s="116"/>
      <c r="GT1012" s="116"/>
      <c r="GU1012" s="116"/>
      <c r="GV1012" s="116"/>
      <c r="GW1012" s="116"/>
      <c r="GX1012" s="116"/>
      <c r="GY1012" s="116"/>
    </row>
    <row r="1013" spans="1:207" s="16" customFormat="1" ht="25.15" customHeight="1" x14ac:dyDescent="0.25">
      <c r="A1013" s="191" t="s">
        <v>1520</v>
      </c>
      <c r="B1013" s="45" t="s">
        <v>1888</v>
      </c>
      <c r="C1013" s="72">
        <v>1959</v>
      </c>
      <c r="D1013" s="167" t="s">
        <v>221</v>
      </c>
      <c r="E1013" s="167" t="s">
        <v>20</v>
      </c>
      <c r="F1013" s="71">
        <v>2</v>
      </c>
      <c r="G1013" s="71">
        <v>1</v>
      </c>
      <c r="H1013" s="50">
        <v>272.27</v>
      </c>
      <c r="I1013" s="50">
        <v>77.84</v>
      </c>
      <c r="J1013" s="50">
        <v>194.43</v>
      </c>
      <c r="K1013" s="37">
        <f t="shared" si="200"/>
        <v>11364185.199999999</v>
      </c>
      <c r="L1013" s="47">
        <v>0</v>
      </c>
      <c r="M1013" s="47">
        <v>0</v>
      </c>
      <c r="N1013" s="47">
        <v>0</v>
      </c>
      <c r="O1013" s="44">
        <f>'[1]Прод. прилож'!$C$864</f>
        <v>11364185.199999999</v>
      </c>
      <c r="P1013" s="50">
        <f>K1013/[3]Прилож!H742</f>
        <v>41738.660888089027</v>
      </c>
      <c r="Q1013" s="37">
        <v>9673</v>
      </c>
      <c r="R1013" s="70" t="s">
        <v>95</v>
      </c>
      <c r="S1013" s="57"/>
      <c r="Y1013" s="116"/>
      <c r="Z1013" s="116"/>
      <c r="AA1013" s="116"/>
      <c r="AB1013" s="116"/>
      <c r="AC1013" s="116"/>
      <c r="AD1013" s="116"/>
      <c r="AE1013" s="116"/>
      <c r="AF1013" s="116"/>
      <c r="AG1013" s="116"/>
      <c r="AH1013" s="116"/>
      <c r="AI1013" s="116"/>
      <c r="AJ1013" s="116"/>
      <c r="AK1013" s="116"/>
      <c r="AL1013" s="116"/>
      <c r="AM1013" s="116"/>
      <c r="AN1013" s="116"/>
      <c r="AO1013" s="116"/>
      <c r="AP1013" s="116"/>
      <c r="AQ1013" s="116"/>
      <c r="AR1013" s="116"/>
      <c r="AS1013" s="116"/>
      <c r="AT1013" s="116"/>
      <c r="AU1013" s="116"/>
      <c r="AV1013" s="116"/>
      <c r="AW1013" s="116"/>
      <c r="AX1013" s="116"/>
      <c r="AY1013" s="116"/>
      <c r="AZ1013" s="116"/>
      <c r="BA1013" s="116"/>
      <c r="BB1013" s="116"/>
      <c r="BC1013" s="116"/>
      <c r="BD1013" s="116"/>
      <c r="BE1013" s="116"/>
      <c r="BF1013" s="116"/>
      <c r="BG1013" s="116"/>
      <c r="BH1013" s="116"/>
      <c r="BI1013" s="116"/>
      <c r="BJ1013" s="116"/>
      <c r="BK1013" s="116"/>
      <c r="BL1013" s="116"/>
      <c r="BM1013" s="116"/>
      <c r="BN1013" s="116"/>
      <c r="BO1013" s="116"/>
      <c r="BP1013" s="116"/>
      <c r="BQ1013" s="116"/>
      <c r="BR1013" s="116"/>
      <c r="BS1013" s="116"/>
      <c r="BT1013" s="116"/>
      <c r="BU1013" s="116"/>
      <c r="BV1013" s="116"/>
      <c r="BW1013" s="116"/>
      <c r="BX1013" s="116"/>
      <c r="BY1013" s="116"/>
      <c r="BZ1013" s="116"/>
      <c r="CA1013" s="116"/>
      <c r="CB1013" s="116"/>
      <c r="CC1013" s="116"/>
      <c r="CD1013" s="116"/>
      <c r="CE1013" s="116"/>
      <c r="CF1013" s="116"/>
      <c r="CG1013" s="116"/>
      <c r="CH1013" s="116"/>
      <c r="CI1013" s="116"/>
      <c r="CJ1013" s="116"/>
      <c r="CK1013" s="116"/>
      <c r="CL1013" s="116"/>
      <c r="CM1013" s="116"/>
      <c r="CN1013" s="116"/>
      <c r="CO1013" s="116"/>
      <c r="CP1013" s="116"/>
      <c r="CQ1013" s="116"/>
      <c r="CR1013" s="116"/>
      <c r="CS1013" s="116"/>
      <c r="CT1013" s="116"/>
      <c r="CU1013" s="116"/>
      <c r="CV1013" s="116"/>
      <c r="CW1013" s="116"/>
      <c r="CX1013" s="116"/>
      <c r="CY1013" s="116"/>
      <c r="CZ1013" s="116"/>
      <c r="DA1013" s="116"/>
      <c r="DB1013" s="116"/>
      <c r="DC1013" s="116"/>
      <c r="DD1013" s="116"/>
      <c r="DE1013" s="116"/>
      <c r="DF1013" s="116"/>
      <c r="DG1013" s="116"/>
      <c r="DH1013" s="116"/>
      <c r="DI1013" s="116"/>
      <c r="DJ1013" s="116"/>
      <c r="DK1013" s="116"/>
      <c r="DL1013" s="116"/>
      <c r="DM1013" s="116"/>
      <c r="DN1013" s="116"/>
      <c r="DO1013" s="116"/>
      <c r="DP1013" s="116"/>
      <c r="DQ1013" s="116"/>
      <c r="DR1013" s="116"/>
      <c r="DS1013" s="116"/>
      <c r="DT1013" s="116"/>
      <c r="DU1013" s="116"/>
      <c r="DV1013" s="116"/>
      <c r="DW1013" s="116"/>
      <c r="DX1013" s="116"/>
      <c r="DY1013" s="116"/>
      <c r="DZ1013" s="116"/>
      <c r="EA1013" s="116"/>
      <c r="EB1013" s="116"/>
      <c r="EC1013" s="116"/>
      <c r="ED1013" s="116"/>
      <c r="EE1013" s="116"/>
      <c r="EF1013" s="116"/>
      <c r="EG1013" s="116"/>
      <c r="EH1013" s="116"/>
      <c r="EI1013" s="116"/>
      <c r="EJ1013" s="116"/>
      <c r="EK1013" s="116"/>
      <c r="EL1013" s="116"/>
      <c r="EM1013" s="116"/>
      <c r="EN1013" s="116"/>
      <c r="EO1013" s="116"/>
      <c r="EP1013" s="116"/>
      <c r="EQ1013" s="116"/>
      <c r="ER1013" s="116"/>
      <c r="ES1013" s="116"/>
      <c r="ET1013" s="116"/>
      <c r="EU1013" s="116"/>
      <c r="EV1013" s="116"/>
      <c r="EW1013" s="116"/>
      <c r="EX1013" s="116"/>
      <c r="EY1013" s="116"/>
      <c r="EZ1013" s="116"/>
      <c r="FA1013" s="116"/>
      <c r="FB1013" s="116"/>
      <c r="FC1013" s="116"/>
      <c r="FD1013" s="116"/>
      <c r="FE1013" s="116"/>
      <c r="FF1013" s="116"/>
      <c r="FG1013" s="116"/>
      <c r="FH1013" s="116"/>
      <c r="FI1013" s="116"/>
      <c r="FJ1013" s="116"/>
      <c r="FK1013" s="116"/>
      <c r="FL1013" s="116"/>
      <c r="FM1013" s="116"/>
      <c r="FN1013" s="116"/>
      <c r="FO1013" s="116"/>
      <c r="FP1013" s="116"/>
      <c r="FQ1013" s="116"/>
      <c r="FR1013" s="116"/>
      <c r="FS1013" s="116"/>
      <c r="FT1013" s="116"/>
      <c r="FU1013" s="116"/>
      <c r="FV1013" s="116"/>
      <c r="FW1013" s="116"/>
      <c r="FX1013" s="116"/>
      <c r="FY1013" s="116"/>
      <c r="FZ1013" s="116"/>
      <c r="GA1013" s="116"/>
      <c r="GB1013" s="116"/>
      <c r="GC1013" s="116"/>
      <c r="GD1013" s="116"/>
      <c r="GE1013" s="116"/>
      <c r="GF1013" s="116"/>
      <c r="GG1013" s="116"/>
      <c r="GH1013" s="116"/>
      <c r="GI1013" s="116"/>
      <c r="GJ1013" s="116"/>
      <c r="GK1013" s="116"/>
      <c r="GL1013" s="116"/>
      <c r="GM1013" s="116"/>
      <c r="GN1013" s="116"/>
      <c r="GO1013" s="116"/>
      <c r="GP1013" s="116"/>
      <c r="GQ1013" s="116"/>
      <c r="GR1013" s="116"/>
      <c r="GS1013" s="116"/>
      <c r="GT1013" s="116"/>
      <c r="GU1013" s="116"/>
      <c r="GV1013" s="116"/>
      <c r="GW1013" s="116"/>
      <c r="GX1013" s="116"/>
      <c r="GY1013" s="116"/>
    </row>
    <row r="1014" spans="1:207" s="16" customFormat="1" ht="25.15" customHeight="1" x14ac:dyDescent="0.25">
      <c r="A1014" s="277" t="s">
        <v>1521</v>
      </c>
      <c r="B1014" s="212" t="s">
        <v>1702</v>
      </c>
      <c r="C1014" s="204">
        <v>1970</v>
      </c>
      <c r="D1014" s="214" t="s">
        <v>221</v>
      </c>
      <c r="E1014" s="214" t="s">
        <v>22</v>
      </c>
      <c r="F1014" s="206">
        <v>5</v>
      </c>
      <c r="G1014" s="206">
        <v>4</v>
      </c>
      <c r="H1014" s="208">
        <v>3641.2</v>
      </c>
      <c r="I1014" s="208">
        <v>0</v>
      </c>
      <c r="J1014" s="208">
        <v>2657.3</v>
      </c>
      <c r="K1014" s="37">
        <f t="shared" si="200"/>
        <v>12505024.800000001</v>
      </c>
      <c r="L1014" s="47">
        <v>0</v>
      </c>
      <c r="M1014" s="47">
        <v>0</v>
      </c>
      <c r="N1014" s="47">
        <v>0</v>
      </c>
      <c r="O1014" s="44">
        <f>'[1]Прод. прилож'!$C$328</f>
        <v>12505024.800000001</v>
      </c>
      <c r="P1014" s="50">
        <f t="shared" ref="P1014:P1028" si="207">K1014/H1014</f>
        <v>3434.3141821377571</v>
      </c>
      <c r="Q1014" s="37">
        <v>9673</v>
      </c>
      <c r="R1014" s="70" t="s">
        <v>94</v>
      </c>
      <c r="S1014" s="57"/>
      <c r="Y1014" s="116"/>
      <c r="Z1014" s="116"/>
      <c r="AA1014" s="116"/>
      <c r="AB1014" s="116"/>
      <c r="AC1014" s="116"/>
      <c r="AD1014" s="116"/>
      <c r="AE1014" s="116"/>
      <c r="AF1014" s="116"/>
      <c r="AG1014" s="116"/>
      <c r="AH1014" s="116"/>
      <c r="AI1014" s="116"/>
      <c r="AJ1014" s="116"/>
      <c r="AK1014" s="116"/>
      <c r="AL1014" s="116"/>
      <c r="AM1014" s="116"/>
      <c r="AN1014" s="116"/>
      <c r="AO1014" s="116"/>
      <c r="AP1014" s="116"/>
      <c r="AQ1014" s="116"/>
      <c r="AR1014" s="116"/>
      <c r="AS1014" s="116"/>
      <c r="AT1014" s="116"/>
      <c r="AU1014" s="116"/>
      <c r="AV1014" s="116"/>
      <c r="AW1014" s="116"/>
      <c r="AX1014" s="116"/>
      <c r="AY1014" s="116"/>
      <c r="AZ1014" s="116"/>
      <c r="BA1014" s="116"/>
      <c r="BB1014" s="116"/>
      <c r="BC1014" s="116"/>
      <c r="BD1014" s="116"/>
      <c r="BE1014" s="116"/>
      <c r="BF1014" s="116"/>
      <c r="BG1014" s="116"/>
      <c r="BH1014" s="116"/>
      <c r="BI1014" s="116"/>
      <c r="BJ1014" s="116"/>
      <c r="BK1014" s="116"/>
      <c r="BL1014" s="116"/>
      <c r="BM1014" s="116"/>
      <c r="BN1014" s="116"/>
      <c r="BO1014" s="116"/>
      <c r="BP1014" s="116"/>
      <c r="BQ1014" s="116"/>
      <c r="BR1014" s="116"/>
      <c r="BS1014" s="116"/>
      <c r="BT1014" s="116"/>
      <c r="BU1014" s="116"/>
      <c r="BV1014" s="116"/>
      <c r="BW1014" s="116"/>
      <c r="BX1014" s="116"/>
      <c r="BY1014" s="116"/>
      <c r="BZ1014" s="116"/>
      <c r="CA1014" s="116"/>
      <c r="CB1014" s="116"/>
      <c r="CC1014" s="116"/>
      <c r="CD1014" s="116"/>
      <c r="CE1014" s="116"/>
      <c r="CF1014" s="116"/>
      <c r="CG1014" s="116"/>
      <c r="CH1014" s="116"/>
      <c r="CI1014" s="116"/>
      <c r="CJ1014" s="116"/>
      <c r="CK1014" s="116"/>
      <c r="CL1014" s="116"/>
      <c r="CM1014" s="116"/>
      <c r="CN1014" s="116"/>
      <c r="CO1014" s="116"/>
      <c r="CP1014" s="116"/>
      <c r="CQ1014" s="116"/>
      <c r="CR1014" s="116"/>
      <c r="CS1014" s="116"/>
      <c r="CT1014" s="116"/>
      <c r="CU1014" s="116"/>
      <c r="CV1014" s="116"/>
      <c r="CW1014" s="116"/>
      <c r="CX1014" s="116"/>
      <c r="CY1014" s="116"/>
      <c r="CZ1014" s="116"/>
      <c r="DA1014" s="116"/>
      <c r="DB1014" s="116"/>
      <c r="DC1014" s="116"/>
      <c r="DD1014" s="116"/>
      <c r="DE1014" s="116"/>
      <c r="DF1014" s="116"/>
      <c r="DG1014" s="116"/>
      <c r="DH1014" s="116"/>
      <c r="DI1014" s="116"/>
      <c r="DJ1014" s="116"/>
      <c r="DK1014" s="116"/>
      <c r="DL1014" s="116"/>
      <c r="DM1014" s="116"/>
      <c r="DN1014" s="116"/>
      <c r="DO1014" s="116"/>
      <c r="DP1014" s="116"/>
      <c r="DQ1014" s="116"/>
      <c r="DR1014" s="116"/>
      <c r="DS1014" s="116"/>
      <c r="DT1014" s="116"/>
      <c r="DU1014" s="116"/>
      <c r="DV1014" s="116"/>
      <c r="DW1014" s="116"/>
      <c r="DX1014" s="116"/>
      <c r="DY1014" s="116"/>
      <c r="DZ1014" s="116"/>
      <c r="EA1014" s="116"/>
      <c r="EB1014" s="116"/>
      <c r="EC1014" s="116"/>
      <c r="ED1014" s="116"/>
      <c r="EE1014" s="116"/>
      <c r="EF1014" s="116"/>
      <c r="EG1014" s="116"/>
      <c r="EH1014" s="116"/>
      <c r="EI1014" s="116"/>
      <c r="EJ1014" s="116"/>
      <c r="EK1014" s="116"/>
      <c r="EL1014" s="116"/>
      <c r="EM1014" s="116"/>
      <c r="EN1014" s="116"/>
      <c r="EO1014" s="116"/>
      <c r="EP1014" s="116"/>
      <c r="EQ1014" s="116"/>
      <c r="ER1014" s="116"/>
      <c r="ES1014" s="116"/>
      <c r="ET1014" s="116"/>
      <c r="EU1014" s="116"/>
      <c r="EV1014" s="116"/>
      <c r="EW1014" s="116"/>
      <c r="EX1014" s="116"/>
      <c r="EY1014" s="116"/>
      <c r="EZ1014" s="116"/>
      <c r="FA1014" s="116"/>
      <c r="FB1014" s="116"/>
      <c r="FC1014" s="116"/>
      <c r="FD1014" s="116"/>
      <c r="FE1014" s="116"/>
      <c r="FF1014" s="116"/>
      <c r="FG1014" s="116"/>
      <c r="FH1014" s="116"/>
      <c r="FI1014" s="116"/>
      <c r="FJ1014" s="116"/>
      <c r="FK1014" s="116"/>
      <c r="FL1014" s="116"/>
      <c r="FM1014" s="116"/>
      <c r="FN1014" s="116"/>
      <c r="FO1014" s="116"/>
      <c r="FP1014" s="116"/>
      <c r="FQ1014" s="116"/>
      <c r="FR1014" s="116"/>
      <c r="FS1014" s="116"/>
      <c r="FT1014" s="116"/>
      <c r="FU1014" s="116"/>
      <c r="FV1014" s="116"/>
      <c r="FW1014" s="116"/>
      <c r="FX1014" s="116"/>
      <c r="FY1014" s="116"/>
      <c r="FZ1014" s="116"/>
      <c r="GA1014" s="116"/>
      <c r="GB1014" s="116"/>
      <c r="GC1014" s="116"/>
      <c r="GD1014" s="116"/>
      <c r="GE1014" s="116"/>
      <c r="GF1014" s="116"/>
      <c r="GG1014" s="116"/>
      <c r="GH1014" s="116"/>
      <c r="GI1014" s="116"/>
      <c r="GJ1014" s="116"/>
      <c r="GK1014" s="116"/>
      <c r="GL1014" s="116"/>
      <c r="GM1014" s="116"/>
      <c r="GN1014" s="116"/>
      <c r="GO1014" s="116"/>
      <c r="GP1014" s="116"/>
      <c r="GQ1014" s="116"/>
      <c r="GR1014" s="116"/>
      <c r="GS1014" s="116"/>
      <c r="GT1014" s="116"/>
      <c r="GU1014" s="116"/>
      <c r="GV1014" s="116"/>
      <c r="GW1014" s="116"/>
      <c r="GX1014" s="116"/>
      <c r="GY1014" s="116"/>
    </row>
    <row r="1015" spans="1:207" s="16" customFormat="1" ht="25.15" customHeight="1" x14ac:dyDescent="0.25">
      <c r="A1015" s="277"/>
      <c r="B1015" s="213"/>
      <c r="C1015" s="205"/>
      <c r="D1015" s="215"/>
      <c r="E1015" s="215"/>
      <c r="F1015" s="207"/>
      <c r="G1015" s="207"/>
      <c r="H1015" s="209"/>
      <c r="I1015" s="209"/>
      <c r="J1015" s="209"/>
      <c r="K1015" s="37">
        <f>SUM(L1015:O1015)</f>
        <v>6896725</v>
      </c>
      <c r="L1015" s="47">
        <v>0</v>
      </c>
      <c r="M1015" s="47">
        <v>0</v>
      </c>
      <c r="N1015" s="47">
        <v>0</v>
      </c>
      <c r="O1015" s="44">
        <f>'[1]Прод. прилож'!$C$865</f>
        <v>6896725</v>
      </c>
      <c r="P1015" s="44">
        <f>K1015/H1014</f>
        <v>1894.0802482698014</v>
      </c>
      <c r="Q1015" s="50">
        <v>9673</v>
      </c>
      <c r="R1015" s="69" t="s">
        <v>95</v>
      </c>
      <c r="S1015" s="57"/>
      <c r="Y1015" s="116"/>
      <c r="Z1015" s="116"/>
      <c r="AA1015" s="116"/>
      <c r="AB1015" s="116"/>
      <c r="AC1015" s="116"/>
      <c r="AD1015" s="116"/>
      <c r="AE1015" s="116"/>
      <c r="AF1015" s="116"/>
      <c r="AG1015" s="116"/>
      <c r="AH1015" s="116"/>
      <c r="AI1015" s="116"/>
      <c r="AJ1015" s="116"/>
      <c r="AK1015" s="116"/>
      <c r="AL1015" s="116"/>
      <c r="AM1015" s="116"/>
      <c r="AN1015" s="116"/>
      <c r="AO1015" s="116"/>
      <c r="AP1015" s="116"/>
      <c r="AQ1015" s="116"/>
      <c r="AR1015" s="116"/>
      <c r="AS1015" s="116"/>
      <c r="AT1015" s="116"/>
      <c r="AU1015" s="116"/>
      <c r="AV1015" s="116"/>
      <c r="AW1015" s="116"/>
      <c r="AX1015" s="116"/>
      <c r="AY1015" s="116"/>
      <c r="AZ1015" s="116"/>
      <c r="BA1015" s="116"/>
      <c r="BB1015" s="116"/>
      <c r="BC1015" s="116"/>
      <c r="BD1015" s="116"/>
      <c r="BE1015" s="116"/>
      <c r="BF1015" s="116"/>
      <c r="BG1015" s="116"/>
      <c r="BH1015" s="116"/>
      <c r="BI1015" s="116"/>
      <c r="BJ1015" s="116"/>
      <c r="BK1015" s="116"/>
      <c r="BL1015" s="116"/>
      <c r="BM1015" s="116"/>
      <c r="BN1015" s="116"/>
      <c r="BO1015" s="116"/>
      <c r="BP1015" s="116"/>
      <c r="BQ1015" s="116"/>
      <c r="BR1015" s="116"/>
      <c r="BS1015" s="116"/>
      <c r="BT1015" s="116"/>
      <c r="BU1015" s="116"/>
      <c r="BV1015" s="116"/>
      <c r="BW1015" s="116"/>
      <c r="BX1015" s="116"/>
      <c r="BY1015" s="116"/>
      <c r="BZ1015" s="116"/>
      <c r="CA1015" s="116"/>
      <c r="CB1015" s="116"/>
      <c r="CC1015" s="116"/>
      <c r="CD1015" s="116"/>
      <c r="CE1015" s="116"/>
      <c r="CF1015" s="116"/>
      <c r="CG1015" s="116"/>
      <c r="CH1015" s="116"/>
      <c r="CI1015" s="116"/>
      <c r="CJ1015" s="116"/>
      <c r="CK1015" s="116"/>
      <c r="CL1015" s="116"/>
      <c r="CM1015" s="116"/>
      <c r="CN1015" s="116"/>
      <c r="CO1015" s="116"/>
      <c r="CP1015" s="116"/>
      <c r="CQ1015" s="116"/>
      <c r="CR1015" s="116"/>
      <c r="CS1015" s="116"/>
      <c r="CT1015" s="116"/>
      <c r="CU1015" s="116"/>
      <c r="CV1015" s="116"/>
      <c r="CW1015" s="116"/>
      <c r="CX1015" s="116"/>
      <c r="CY1015" s="116"/>
      <c r="CZ1015" s="116"/>
      <c r="DA1015" s="116"/>
      <c r="DB1015" s="116"/>
      <c r="DC1015" s="116"/>
      <c r="DD1015" s="116"/>
      <c r="DE1015" s="116"/>
      <c r="DF1015" s="116"/>
      <c r="DG1015" s="116"/>
      <c r="DH1015" s="116"/>
      <c r="DI1015" s="116"/>
      <c r="DJ1015" s="116"/>
      <c r="DK1015" s="116"/>
      <c r="DL1015" s="116"/>
      <c r="DM1015" s="116"/>
      <c r="DN1015" s="116"/>
      <c r="DO1015" s="116"/>
      <c r="DP1015" s="116"/>
      <c r="DQ1015" s="116"/>
      <c r="DR1015" s="116"/>
      <c r="DS1015" s="116"/>
      <c r="DT1015" s="116"/>
      <c r="DU1015" s="116"/>
      <c r="DV1015" s="116"/>
      <c r="DW1015" s="116"/>
      <c r="DX1015" s="116"/>
      <c r="DY1015" s="116"/>
      <c r="DZ1015" s="116"/>
      <c r="EA1015" s="116"/>
      <c r="EB1015" s="116"/>
      <c r="EC1015" s="116"/>
      <c r="ED1015" s="116"/>
      <c r="EE1015" s="116"/>
      <c r="EF1015" s="116"/>
      <c r="EG1015" s="116"/>
      <c r="EH1015" s="116"/>
      <c r="EI1015" s="116"/>
      <c r="EJ1015" s="116"/>
      <c r="EK1015" s="116"/>
      <c r="EL1015" s="116"/>
      <c r="EM1015" s="116"/>
      <c r="EN1015" s="116"/>
      <c r="EO1015" s="116"/>
      <c r="EP1015" s="116"/>
      <c r="EQ1015" s="116"/>
      <c r="ER1015" s="116"/>
      <c r="ES1015" s="116"/>
      <c r="ET1015" s="116"/>
      <c r="EU1015" s="116"/>
      <c r="EV1015" s="116"/>
      <c r="EW1015" s="116"/>
      <c r="EX1015" s="116"/>
      <c r="EY1015" s="116"/>
      <c r="EZ1015" s="116"/>
      <c r="FA1015" s="116"/>
      <c r="FB1015" s="116"/>
      <c r="FC1015" s="116"/>
      <c r="FD1015" s="116"/>
      <c r="FE1015" s="116"/>
      <c r="FF1015" s="116"/>
      <c r="FG1015" s="116"/>
      <c r="FH1015" s="116"/>
      <c r="FI1015" s="116"/>
      <c r="FJ1015" s="116"/>
      <c r="FK1015" s="116"/>
      <c r="FL1015" s="116"/>
      <c r="FM1015" s="116"/>
      <c r="FN1015" s="116"/>
      <c r="FO1015" s="116"/>
      <c r="FP1015" s="116"/>
      <c r="FQ1015" s="116"/>
      <c r="FR1015" s="116"/>
      <c r="FS1015" s="116"/>
      <c r="FT1015" s="116"/>
      <c r="FU1015" s="116"/>
      <c r="FV1015" s="116"/>
      <c r="FW1015" s="116"/>
      <c r="FX1015" s="116"/>
      <c r="FY1015" s="116"/>
      <c r="FZ1015" s="116"/>
      <c r="GA1015" s="116"/>
      <c r="GB1015" s="116"/>
      <c r="GC1015" s="116"/>
      <c r="GD1015" s="116"/>
      <c r="GE1015" s="116"/>
      <c r="GF1015" s="116"/>
      <c r="GG1015" s="116"/>
      <c r="GH1015" s="116"/>
      <c r="GI1015" s="116"/>
      <c r="GJ1015" s="116"/>
      <c r="GK1015" s="116"/>
      <c r="GL1015" s="116"/>
      <c r="GM1015" s="116"/>
      <c r="GN1015" s="116"/>
      <c r="GO1015" s="116"/>
      <c r="GP1015" s="116"/>
      <c r="GQ1015" s="116"/>
      <c r="GR1015" s="116"/>
      <c r="GS1015" s="116"/>
      <c r="GT1015" s="116"/>
      <c r="GU1015" s="116"/>
      <c r="GV1015" s="116"/>
      <c r="GW1015" s="116"/>
      <c r="GX1015" s="116"/>
      <c r="GY1015" s="116"/>
    </row>
    <row r="1016" spans="1:207" s="16" customFormat="1" ht="25.15" customHeight="1" x14ac:dyDescent="0.25">
      <c r="A1016" s="191" t="s">
        <v>1522</v>
      </c>
      <c r="B1016" s="107" t="s">
        <v>612</v>
      </c>
      <c r="C1016" s="58">
        <v>1962</v>
      </c>
      <c r="D1016" s="167" t="s">
        <v>221</v>
      </c>
      <c r="E1016" s="167" t="s">
        <v>20</v>
      </c>
      <c r="F1016" s="72">
        <v>5</v>
      </c>
      <c r="G1016" s="72">
        <v>2</v>
      </c>
      <c r="H1016" s="47">
        <f>I1016+J1016</f>
        <v>1594.18</v>
      </c>
      <c r="I1016" s="47">
        <v>0</v>
      </c>
      <c r="J1016" s="47">
        <v>1594.18</v>
      </c>
      <c r="K1016" s="37">
        <f t="shared" si="200"/>
        <v>4805000</v>
      </c>
      <c r="L1016" s="44">
        <v>0</v>
      </c>
      <c r="M1016" s="44">
        <v>0</v>
      </c>
      <c r="N1016" s="44">
        <v>0</v>
      </c>
      <c r="O1016" s="47">
        <f>'[1]Прод. прилож'!$C$329</f>
        <v>4805000</v>
      </c>
      <c r="P1016" s="44">
        <f t="shared" si="207"/>
        <v>3014.0887478201957</v>
      </c>
      <c r="Q1016" s="50">
        <v>9673</v>
      </c>
      <c r="R1016" s="69" t="s">
        <v>94</v>
      </c>
      <c r="S1016" s="57"/>
    </row>
    <row r="1017" spans="1:207" s="16" customFormat="1" ht="25.15" customHeight="1" x14ac:dyDescent="0.25">
      <c r="A1017" s="191" t="s">
        <v>1523</v>
      </c>
      <c r="B1017" s="107" t="s">
        <v>613</v>
      </c>
      <c r="C1017" s="58">
        <v>1963</v>
      </c>
      <c r="D1017" s="167" t="s">
        <v>221</v>
      </c>
      <c r="E1017" s="58" t="s">
        <v>20</v>
      </c>
      <c r="F1017" s="72">
        <v>5</v>
      </c>
      <c r="G1017" s="72">
        <v>3</v>
      </c>
      <c r="H1017" s="47">
        <f>I1017+J1017</f>
        <v>2528.65</v>
      </c>
      <c r="I1017" s="47">
        <v>0</v>
      </c>
      <c r="J1017" s="47">
        <v>2528.65</v>
      </c>
      <c r="K1017" s="37">
        <f t="shared" si="200"/>
        <v>2294000</v>
      </c>
      <c r="L1017" s="44">
        <v>0</v>
      </c>
      <c r="M1017" s="44">
        <v>0</v>
      </c>
      <c r="N1017" s="44">
        <v>0</v>
      </c>
      <c r="O1017" s="47">
        <f>'[1]Прод. прилож'!$C$862</f>
        <v>2294000</v>
      </c>
      <c r="P1017" s="44">
        <f t="shared" si="207"/>
        <v>907.20344848041441</v>
      </c>
      <c r="Q1017" s="50">
        <v>9673</v>
      </c>
      <c r="R1017" s="69" t="s">
        <v>95</v>
      </c>
      <c r="S1017" s="65"/>
      <c r="T1017" s="17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  <c r="AG1017" s="15"/>
      <c r="AH1017" s="15"/>
      <c r="AI1017" s="15"/>
      <c r="AJ1017" s="15"/>
      <c r="AK1017" s="15"/>
      <c r="AL1017" s="15"/>
      <c r="AM1017" s="15"/>
      <c r="AN1017" s="15"/>
      <c r="AO1017" s="15"/>
      <c r="AP1017" s="15"/>
      <c r="AQ1017" s="15"/>
      <c r="AR1017" s="15"/>
      <c r="AS1017" s="15"/>
      <c r="AT1017" s="15"/>
      <c r="AU1017" s="15"/>
      <c r="AV1017" s="15"/>
      <c r="AW1017" s="15"/>
      <c r="AX1017" s="15"/>
      <c r="AY1017" s="15"/>
      <c r="AZ1017" s="15"/>
      <c r="BA1017" s="15"/>
      <c r="BB1017" s="15"/>
      <c r="BC1017" s="15"/>
      <c r="BD1017" s="15"/>
      <c r="BE1017" s="15"/>
      <c r="BF1017" s="15"/>
      <c r="BG1017" s="15"/>
      <c r="BH1017" s="15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5"/>
      <c r="CE1017" s="15"/>
      <c r="CF1017" s="15"/>
      <c r="CG1017" s="15"/>
      <c r="CH1017" s="15"/>
      <c r="CI1017" s="15"/>
      <c r="CJ1017" s="15"/>
      <c r="CK1017" s="15"/>
      <c r="CL1017" s="15"/>
      <c r="CM1017" s="15"/>
      <c r="CN1017" s="15"/>
      <c r="CO1017" s="15"/>
      <c r="CP1017" s="15"/>
      <c r="CQ1017" s="15"/>
      <c r="CR1017" s="15"/>
      <c r="CS1017" s="15"/>
      <c r="CT1017" s="15"/>
      <c r="CU1017" s="15"/>
      <c r="CV1017" s="15"/>
      <c r="CW1017" s="15"/>
      <c r="CX1017" s="15"/>
      <c r="CY1017" s="15"/>
      <c r="CZ1017" s="15"/>
      <c r="DA1017" s="15"/>
      <c r="DB1017" s="15"/>
      <c r="DC1017" s="15"/>
      <c r="DD1017" s="15"/>
      <c r="DE1017" s="15"/>
      <c r="DF1017" s="15"/>
      <c r="DG1017" s="15"/>
      <c r="DH1017" s="15"/>
      <c r="DI1017" s="15"/>
      <c r="DJ1017" s="15"/>
      <c r="DK1017" s="15"/>
      <c r="DL1017" s="15"/>
      <c r="DM1017" s="15"/>
      <c r="DN1017" s="15"/>
      <c r="DO1017" s="15"/>
      <c r="DP1017" s="15"/>
      <c r="DQ1017" s="15"/>
      <c r="DR1017" s="15"/>
      <c r="DS1017" s="15"/>
      <c r="DT1017" s="15"/>
      <c r="DU1017" s="15"/>
      <c r="DV1017" s="15"/>
      <c r="DW1017" s="15"/>
      <c r="DX1017" s="15"/>
      <c r="DY1017" s="15"/>
      <c r="DZ1017" s="15"/>
      <c r="EA1017" s="15"/>
      <c r="EB1017" s="15"/>
      <c r="EC1017" s="15"/>
      <c r="ED1017" s="15"/>
      <c r="EE1017" s="15"/>
      <c r="EF1017" s="15"/>
      <c r="EG1017" s="15"/>
      <c r="EH1017" s="15"/>
      <c r="EI1017" s="15"/>
      <c r="EJ1017" s="15"/>
      <c r="EK1017" s="15"/>
      <c r="EL1017" s="15"/>
      <c r="EM1017" s="15"/>
      <c r="EN1017" s="15"/>
      <c r="EO1017" s="15"/>
      <c r="EP1017" s="15"/>
      <c r="EQ1017" s="15"/>
      <c r="ER1017" s="15"/>
      <c r="ES1017" s="15"/>
      <c r="ET1017" s="15"/>
      <c r="EU1017" s="15"/>
      <c r="EV1017" s="15"/>
      <c r="EW1017" s="15"/>
      <c r="EX1017" s="15"/>
      <c r="EY1017" s="15"/>
      <c r="EZ1017" s="15"/>
      <c r="FA1017" s="15"/>
      <c r="FB1017" s="15"/>
      <c r="FC1017" s="15"/>
      <c r="FD1017" s="15"/>
      <c r="FE1017" s="15"/>
      <c r="FF1017" s="15"/>
      <c r="FG1017" s="15"/>
      <c r="FH1017" s="15"/>
      <c r="FI1017" s="15"/>
      <c r="FJ1017" s="15"/>
      <c r="FK1017" s="15"/>
      <c r="FL1017" s="15"/>
      <c r="FM1017" s="15"/>
      <c r="FN1017" s="15"/>
      <c r="FO1017" s="15"/>
      <c r="FP1017" s="15"/>
      <c r="FQ1017" s="15"/>
      <c r="FR1017" s="15"/>
      <c r="FS1017" s="15"/>
      <c r="FT1017" s="15"/>
      <c r="FU1017" s="15"/>
      <c r="FV1017" s="15"/>
      <c r="FW1017" s="15"/>
      <c r="FX1017" s="15"/>
      <c r="FY1017" s="15"/>
      <c r="FZ1017" s="15"/>
      <c r="GA1017" s="15"/>
      <c r="GB1017" s="15"/>
      <c r="GC1017" s="15"/>
      <c r="GD1017" s="15"/>
      <c r="GE1017" s="15"/>
      <c r="GF1017" s="15"/>
      <c r="GG1017" s="15"/>
      <c r="GH1017" s="15"/>
      <c r="GI1017" s="15"/>
      <c r="GJ1017" s="15"/>
      <c r="GK1017" s="15"/>
      <c r="GL1017" s="15"/>
      <c r="GM1017" s="15"/>
      <c r="GN1017" s="15"/>
      <c r="GO1017" s="15"/>
      <c r="GP1017" s="15"/>
      <c r="GQ1017" s="15"/>
      <c r="GR1017" s="15"/>
      <c r="GS1017" s="15"/>
      <c r="GT1017" s="15"/>
      <c r="GU1017" s="15"/>
      <c r="GV1017" s="15"/>
      <c r="GW1017" s="15"/>
      <c r="GX1017" s="15"/>
      <c r="GY1017" s="15"/>
    </row>
    <row r="1018" spans="1:207" s="116" customFormat="1" ht="22.9" customHeight="1" x14ac:dyDescent="0.25">
      <c r="A1018" s="191" t="s">
        <v>1524</v>
      </c>
      <c r="B1018" s="107" t="s">
        <v>1849</v>
      </c>
      <c r="C1018" s="58">
        <v>1977</v>
      </c>
      <c r="D1018" s="167" t="s">
        <v>221</v>
      </c>
      <c r="E1018" s="58" t="s">
        <v>22</v>
      </c>
      <c r="F1018" s="72">
        <v>9</v>
      </c>
      <c r="G1018" s="72">
        <v>2</v>
      </c>
      <c r="H1018" s="47">
        <v>4831.1000000000004</v>
      </c>
      <c r="I1018" s="47">
        <v>0</v>
      </c>
      <c r="J1018" s="47">
        <v>2385.3000000000002</v>
      </c>
      <c r="K1018" s="37">
        <f t="shared" si="200"/>
        <v>7906123.7000000002</v>
      </c>
      <c r="L1018" s="44">
        <v>0</v>
      </c>
      <c r="M1018" s="44">
        <v>0</v>
      </c>
      <c r="N1018" s="44">
        <v>0</v>
      </c>
      <c r="O1018" s="47">
        <f>'[1]Прод. прилож'!$C$869</f>
        <v>7906123.7000000002</v>
      </c>
      <c r="P1018" s="44">
        <f t="shared" si="207"/>
        <v>1636.5059096272071</v>
      </c>
      <c r="Q1018" s="50">
        <v>9673</v>
      </c>
      <c r="R1018" s="69" t="s">
        <v>95</v>
      </c>
      <c r="S1018" s="17"/>
      <c r="T1018" s="17"/>
      <c r="U1018" s="16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F1018" s="15"/>
      <c r="AG1018" s="15"/>
      <c r="AH1018" s="15"/>
      <c r="AI1018" s="15"/>
      <c r="AJ1018" s="15"/>
      <c r="AK1018" s="15"/>
      <c r="AL1018" s="15"/>
      <c r="AM1018" s="15"/>
      <c r="AN1018" s="15"/>
      <c r="AO1018" s="15"/>
      <c r="AP1018" s="15"/>
      <c r="AQ1018" s="15"/>
      <c r="AR1018" s="15"/>
      <c r="AS1018" s="15"/>
      <c r="AT1018" s="15"/>
      <c r="AU1018" s="15"/>
      <c r="AV1018" s="15"/>
      <c r="AW1018" s="15"/>
      <c r="AX1018" s="15"/>
      <c r="AY1018" s="15"/>
      <c r="AZ1018" s="15"/>
      <c r="BA1018" s="15"/>
      <c r="BB1018" s="15"/>
      <c r="BC1018" s="15"/>
      <c r="BD1018" s="15"/>
      <c r="BE1018" s="15"/>
      <c r="BF1018" s="15"/>
      <c r="BG1018" s="15"/>
      <c r="BH1018" s="15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5"/>
      <c r="CE1018" s="15"/>
      <c r="CF1018" s="15"/>
      <c r="CG1018" s="15"/>
      <c r="CH1018" s="15"/>
      <c r="CI1018" s="15"/>
      <c r="CJ1018" s="15"/>
      <c r="CK1018" s="15"/>
      <c r="CL1018" s="15"/>
      <c r="CM1018" s="15"/>
      <c r="CN1018" s="15"/>
      <c r="CO1018" s="15"/>
      <c r="CP1018" s="15"/>
      <c r="CQ1018" s="15"/>
      <c r="CR1018" s="15"/>
      <c r="CS1018" s="15"/>
      <c r="CT1018" s="15"/>
      <c r="CU1018" s="15"/>
      <c r="CV1018" s="15"/>
      <c r="CW1018" s="15"/>
      <c r="CX1018" s="15"/>
      <c r="CY1018" s="15"/>
      <c r="CZ1018" s="15"/>
      <c r="DA1018" s="15"/>
      <c r="DB1018" s="15"/>
      <c r="DC1018" s="15"/>
      <c r="DD1018" s="15"/>
      <c r="DE1018" s="15"/>
      <c r="DF1018" s="15"/>
      <c r="DG1018" s="15"/>
      <c r="DH1018" s="15"/>
      <c r="DI1018" s="15"/>
      <c r="DJ1018" s="15"/>
      <c r="DK1018" s="15"/>
      <c r="DL1018" s="15"/>
      <c r="DM1018" s="15"/>
      <c r="DN1018" s="15"/>
      <c r="DO1018" s="15"/>
      <c r="DP1018" s="15"/>
      <c r="DQ1018" s="15"/>
      <c r="DR1018" s="15"/>
      <c r="DS1018" s="15"/>
      <c r="DT1018" s="15"/>
      <c r="DU1018" s="15"/>
      <c r="DV1018" s="15"/>
      <c r="DW1018" s="15"/>
      <c r="DX1018" s="15"/>
      <c r="DY1018" s="15"/>
      <c r="DZ1018" s="15"/>
      <c r="EA1018" s="15"/>
      <c r="EB1018" s="15"/>
      <c r="EC1018" s="15"/>
      <c r="ED1018" s="15"/>
      <c r="EE1018" s="15"/>
      <c r="EF1018" s="15"/>
      <c r="EG1018" s="15"/>
      <c r="EH1018" s="15"/>
      <c r="EI1018" s="15"/>
      <c r="EJ1018" s="15"/>
      <c r="EK1018" s="15"/>
      <c r="EL1018" s="15"/>
      <c r="EM1018" s="15"/>
      <c r="EN1018" s="15"/>
      <c r="EO1018" s="15"/>
      <c r="EP1018" s="15"/>
      <c r="EQ1018" s="15"/>
      <c r="ER1018" s="15"/>
      <c r="ES1018" s="15"/>
      <c r="ET1018" s="15"/>
      <c r="EU1018" s="15"/>
      <c r="EV1018" s="15"/>
      <c r="EW1018" s="15"/>
      <c r="EX1018" s="15"/>
      <c r="EY1018" s="15"/>
      <c r="EZ1018" s="15"/>
      <c r="FA1018" s="15"/>
      <c r="FB1018" s="15"/>
      <c r="FC1018" s="15"/>
      <c r="FD1018" s="15"/>
      <c r="FE1018" s="15"/>
      <c r="FF1018" s="15"/>
      <c r="FG1018" s="15"/>
      <c r="FH1018" s="15"/>
      <c r="FI1018" s="15"/>
      <c r="FJ1018" s="15"/>
      <c r="FK1018" s="15"/>
      <c r="FL1018" s="15"/>
      <c r="FM1018" s="15"/>
      <c r="FN1018" s="15"/>
      <c r="FO1018" s="15"/>
      <c r="FP1018" s="15"/>
      <c r="FQ1018" s="15"/>
      <c r="FR1018" s="15"/>
      <c r="FS1018" s="15"/>
      <c r="FT1018" s="15"/>
      <c r="FU1018" s="15"/>
      <c r="FV1018" s="15"/>
      <c r="FW1018" s="15"/>
      <c r="FX1018" s="15"/>
      <c r="FY1018" s="15"/>
      <c r="FZ1018" s="15"/>
      <c r="GA1018" s="15"/>
      <c r="GB1018" s="15"/>
      <c r="GC1018" s="15"/>
      <c r="GD1018" s="15"/>
      <c r="GE1018" s="15"/>
      <c r="GF1018" s="15"/>
      <c r="GG1018" s="15"/>
      <c r="GH1018" s="15"/>
      <c r="GI1018" s="15"/>
      <c r="GJ1018" s="15"/>
      <c r="GK1018" s="15"/>
      <c r="GL1018" s="15"/>
      <c r="GM1018" s="15"/>
      <c r="GN1018" s="15"/>
      <c r="GO1018" s="15"/>
      <c r="GP1018" s="15"/>
      <c r="GQ1018" s="15"/>
      <c r="GR1018" s="15"/>
      <c r="GS1018" s="15"/>
      <c r="GT1018" s="15"/>
      <c r="GU1018" s="15"/>
      <c r="GV1018" s="15"/>
      <c r="GW1018" s="15"/>
      <c r="GX1018" s="15"/>
      <c r="GY1018" s="15"/>
    </row>
    <row r="1019" spans="1:207" s="16" customFormat="1" ht="25.15" customHeight="1" x14ac:dyDescent="0.25">
      <c r="A1019" s="191" t="s">
        <v>1525</v>
      </c>
      <c r="B1019" s="107" t="s">
        <v>614</v>
      </c>
      <c r="C1019" s="58">
        <v>1966</v>
      </c>
      <c r="D1019" s="167" t="s">
        <v>221</v>
      </c>
      <c r="E1019" s="167" t="s">
        <v>22</v>
      </c>
      <c r="F1019" s="72">
        <v>5</v>
      </c>
      <c r="G1019" s="72">
        <v>4</v>
      </c>
      <c r="H1019" s="47">
        <f>I1019+J1019</f>
        <v>3545.31</v>
      </c>
      <c r="I1019" s="47">
        <v>0</v>
      </c>
      <c r="J1019" s="47">
        <v>3545.31</v>
      </c>
      <c r="K1019" s="37">
        <f t="shared" si="200"/>
        <v>4249627.2</v>
      </c>
      <c r="L1019" s="44">
        <v>0</v>
      </c>
      <c r="M1019" s="44">
        <v>0</v>
      </c>
      <c r="N1019" s="44">
        <v>0</v>
      </c>
      <c r="O1019" s="47">
        <f>'[1]Прод. прилож'!$C$1328</f>
        <v>4249627.2</v>
      </c>
      <c r="P1019" s="44">
        <f t="shared" si="207"/>
        <v>1198.661668514178</v>
      </c>
      <c r="Q1019" s="50">
        <v>9673</v>
      </c>
      <c r="R1019" s="69" t="s">
        <v>96</v>
      </c>
      <c r="S1019" s="57"/>
    </row>
    <row r="1020" spans="1:207" s="16" customFormat="1" ht="25.15" customHeight="1" x14ac:dyDescent="0.25">
      <c r="A1020" s="191" t="s">
        <v>1526</v>
      </c>
      <c r="B1020" s="45" t="s">
        <v>615</v>
      </c>
      <c r="C1020" s="167">
        <v>1962</v>
      </c>
      <c r="D1020" s="167" t="s">
        <v>221</v>
      </c>
      <c r="E1020" s="167" t="s">
        <v>20</v>
      </c>
      <c r="F1020" s="72">
        <v>5</v>
      </c>
      <c r="G1020" s="72">
        <v>2</v>
      </c>
      <c r="H1020" s="47">
        <v>1580.8</v>
      </c>
      <c r="I1020" s="47">
        <v>160</v>
      </c>
      <c r="J1020" s="47">
        <v>1712.18</v>
      </c>
      <c r="K1020" s="37">
        <f t="shared" si="200"/>
        <v>4805000</v>
      </c>
      <c r="L1020" s="44">
        <v>0</v>
      </c>
      <c r="M1020" s="44">
        <v>0</v>
      </c>
      <c r="N1020" s="44">
        <v>0</v>
      </c>
      <c r="O1020" s="47">
        <f>'[1]Прод. прилож'!$C$330</f>
        <v>4805000</v>
      </c>
      <c r="P1020" s="44">
        <f t="shared" si="207"/>
        <v>3039.6002024291497</v>
      </c>
      <c r="Q1020" s="50">
        <v>9673</v>
      </c>
      <c r="R1020" s="69" t="s">
        <v>94</v>
      </c>
      <c r="S1020" s="57"/>
    </row>
    <row r="1021" spans="1:207" s="16" customFormat="1" ht="25.15" customHeight="1" x14ac:dyDescent="0.25">
      <c r="A1021" s="191" t="s">
        <v>1527</v>
      </c>
      <c r="B1021" s="107" t="s">
        <v>616</v>
      </c>
      <c r="C1021" s="58">
        <v>1963</v>
      </c>
      <c r="D1021" s="167" t="s">
        <v>221</v>
      </c>
      <c r="E1021" s="58" t="s">
        <v>20</v>
      </c>
      <c r="F1021" s="72">
        <v>5</v>
      </c>
      <c r="G1021" s="72">
        <v>2</v>
      </c>
      <c r="H1021" s="47">
        <f>I1021+J1021</f>
        <v>1597.27</v>
      </c>
      <c r="I1021" s="47">
        <v>90.5</v>
      </c>
      <c r="J1021" s="47">
        <v>1506.77</v>
      </c>
      <c r="K1021" s="37">
        <f t="shared" si="200"/>
        <v>4430675</v>
      </c>
      <c r="L1021" s="44">
        <v>0</v>
      </c>
      <c r="M1021" s="44">
        <v>0</v>
      </c>
      <c r="N1021" s="44">
        <v>0</v>
      </c>
      <c r="O1021" s="47">
        <f>'[1]Прод. прилож'!$C$866</f>
        <v>4430675</v>
      </c>
      <c r="P1021" s="44">
        <f t="shared" si="207"/>
        <v>2773.9048501505695</v>
      </c>
      <c r="Q1021" s="50">
        <v>9673</v>
      </c>
      <c r="R1021" s="69" t="s">
        <v>95</v>
      </c>
      <c r="S1021" s="57"/>
    </row>
    <row r="1022" spans="1:207" s="16" customFormat="1" ht="25.15" customHeight="1" x14ac:dyDescent="0.25">
      <c r="A1022" s="191" t="s">
        <v>1528</v>
      </c>
      <c r="B1022" s="45" t="s">
        <v>617</v>
      </c>
      <c r="C1022" s="167">
        <v>1962</v>
      </c>
      <c r="D1022" s="167" t="s">
        <v>221</v>
      </c>
      <c r="E1022" s="167" t="s">
        <v>20</v>
      </c>
      <c r="F1022" s="72">
        <v>5</v>
      </c>
      <c r="G1022" s="72">
        <v>2</v>
      </c>
      <c r="H1022" s="47">
        <v>1628.1</v>
      </c>
      <c r="I1022" s="47">
        <v>131</v>
      </c>
      <c r="J1022" s="47">
        <v>1628.06</v>
      </c>
      <c r="K1022" s="37">
        <f t="shared" si="200"/>
        <v>4805000</v>
      </c>
      <c r="L1022" s="44">
        <v>0</v>
      </c>
      <c r="M1022" s="44">
        <v>0</v>
      </c>
      <c r="N1022" s="44">
        <v>0</v>
      </c>
      <c r="O1022" s="47">
        <f>'[1]Прод. прилож'!$C$331</f>
        <v>4805000</v>
      </c>
      <c r="P1022" s="44">
        <f t="shared" si="207"/>
        <v>2951.2929181254226</v>
      </c>
      <c r="Q1022" s="50">
        <v>9673</v>
      </c>
      <c r="R1022" s="69" t="s">
        <v>94</v>
      </c>
      <c r="S1022" s="57"/>
    </row>
    <row r="1023" spans="1:207" s="16" customFormat="1" ht="25.15" customHeight="1" x14ac:dyDescent="0.25">
      <c r="A1023" s="191" t="s">
        <v>1529</v>
      </c>
      <c r="B1023" s="107" t="s">
        <v>618</v>
      </c>
      <c r="C1023" s="58">
        <v>1963</v>
      </c>
      <c r="D1023" s="167" t="s">
        <v>221</v>
      </c>
      <c r="E1023" s="58" t="s">
        <v>20</v>
      </c>
      <c r="F1023" s="72">
        <v>5</v>
      </c>
      <c r="G1023" s="72">
        <v>2</v>
      </c>
      <c r="H1023" s="47">
        <f>I1023+J1023</f>
        <v>1607.8400000000001</v>
      </c>
      <c r="I1023" s="47">
        <v>72.7</v>
      </c>
      <c r="J1023" s="47">
        <v>1535.14</v>
      </c>
      <c r="K1023" s="37">
        <f t="shared" si="200"/>
        <v>4456250</v>
      </c>
      <c r="L1023" s="44">
        <v>0</v>
      </c>
      <c r="M1023" s="44">
        <v>0</v>
      </c>
      <c r="N1023" s="44">
        <v>0</v>
      </c>
      <c r="O1023" s="47">
        <f>'[1]Прод. прилож'!$C$867</f>
        <v>4456250</v>
      </c>
      <c r="P1023" s="44">
        <f t="shared" si="207"/>
        <v>2771.5755299034727</v>
      </c>
      <c r="Q1023" s="50">
        <v>9673</v>
      </c>
      <c r="R1023" s="69" t="s">
        <v>95</v>
      </c>
      <c r="S1023" s="57"/>
    </row>
    <row r="1024" spans="1:207" s="16" customFormat="1" ht="25.15" customHeight="1" x14ac:dyDescent="0.25">
      <c r="A1024" s="191" t="s">
        <v>2558</v>
      </c>
      <c r="B1024" s="107" t="s">
        <v>619</v>
      </c>
      <c r="C1024" s="58">
        <v>1963</v>
      </c>
      <c r="D1024" s="167" t="s">
        <v>221</v>
      </c>
      <c r="E1024" s="58" t="s">
        <v>20</v>
      </c>
      <c r="F1024" s="72">
        <v>5</v>
      </c>
      <c r="G1024" s="72">
        <v>3</v>
      </c>
      <c r="H1024" s="47">
        <f>I1024+J1024</f>
        <v>2476.29</v>
      </c>
      <c r="I1024" s="47">
        <v>0</v>
      </c>
      <c r="J1024" s="47">
        <v>2476.29</v>
      </c>
      <c r="K1024" s="37">
        <f t="shared" si="200"/>
        <v>6882000</v>
      </c>
      <c r="L1024" s="44">
        <v>0</v>
      </c>
      <c r="M1024" s="44">
        <v>0</v>
      </c>
      <c r="N1024" s="44">
        <v>0</v>
      </c>
      <c r="O1024" s="47">
        <f>'[1]Прод. прилож'!$C$868</f>
        <v>6882000</v>
      </c>
      <c r="P1024" s="44">
        <f t="shared" si="207"/>
        <v>2779.1575300146592</v>
      </c>
      <c r="Q1024" s="50">
        <v>9673</v>
      </c>
      <c r="R1024" s="69" t="s">
        <v>95</v>
      </c>
      <c r="S1024" s="57"/>
    </row>
    <row r="1025" spans="1:207" s="16" customFormat="1" ht="25.15" customHeight="1" x14ac:dyDescent="0.25">
      <c r="A1025" s="191" t="s">
        <v>1530</v>
      </c>
      <c r="B1025" s="45" t="s">
        <v>620</v>
      </c>
      <c r="C1025" s="167">
        <v>1962</v>
      </c>
      <c r="D1025" s="167" t="s">
        <v>221</v>
      </c>
      <c r="E1025" s="167" t="s">
        <v>20</v>
      </c>
      <c r="F1025" s="72">
        <v>5</v>
      </c>
      <c r="G1025" s="72">
        <v>2</v>
      </c>
      <c r="H1025" s="47">
        <v>1965.6</v>
      </c>
      <c r="I1025" s="47">
        <v>135</v>
      </c>
      <c r="J1025" s="47">
        <v>1603.9</v>
      </c>
      <c r="K1025" s="37">
        <f t="shared" si="200"/>
        <v>8007115.5999999987</v>
      </c>
      <c r="L1025" s="44">
        <v>0</v>
      </c>
      <c r="M1025" s="44">
        <v>0</v>
      </c>
      <c r="N1025" s="44">
        <v>0</v>
      </c>
      <c r="O1025" s="47">
        <f>'[1]Прод. прилож'!$C$332</f>
        <v>8007115.5999999987</v>
      </c>
      <c r="P1025" s="44">
        <f t="shared" si="207"/>
        <v>4073.6241351241347</v>
      </c>
      <c r="Q1025" s="50">
        <v>9673</v>
      </c>
      <c r="R1025" s="69" t="s">
        <v>94</v>
      </c>
      <c r="S1025" s="57"/>
    </row>
    <row r="1026" spans="1:207" s="16" customFormat="1" ht="25.15" customHeight="1" x14ac:dyDescent="0.25">
      <c r="A1026" s="191" t="s">
        <v>1531</v>
      </c>
      <c r="B1026" s="107" t="s">
        <v>621</v>
      </c>
      <c r="C1026" s="58">
        <v>1964</v>
      </c>
      <c r="D1026" s="167" t="s">
        <v>221</v>
      </c>
      <c r="E1026" s="58" t="s">
        <v>20</v>
      </c>
      <c r="F1026" s="72">
        <v>5</v>
      </c>
      <c r="G1026" s="72">
        <v>3</v>
      </c>
      <c r="H1026" s="47">
        <f>I1026+J1026</f>
        <v>2974.73</v>
      </c>
      <c r="I1026" s="47">
        <v>0</v>
      </c>
      <c r="J1026" s="47">
        <v>2974.73</v>
      </c>
      <c r="K1026" s="37">
        <f t="shared" si="200"/>
        <v>8037524.9999999991</v>
      </c>
      <c r="L1026" s="44">
        <v>0</v>
      </c>
      <c r="M1026" s="44">
        <v>0</v>
      </c>
      <c r="N1026" s="44">
        <v>0</v>
      </c>
      <c r="O1026" s="47">
        <f>'[1]Прод. прилож'!$C$870</f>
        <v>8037524.9999999991</v>
      </c>
      <c r="P1026" s="44">
        <f t="shared" si="207"/>
        <v>2701.934293196357</v>
      </c>
      <c r="Q1026" s="50">
        <v>9673</v>
      </c>
      <c r="R1026" s="69" t="s">
        <v>95</v>
      </c>
      <c r="S1026" s="57"/>
    </row>
    <row r="1027" spans="1:207" s="116" customFormat="1" ht="27" customHeight="1" x14ac:dyDescent="0.25">
      <c r="A1027" s="191" t="s">
        <v>1532</v>
      </c>
      <c r="B1027" s="45" t="s">
        <v>2008</v>
      </c>
      <c r="C1027" s="72">
        <v>1959</v>
      </c>
      <c r="D1027" s="167" t="s">
        <v>221</v>
      </c>
      <c r="E1027" s="167" t="s">
        <v>20</v>
      </c>
      <c r="F1027" s="71">
        <v>3</v>
      </c>
      <c r="G1027" s="71">
        <v>2</v>
      </c>
      <c r="H1027" s="50">
        <v>981.8</v>
      </c>
      <c r="I1027" s="50">
        <v>0</v>
      </c>
      <c r="J1027" s="50">
        <v>981.8</v>
      </c>
      <c r="K1027" s="37">
        <f t="shared" ref="K1027" si="208">SUM(L1027:O1027)</f>
        <v>5727250</v>
      </c>
      <c r="L1027" s="47">
        <v>0</v>
      </c>
      <c r="M1027" s="47">
        <v>0</v>
      </c>
      <c r="N1027" s="47">
        <v>0</v>
      </c>
      <c r="O1027" s="44">
        <f>'[1]Прод. прилож'!$C$872</f>
        <v>5727250</v>
      </c>
      <c r="P1027" s="50">
        <f t="shared" si="207"/>
        <v>5833.4182114483601</v>
      </c>
      <c r="Q1027" s="37">
        <v>9673</v>
      </c>
      <c r="R1027" s="70" t="s">
        <v>95</v>
      </c>
      <c r="S1027" s="16"/>
      <c r="T1027" s="16"/>
      <c r="U1027" s="16"/>
      <c r="V1027" s="16"/>
      <c r="W1027" s="16"/>
      <c r="X1027" s="16"/>
    </row>
    <row r="1028" spans="1:207" s="16" customFormat="1" ht="25.15" customHeight="1" x14ac:dyDescent="0.25">
      <c r="A1028" s="191" t="s">
        <v>1533</v>
      </c>
      <c r="B1028" s="45" t="s">
        <v>622</v>
      </c>
      <c r="C1028" s="58">
        <v>1950</v>
      </c>
      <c r="D1028" s="167" t="s">
        <v>221</v>
      </c>
      <c r="E1028" s="58" t="s">
        <v>20</v>
      </c>
      <c r="F1028" s="72">
        <v>2</v>
      </c>
      <c r="G1028" s="72">
        <v>1</v>
      </c>
      <c r="H1028" s="47">
        <f>I1028+J1028</f>
        <v>513.84</v>
      </c>
      <c r="I1028" s="47">
        <v>0</v>
      </c>
      <c r="J1028" s="47">
        <v>513.84</v>
      </c>
      <c r="K1028" s="37">
        <f t="shared" si="200"/>
        <v>2288635.14</v>
      </c>
      <c r="L1028" s="44">
        <v>0</v>
      </c>
      <c r="M1028" s="44">
        <v>0</v>
      </c>
      <c r="N1028" s="44">
        <v>0</v>
      </c>
      <c r="O1028" s="47">
        <f>'[1]Прод. прилож'!$C$333</f>
        <v>2288635.14</v>
      </c>
      <c r="P1028" s="44">
        <f t="shared" si="207"/>
        <v>4453.9840028024291</v>
      </c>
      <c r="Q1028" s="50">
        <v>9673</v>
      </c>
      <c r="R1028" s="69" t="s">
        <v>94</v>
      </c>
      <c r="S1028" s="57"/>
    </row>
    <row r="1029" spans="1:207" s="16" customFormat="1" ht="25.15" customHeight="1" x14ac:dyDescent="0.25">
      <c r="A1029" s="191" t="s">
        <v>1534</v>
      </c>
      <c r="B1029" s="129" t="s">
        <v>1889</v>
      </c>
      <c r="C1029" s="72">
        <v>1951</v>
      </c>
      <c r="D1029" s="72" t="s">
        <v>221</v>
      </c>
      <c r="E1029" s="72" t="s">
        <v>20</v>
      </c>
      <c r="F1029" s="71">
        <v>2</v>
      </c>
      <c r="G1029" s="71">
        <v>3</v>
      </c>
      <c r="H1029" s="53">
        <v>1843.5</v>
      </c>
      <c r="I1029" s="53">
        <v>712.1</v>
      </c>
      <c r="J1029" s="53">
        <v>587.4</v>
      </c>
      <c r="K1029" s="50">
        <f t="shared" si="200"/>
        <v>5742750</v>
      </c>
      <c r="L1029" s="50">
        <v>0</v>
      </c>
      <c r="M1029" s="50">
        <v>0</v>
      </c>
      <c r="N1029" s="50">
        <v>0</v>
      </c>
      <c r="O1029" s="44">
        <f>'[1]Прод. прилож'!$C$334</f>
        <v>5742750</v>
      </c>
      <c r="P1029" s="50">
        <f>K1029/[3]Прилож!H752</f>
        <v>3115.1342554922703</v>
      </c>
      <c r="Q1029" s="50">
        <v>9673</v>
      </c>
      <c r="R1029" s="70" t="s">
        <v>94</v>
      </c>
      <c r="S1029" s="115"/>
      <c r="T1029" s="112"/>
      <c r="U1029" s="112"/>
      <c r="V1029" s="113"/>
      <c r="W1029" s="113"/>
      <c r="X1029" s="113"/>
      <c r="Y1029" s="113"/>
      <c r="Z1029" s="113"/>
      <c r="AA1029" s="113"/>
      <c r="AB1029" s="113"/>
      <c r="AC1029" s="113"/>
      <c r="AD1029" s="113"/>
      <c r="AE1029" s="113"/>
      <c r="AF1029" s="113"/>
      <c r="AG1029" s="113"/>
      <c r="AH1029" s="113"/>
      <c r="AI1029" s="113"/>
      <c r="AJ1029" s="113"/>
      <c r="AK1029" s="113"/>
      <c r="AL1029" s="113"/>
      <c r="AM1029" s="113"/>
      <c r="AN1029" s="113"/>
      <c r="AO1029" s="113"/>
      <c r="AP1029" s="113"/>
      <c r="AQ1029" s="113"/>
      <c r="AR1029" s="113"/>
      <c r="AS1029" s="113"/>
      <c r="AT1029" s="113"/>
      <c r="AU1029" s="113"/>
      <c r="AV1029" s="113"/>
      <c r="AW1029" s="113"/>
      <c r="AX1029" s="113"/>
      <c r="AY1029" s="113"/>
      <c r="AZ1029" s="113"/>
      <c r="BA1029" s="113"/>
      <c r="BB1029" s="113"/>
      <c r="BC1029" s="113"/>
      <c r="BD1029" s="113"/>
      <c r="BE1029" s="113"/>
      <c r="BF1029" s="113"/>
      <c r="BG1029" s="113"/>
      <c r="BH1029" s="113"/>
      <c r="BI1029" s="113"/>
      <c r="BJ1029" s="113"/>
      <c r="BK1029" s="113"/>
      <c r="BL1029" s="113"/>
      <c r="BM1029" s="113"/>
      <c r="BN1029" s="113"/>
      <c r="BO1029" s="113"/>
      <c r="BP1029" s="113"/>
      <c r="BQ1029" s="113"/>
      <c r="BR1029" s="113"/>
      <c r="BS1029" s="113"/>
      <c r="BT1029" s="113"/>
      <c r="BU1029" s="113"/>
      <c r="BV1029" s="113"/>
      <c r="BW1029" s="113"/>
      <c r="BX1029" s="113"/>
      <c r="BY1029" s="113"/>
      <c r="BZ1029" s="113"/>
      <c r="CA1029" s="113"/>
      <c r="CB1029" s="113"/>
      <c r="CC1029" s="113"/>
      <c r="CD1029" s="113"/>
      <c r="CE1029" s="113"/>
      <c r="CF1029" s="113"/>
      <c r="CG1029" s="113"/>
      <c r="CH1029" s="113"/>
      <c r="CI1029" s="113"/>
      <c r="CJ1029" s="113"/>
      <c r="CK1029" s="113"/>
      <c r="CL1029" s="113"/>
      <c r="CM1029" s="113"/>
      <c r="CN1029" s="113"/>
      <c r="CO1029" s="113"/>
      <c r="CP1029" s="113"/>
      <c r="CQ1029" s="113"/>
      <c r="CR1029" s="113"/>
      <c r="CS1029" s="113"/>
      <c r="CT1029" s="113"/>
      <c r="CU1029" s="113"/>
      <c r="CV1029" s="113"/>
      <c r="CW1029" s="113"/>
      <c r="CX1029" s="113"/>
      <c r="CY1029" s="113"/>
      <c r="CZ1029" s="113"/>
      <c r="DA1029" s="113"/>
      <c r="DB1029" s="113"/>
      <c r="DC1029" s="113"/>
      <c r="DD1029" s="113"/>
      <c r="DE1029" s="113"/>
      <c r="DF1029" s="113"/>
      <c r="DG1029" s="113"/>
      <c r="DH1029" s="113"/>
      <c r="DI1029" s="113"/>
      <c r="DJ1029" s="113"/>
      <c r="DK1029" s="113"/>
      <c r="DL1029" s="113"/>
      <c r="DM1029" s="113"/>
      <c r="DN1029" s="113"/>
      <c r="DO1029" s="113"/>
      <c r="DP1029" s="113"/>
      <c r="DQ1029" s="113"/>
      <c r="DR1029" s="113"/>
      <c r="DS1029" s="113"/>
      <c r="DT1029" s="113"/>
      <c r="DU1029" s="113"/>
      <c r="DV1029" s="113"/>
      <c r="DW1029" s="113"/>
      <c r="DX1029" s="113"/>
      <c r="DY1029" s="113"/>
      <c r="DZ1029" s="113"/>
      <c r="EA1029" s="113"/>
      <c r="EB1029" s="113"/>
      <c r="EC1029" s="113"/>
      <c r="ED1029" s="113"/>
      <c r="EE1029" s="113"/>
      <c r="EF1029" s="113"/>
      <c r="EG1029" s="113"/>
      <c r="EH1029" s="113"/>
      <c r="EI1029" s="113"/>
      <c r="EJ1029" s="113"/>
      <c r="EK1029" s="113"/>
      <c r="EL1029" s="113"/>
      <c r="EM1029" s="113"/>
      <c r="EN1029" s="113"/>
      <c r="EO1029" s="113"/>
      <c r="EP1029" s="113"/>
      <c r="EQ1029" s="113"/>
      <c r="ER1029" s="113"/>
      <c r="ES1029" s="113"/>
      <c r="ET1029" s="113"/>
      <c r="EU1029" s="113"/>
      <c r="EV1029" s="113"/>
      <c r="EW1029" s="113"/>
      <c r="EX1029" s="113"/>
      <c r="EY1029" s="113"/>
      <c r="EZ1029" s="113"/>
      <c r="FA1029" s="113"/>
      <c r="FB1029" s="113"/>
      <c r="FC1029" s="113"/>
      <c r="FD1029" s="113"/>
      <c r="FE1029" s="113"/>
      <c r="FF1029" s="113"/>
      <c r="FG1029" s="113"/>
      <c r="FH1029" s="113"/>
      <c r="FI1029" s="113"/>
      <c r="FJ1029" s="113"/>
      <c r="FK1029" s="113"/>
      <c r="FL1029" s="113"/>
      <c r="FM1029" s="113"/>
      <c r="FN1029" s="113"/>
      <c r="FO1029" s="113"/>
      <c r="FP1029" s="113"/>
      <c r="FQ1029" s="113"/>
      <c r="FR1029" s="113"/>
      <c r="FS1029" s="113"/>
      <c r="FT1029" s="113"/>
      <c r="FU1029" s="113"/>
      <c r="FV1029" s="113"/>
      <c r="FW1029" s="113"/>
      <c r="FX1029" s="113"/>
      <c r="FY1029" s="113"/>
      <c r="FZ1029" s="113"/>
      <c r="GA1029" s="113"/>
      <c r="GB1029" s="113"/>
      <c r="GC1029" s="113"/>
      <c r="GD1029" s="113"/>
      <c r="GE1029" s="113"/>
      <c r="GF1029" s="113"/>
      <c r="GG1029" s="113"/>
      <c r="GH1029" s="113"/>
      <c r="GI1029" s="113"/>
      <c r="GJ1029" s="113"/>
      <c r="GK1029" s="113"/>
      <c r="GL1029" s="113"/>
      <c r="GM1029" s="113"/>
      <c r="GN1029" s="113"/>
      <c r="GO1029" s="113"/>
      <c r="GP1029" s="113"/>
      <c r="GQ1029" s="113"/>
      <c r="GR1029" s="113"/>
      <c r="GS1029" s="113"/>
      <c r="GT1029" s="113"/>
      <c r="GU1029" s="113"/>
      <c r="GV1029" s="113"/>
      <c r="GW1029" s="113"/>
      <c r="GX1029" s="113"/>
      <c r="GY1029" s="113"/>
    </row>
    <row r="1030" spans="1:207" s="117" customFormat="1" ht="27" customHeight="1" x14ac:dyDescent="0.25">
      <c r="A1030" s="191" t="s">
        <v>1535</v>
      </c>
      <c r="B1030" s="45" t="s">
        <v>623</v>
      </c>
      <c r="C1030" s="139">
        <v>1950</v>
      </c>
      <c r="D1030" s="167" t="s">
        <v>221</v>
      </c>
      <c r="E1030" s="167" t="s">
        <v>20</v>
      </c>
      <c r="F1030" s="149">
        <v>2</v>
      </c>
      <c r="G1030" s="149">
        <v>1</v>
      </c>
      <c r="H1030" s="151">
        <v>513.5</v>
      </c>
      <c r="I1030" s="151">
        <v>48.8</v>
      </c>
      <c r="J1030" s="151">
        <v>325.2</v>
      </c>
      <c r="K1030" s="37">
        <f t="shared" si="200"/>
        <v>2205588</v>
      </c>
      <c r="L1030" s="44">
        <v>0</v>
      </c>
      <c r="M1030" s="44">
        <v>0</v>
      </c>
      <c r="N1030" s="44">
        <v>0</v>
      </c>
      <c r="O1030" s="47">
        <f>'[1]Прод. прилож'!$C$335</f>
        <v>2205588</v>
      </c>
      <c r="P1030" s="44">
        <f t="shared" ref="P1030:P1067" si="209">K1030/H1030</f>
        <v>4295.2054527750734</v>
      </c>
      <c r="Q1030" s="50">
        <v>9673</v>
      </c>
      <c r="R1030" s="69" t="s">
        <v>94</v>
      </c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F1030" s="14"/>
      <c r="AG1030" s="14"/>
      <c r="AH1030" s="14"/>
      <c r="AI1030" s="14"/>
      <c r="AJ1030" s="14"/>
      <c r="AK1030" s="14"/>
      <c r="AL1030" s="14"/>
      <c r="AM1030" s="14"/>
      <c r="AN1030" s="14"/>
      <c r="AO1030" s="14"/>
      <c r="AP1030" s="14"/>
      <c r="AQ1030" s="14"/>
      <c r="AR1030" s="14"/>
      <c r="AS1030" s="14"/>
      <c r="AT1030" s="14"/>
      <c r="AU1030" s="14"/>
      <c r="AV1030" s="14"/>
      <c r="AW1030" s="14"/>
      <c r="AX1030" s="14"/>
      <c r="AY1030" s="14"/>
      <c r="AZ1030" s="14"/>
      <c r="BA1030" s="14"/>
      <c r="BB1030" s="14"/>
      <c r="BC1030" s="14"/>
      <c r="BD1030" s="14"/>
      <c r="BE1030" s="14"/>
      <c r="BF1030" s="14"/>
      <c r="BG1030" s="14"/>
      <c r="BH1030" s="14"/>
      <c r="BI1030" s="14"/>
      <c r="BJ1030" s="14"/>
      <c r="BK1030" s="14"/>
      <c r="BL1030" s="14"/>
      <c r="BM1030" s="14"/>
      <c r="BN1030" s="14"/>
      <c r="BO1030" s="14"/>
      <c r="BP1030" s="14"/>
      <c r="BQ1030" s="14"/>
      <c r="BR1030" s="14"/>
      <c r="BS1030" s="14"/>
      <c r="BT1030" s="14"/>
      <c r="BU1030" s="14"/>
      <c r="BV1030" s="14"/>
      <c r="BW1030" s="14"/>
      <c r="BX1030" s="14"/>
      <c r="BY1030" s="14"/>
      <c r="BZ1030" s="14"/>
      <c r="CA1030" s="14"/>
      <c r="CB1030" s="14"/>
      <c r="CC1030" s="14"/>
      <c r="CD1030" s="14"/>
      <c r="CE1030" s="14"/>
      <c r="CF1030" s="14"/>
      <c r="CG1030" s="14"/>
      <c r="CH1030" s="14"/>
      <c r="CI1030" s="14"/>
      <c r="CJ1030" s="14"/>
      <c r="CK1030" s="14"/>
      <c r="CL1030" s="14"/>
      <c r="CM1030" s="14"/>
      <c r="CN1030" s="14"/>
      <c r="CO1030" s="14"/>
      <c r="CP1030" s="14"/>
      <c r="CQ1030" s="14"/>
      <c r="CR1030" s="14"/>
      <c r="CS1030" s="14"/>
      <c r="CT1030" s="14"/>
      <c r="CU1030" s="14"/>
      <c r="CV1030" s="14"/>
      <c r="CW1030" s="14"/>
      <c r="CX1030" s="14"/>
      <c r="CY1030" s="14"/>
      <c r="CZ1030" s="14"/>
      <c r="DA1030" s="14"/>
      <c r="DB1030" s="14"/>
      <c r="DC1030" s="14"/>
      <c r="DD1030" s="14"/>
      <c r="DE1030" s="14"/>
      <c r="DF1030" s="14"/>
      <c r="DG1030" s="14"/>
      <c r="DH1030" s="14"/>
      <c r="DI1030" s="14"/>
      <c r="DJ1030" s="14"/>
      <c r="DK1030" s="14"/>
      <c r="DL1030" s="14"/>
      <c r="DM1030" s="14"/>
      <c r="DN1030" s="14"/>
      <c r="DO1030" s="14"/>
      <c r="DP1030" s="14"/>
      <c r="DQ1030" s="14"/>
      <c r="DR1030" s="14"/>
      <c r="DS1030" s="14"/>
      <c r="DT1030" s="14"/>
      <c r="DU1030" s="14"/>
      <c r="DV1030" s="14"/>
      <c r="DW1030" s="14"/>
      <c r="DX1030" s="14"/>
      <c r="DY1030" s="14"/>
      <c r="DZ1030" s="14"/>
      <c r="EA1030" s="14"/>
      <c r="EB1030" s="14"/>
      <c r="EC1030" s="14"/>
      <c r="ED1030" s="14"/>
      <c r="EE1030" s="14"/>
      <c r="EF1030" s="14"/>
      <c r="EG1030" s="14"/>
      <c r="EH1030" s="14"/>
      <c r="EI1030" s="14"/>
      <c r="EJ1030" s="14"/>
      <c r="EK1030" s="14"/>
      <c r="EL1030" s="14"/>
      <c r="EM1030" s="14"/>
      <c r="EN1030" s="14"/>
      <c r="EO1030" s="14"/>
      <c r="EP1030" s="14"/>
      <c r="EQ1030" s="14"/>
      <c r="ER1030" s="14"/>
      <c r="ES1030" s="14"/>
      <c r="ET1030" s="14"/>
      <c r="EU1030" s="14"/>
      <c r="EV1030" s="14"/>
      <c r="EW1030" s="14"/>
      <c r="EX1030" s="14"/>
      <c r="EY1030" s="14"/>
      <c r="EZ1030" s="14"/>
      <c r="FA1030" s="14"/>
      <c r="FB1030" s="14"/>
      <c r="FC1030" s="14"/>
      <c r="FD1030" s="14"/>
      <c r="FE1030" s="14"/>
      <c r="FF1030" s="14"/>
      <c r="FG1030" s="14"/>
      <c r="FH1030" s="14"/>
      <c r="FI1030" s="14"/>
      <c r="FJ1030" s="14"/>
      <c r="FK1030" s="14"/>
      <c r="FL1030" s="14"/>
      <c r="FM1030" s="14"/>
      <c r="FN1030" s="14"/>
      <c r="FO1030" s="14"/>
      <c r="FP1030" s="14"/>
      <c r="FQ1030" s="14"/>
      <c r="FR1030" s="14"/>
      <c r="FS1030" s="14"/>
      <c r="FT1030" s="14"/>
      <c r="FU1030" s="14"/>
      <c r="FV1030" s="14"/>
      <c r="FW1030" s="14"/>
      <c r="FX1030" s="14"/>
      <c r="FY1030" s="14"/>
      <c r="FZ1030" s="14"/>
      <c r="GA1030" s="14"/>
      <c r="GB1030" s="14"/>
      <c r="GC1030" s="14"/>
      <c r="GD1030" s="14"/>
      <c r="GE1030" s="14"/>
      <c r="GF1030" s="14"/>
      <c r="GG1030" s="14"/>
      <c r="GH1030" s="14"/>
      <c r="GI1030" s="14"/>
      <c r="GJ1030" s="14"/>
      <c r="GK1030" s="14"/>
      <c r="GL1030" s="14"/>
      <c r="GM1030" s="14"/>
      <c r="GN1030" s="14"/>
      <c r="GO1030" s="14"/>
      <c r="GP1030" s="14"/>
      <c r="GQ1030" s="14"/>
      <c r="GR1030" s="14"/>
      <c r="GS1030" s="14"/>
      <c r="GT1030" s="14"/>
      <c r="GU1030" s="14"/>
      <c r="GV1030" s="14"/>
      <c r="GW1030" s="14"/>
      <c r="GX1030" s="14"/>
      <c r="GY1030" s="14"/>
    </row>
    <row r="1031" spans="1:207" s="16" customFormat="1" ht="25.15" customHeight="1" x14ac:dyDescent="0.25">
      <c r="A1031" s="191" t="s">
        <v>1536</v>
      </c>
      <c r="B1031" s="45" t="s">
        <v>1898</v>
      </c>
      <c r="C1031" s="72">
        <v>1960</v>
      </c>
      <c r="D1031" s="167" t="s">
        <v>221</v>
      </c>
      <c r="E1031" s="167" t="s">
        <v>20</v>
      </c>
      <c r="F1031" s="71">
        <v>5</v>
      </c>
      <c r="G1031" s="71">
        <v>2</v>
      </c>
      <c r="H1031" s="50">
        <v>1955.6</v>
      </c>
      <c r="I1031" s="50">
        <v>234.8</v>
      </c>
      <c r="J1031" s="50">
        <v>1265.5899999999999</v>
      </c>
      <c r="K1031" s="37">
        <f t="shared" si="200"/>
        <v>913265.2</v>
      </c>
      <c r="L1031" s="47">
        <v>0</v>
      </c>
      <c r="M1031" s="47">
        <v>0</v>
      </c>
      <c r="N1031" s="47">
        <v>0</v>
      </c>
      <c r="O1031" s="44">
        <f>'[1]Прод. прилож'!$C$1327</f>
        <v>913265.2</v>
      </c>
      <c r="P1031" s="50">
        <f t="shared" si="209"/>
        <v>467</v>
      </c>
      <c r="Q1031" s="37">
        <v>9673</v>
      </c>
      <c r="R1031" s="70" t="s">
        <v>96</v>
      </c>
      <c r="S1031" s="57"/>
      <c r="Y1031" s="116"/>
      <c r="Z1031" s="116"/>
      <c r="AA1031" s="116"/>
      <c r="AB1031" s="116"/>
      <c r="AC1031" s="116"/>
      <c r="AD1031" s="116"/>
      <c r="AE1031" s="116"/>
      <c r="AF1031" s="116"/>
      <c r="AG1031" s="116"/>
      <c r="AH1031" s="116"/>
      <c r="AI1031" s="116"/>
      <c r="AJ1031" s="116"/>
      <c r="AK1031" s="116"/>
      <c r="AL1031" s="116"/>
      <c r="AM1031" s="116"/>
      <c r="AN1031" s="116"/>
      <c r="AO1031" s="116"/>
      <c r="AP1031" s="116"/>
      <c r="AQ1031" s="116"/>
      <c r="AR1031" s="116"/>
      <c r="AS1031" s="116"/>
      <c r="AT1031" s="116"/>
      <c r="AU1031" s="116"/>
      <c r="AV1031" s="116"/>
      <c r="AW1031" s="116"/>
      <c r="AX1031" s="116"/>
      <c r="AY1031" s="116"/>
      <c r="AZ1031" s="116"/>
      <c r="BA1031" s="116"/>
      <c r="BB1031" s="116"/>
      <c r="BC1031" s="116"/>
      <c r="BD1031" s="116"/>
      <c r="BE1031" s="116"/>
      <c r="BF1031" s="116"/>
      <c r="BG1031" s="116"/>
      <c r="BH1031" s="116"/>
      <c r="BI1031" s="116"/>
      <c r="BJ1031" s="116"/>
      <c r="BK1031" s="116"/>
      <c r="BL1031" s="116"/>
      <c r="BM1031" s="116"/>
      <c r="BN1031" s="116"/>
      <c r="BO1031" s="116"/>
      <c r="BP1031" s="116"/>
      <c r="BQ1031" s="116"/>
      <c r="BR1031" s="116"/>
      <c r="BS1031" s="116"/>
      <c r="BT1031" s="116"/>
      <c r="BU1031" s="116"/>
      <c r="BV1031" s="116"/>
      <c r="BW1031" s="116"/>
      <c r="BX1031" s="116"/>
      <c r="BY1031" s="116"/>
      <c r="BZ1031" s="116"/>
      <c r="CA1031" s="116"/>
      <c r="CB1031" s="116"/>
      <c r="CC1031" s="116"/>
      <c r="CD1031" s="116"/>
      <c r="CE1031" s="116"/>
      <c r="CF1031" s="116"/>
      <c r="CG1031" s="116"/>
      <c r="CH1031" s="116"/>
      <c r="CI1031" s="116"/>
      <c r="CJ1031" s="116"/>
      <c r="CK1031" s="116"/>
      <c r="CL1031" s="116"/>
      <c r="CM1031" s="116"/>
      <c r="CN1031" s="116"/>
      <c r="CO1031" s="116"/>
      <c r="CP1031" s="116"/>
      <c r="CQ1031" s="116"/>
      <c r="CR1031" s="116"/>
      <c r="CS1031" s="116"/>
      <c r="CT1031" s="116"/>
      <c r="CU1031" s="116"/>
      <c r="CV1031" s="116"/>
      <c r="CW1031" s="116"/>
      <c r="CX1031" s="116"/>
      <c r="CY1031" s="116"/>
      <c r="CZ1031" s="116"/>
      <c r="DA1031" s="116"/>
      <c r="DB1031" s="116"/>
      <c r="DC1031" s="116"/>
      <c r="DD1031" s="116"/>
      <c r="DE1031" s="116"/>
      <c r="DF1031" s="116"/>
      <c r="DG1031" s="116"/>
      <c r="DH1031" s="116"/>
      <c r="DI1031" s="116"/>
      <c r="DJ1031" s="116"/>
      <c r="DK1031" s="116"/>
      <c r="DL1031" s="116"/>
      <c r="DM1031" s="116"/>
      <c r="DN1031" s="116"/>
      <c r="DO1031" s="116"/>
      <c r="DP1031" s="116"/>
      <c r="DQ1031" s="116"/>
      <c r="DR1031" s="116"/>
      <c r="DS1031" s="116"/>
      <c r="DT1031" s="116"/>
      <c r="DU1031" s="116"/>
      <c r="DV1031" s="116"/>
      <c r="DW1031" s="116"/>
      <c r="DX1031" s="116"/>
      <c r="DY1031" s="116"/>
      <c r="DZ1031" s="116"/>
      <c r="EA1031" s="116"/>
      <c r="EB1031" s="116"/>
      <c r="EC1031" s="116"/>
      <c r="ED1031" s="116"/>
      <c r="EE1031" s="116"/>
      <c r="EF1031" s="116"/>
      <c r="EG1031" s="116"/>
      <c r="EH1031" s="116"/>
      <c r="EI1031" s="116"/>
      <c r="EJ1031" s="116"/>
      <c r="EK1031" s="116"/>
      <c r="EL1031" s="116"/>
      <c r="EM1031" s="116"/>
      <c r="EN1031" s="116"/>
      <c r="EO1031" s="116"/>
      <c r="EP1031" s="116"/>
      <c r="EQ1031" s="116"/>
      <c r="ER1031" s="116"/>
      <c r="ES1031" s="116"/>
      <c r="ET1031" s="116"/>
      <c r="EU1031" s="116"/>
      <c r="EV1031" s="116"/>
      <c r="EW1031" s="116"/>
      <c r="EX1031" s="116"/>
      <c r="EY1031" s="116"/>
      <c r="EZ1031" s="116"/>
      <c r="FA1031" s="116"/>
      <c r="FB1031" s="116"/>
      <c r="FC1031" s="116"/>
      <c r="FD1031" s="116"/>
      <c r="FE1031" s="116"/>
      <c r="FF1031" s="116"/>
      <c r="FG1031" s="116"/>
      <c r="FH1031" s="116"/>
      <c r="FI1031" s="116"/>
      <c r="FJ1031" s="116"/>
      <c r="FK1031" s="116"/>
      <c r="FL1031" s="116"/>
      <c r="FM1031" s="116"/>
      <c r="FN1031" s="116"/>
      <c r="FO1031" s="116"/>
      <c r="FP1031" s="116"/>
      <c r="FQ1031" s="116"/>
      <c r="FR1031" s="116"/>
      <c r="FS1031" s="116"/>
      <c r="FT1031" s="116"/>
      <c r="FU1031" s="116"/>
      <c r="FV1031" s="116"/>
      <c r="FW1031" s="116"/>
      <c r="FX1031" s="116"/>
      <c r="FY1031" s="116"/>
      <c r="FZ1031" s="116"/>
      <c r="GA1031" s="116"/>
      <c r="GB1031" s="116"/>
      <c r="GC1031" s="116"/>
      <c r="GD1031" s="116"/>
      <c r="GE1031" s="116"/>
      <c r="GF1031" s="116"/>
      <c r="GG1031" s="116"/>
      <c r="GH1031" s="116"/>
      <c r="GI1031" s="116"/>
      <c r="GJ1031" s="116"/>
      <c r="GK1031" s="116"/>
      <c r="GL1031" s="116"/>
      <c r="GM1031" s="116"/>
      <c r="GN1031" s="116"/>
      <c r="GO1031" s="116"/>
      <c r="GP1031" s="116"/>
      <c r="GQ1031" s="116"/>
      <c r="GR1031" s="116"/>
      <c r="GS1031" s="116"/>
      <c r="GT1031" s="116"/>
      <c r="GU1031" s="116"/>
      <c r="GV1031" s="116"/>
      <c r="GW1031" s="116"/>
      <c r="GX1031" s="116"/>
      <c r="GY1031" s="116"/>
    </row>
    <row r="1032" spans="1:207" s="16" customFormat="1" ht="25.15" customHeight="1" x14ac:dyDescent="0.25">
      <c r="A1032" s="191" t="s">
        <v>1754</v>
      </c>
      <c r="B1032" s="45" t="s">
        <v>626</v>
      </c>
      <c r="C1032" s="167">
        <v>1963</v>
      </c>
      <c r="D1032" s="167" t="s">
        <v>221</v>
      </c>
      <c r="E1032" s="58" t="s">
        <v>20</v>
      </c>
      <c r="F1032" s="72">
        <v>5</v>
      </c>
      <c r="G1032" s="72">
        <v>3</v>
      </c>
      <c r="H1032" s="47">
        <f t="shared" ref="H1032:H1037" si="210">I1032+J1032</f>
        <v>2458</v>
      </c>
      <c r="I1032" s="47">
        <v>289.2</v>
      </c>
      <c r="J1032" s="47">
        <v>2168.8000000000002</v>
      </c>
      <c r="K1032" s="37">
        <f t="shared" si="200"/>
        <v>4876300</v>
      </c>
      <c r="L1032" s="44">
        <v>0</v>
      </c>
      <c r="M1032" s="44">
        <v>0</v>
      </c>
      <c r="N1032" s="44">
        <v>0</v>
      </c>
      <c r="O1032" s="47">
        <f>'[1]Прод. прилож'!$C$871</f>
        <v>4876300</v>
      </c>
      <c r="P1032" s="44">
        <f t="shared" si="209"/>
        <v>1983.8486574450774</v>
      </c>
      <c r="Q1032" s="50">
        <v>9673</v>
      </c>
      <c r="R1032" s="69" t="s">
        <v>95</v>
      </c>
      <c r="S1032" s="57"/>
    </row>
    <row r="1033" spans="1:207" s="16" customFormat="1" ht="25.15" customHeight="1" x14ac:dyDescent="0.25">
      <c r="A1033" s="191" t="s">
        <v>1755</v>
      </c>
      <c r="B1033" s="45" t="s">
        <v>627</v>
      </c>
      <c r="C1033" s="167">
        <v>1966</v>
      </c>
      <c r="D1033" s="167" t="s">
        <v>221</v>
      </c>
      <c r="E1033" s="167" t="s">
        <v>20</v>
      </c>
      <c r="F1033" s="72">
        <v>5</v>
      </c>
      <c r="G1033" s="72">
        <v>4</v>
      </c>
      <c r="H1033" s="47">
        <f t="shared" si="210"/>
        <v>3172.76</v>
      </c>
      <c r="I1033" s="47">
        <v>640.29999999999995</v>
      </c>
      <c r="J1033" s="47">
        <v>2532.46</v>
      </c>
      <c r="K1033" s="37">
        <f t="shared" si="200"/>
        <v>7223000</v>
      </c>
      <c r="L1033" s="44">
        <v>0</v>
      </c>
      <c r="M1033" s="44">
        <v>0</v>
      </c>
      <c r="N1033" s="44">
        <v>0</v>
      </c>
      <c r="O1033" s="47">
        <f>'[1]Прод. прилож'!$C$1329</f>
        <v>7223000</v>
      </c>
      <c r="P1033" s="44">
        <f t="shared" si="209"/>
        <v>2276.566774669373</v>
      </c>
      <c r="Q1033" s="50">
        <v>9673</v>
      </c>
      <c r="R1033" s="69" t="s">
        <v>96</v>
      </c>
      <c r="S1033" s="65"/>
      <c r="T1033" s="17"/>
    </row>
    <row r="1034" spans="1:207" s="16" customFormat="1" ht="25.15" customHeight="1" x14ac:dyDescent="0.25">
      <c r="A1034" s="191" t="s">
        <v>1537</v>
      </c>
      <c r="B1034" s="45" t="s">
        <v>628</v>
      </c>
      <c r="C1034" s="167">
        <v>1962</v>
      </c>
      <c r="D1034" s="167" t="s">
        <v>221</v>
      </c>
      <c r="E1034" s="167" t="s">
        <v>22</v>
      </c>
      <c r="F1034" s="72">
        <v>4</v>
      </c>
      <c r="G1034" s="72">
        <v>4</v>
      </c>
      <c r="H1034" s="47">
        <f t="shared" si="210"/>
        <v>2521.7599999999998</v>
      </c>
      <c r="I1034" s="47">
        <v>349.2</v>
      </c>
      <c r="J1034" s="47">
        <v>2172.56</v>
      </c>
      <c r="K1034" s="37">
        <f t="shared" si="200"/>
        <v>7006000</v>
      </c>
      <c r="L1034" s="44">
        <v>0</v>
      </c>
      <c r="M1034" s="44">
        <v>0</v>
      </c>
      <c r="N1034" s="44">
        <v>0</v>
      </c>
      <c r="O1034" s="47">
        <f>'[1]Прод. прилож'!$C$336</f>
        <v>7006000</v>
      </c>
      <c r="P1034" s="44">
        <f t="shared" si="209"/>
        <v>2778.2183871581756</v>
      </c>
      <c r="Q1034" s="50">
        <v>9673</v>
      </c>
      <c r="R1034" s="69" t="s">
        <v>94</v>
      </c>
      <c r="S1034" s="57"/>
    </row>
    <row r="1035" spans="1:207" s="16" customFormat="1" ht="25.15" customHeight="1" x14ac:dyDescent="0.25">
      <c r="A1035" s="191" t="s">
        <v>1538</v>
      </c>
      <c r="B1035" s="45" t="s">
        <v>629</v>
      </c>
      <c r="C1035" s="58">
        <v>1963</v>
      </c>
      <c r="D1035" s="167" t="s">
        <v>221</v>
      </c>
      <c r="E1035" s="58" t="s">
        <v>20</v>
      </c>
      <c r="F1035" s="72">
        <v>5</v>
      </c>
      <c r="G1035" s="72">
        <v>4</v>
      </c>
      <c r="H1035" s="47">
        <f t="shared" si="210"/>
        <v>3454.0800000000004</v>
      </c>
      <c r="I1035" s="47">
        <v>261.3</v>
      </c>
      <c r="J1035" s="47">
        <v>3192.78</v>
      </c>
      <c r="K1035" s="37">
        <f t="shared" si="200"/>
        <v>7238500</v>
      </c>
      <c r="L1035" s="44">
        <v>0</v>
      </c>
      <c r="M1035" s="44">
        <v>0</v>
      </c>
      <c r="N1035" s="44">
        <v>0</v>
      </c>
      <c r="O1035" s="47">
        <f>'[1]Прод. прилож'!$C$873</f>
        <v>7238500</v>
      </c>
      <c r="P1035" s="44">
        <f t="shared" si="209"/>
        <v>2095.6376227533815</v>
      </c>
      <c r="Q1035" s="50">
        <v>9673</v>
      </c>
      <c r="R1035" s="69" t="s">
        <v>95</v>
      </c>
      <c r="S1035" s="57"/>
    </row>
    <row r="1036" spans="1:207" s="16" customFormat="1" ht="25.15" customHeight="1" x14ac:dyDescent="0.25">
      <c r="A1036" s="191" t="s">
        <v>1539</v>
      </c>
      <c r="B1036" s="45" t="s">
        <v>630</v>
      </c>
      <c r="C1036" s="58">
        <v>1967</v>
      </c>
      <c r="D1036" s="167" t="s">
        <v>221</v>
      </c>
      <c r="E1036" s="167" t="s">
        <v>20</v>
      </c>
      <c r="F1036" s="72">
        <v>5</v>
      </c>
      <c r="G1036" s="72">
        <v>2</v>
      </c>
      <c r="H1036" s="47">
        <f t="shared" si="210"/>
        <v>1797.49</v>
      </c>
      <c r="I1036" s="47">
        <v>0</v>
      </c>
      <c r="J1036" s="47">
        <v>1797.49</v>
      </c>
      <c r="K1036" s="37">
        <f t="shared" si="200"/>
        <v>4696500</v>
      </c>
      <c r="L1036" s="44">
        <v>0</v>
      </c>
      <c r="M1036" s="44">
        <v>0</v>
      </c>
      <c r="N1036" s="44">
        <v>0</v>
      </c>
      <c r="O1036" s="47">
        <f>'[1]Прод. прилож'!$C$1330</f>
        <v>4696500</v>
      </c>
      <c r="P1036" s="44">
        <f t="shared" si="209"/>
        <v>2612.8100851743266</v>
      </c>
      <c r="Q1036" s="50">
        <v>9673</v>
      </c>
      <c r="R1036" s="69" t="s">
        <v>96</v>
      </c>
      <c r="S1036" s="57"/>
    </row>
    <row r="1037" spans="1:207" s="16" customFormat="1" ht="25.15" customHeight="1" x14ac:dyDescent="0.25">
      <c r="A1037" s="191" t="s">
        <v>1540</v>
      </c>
      <c r="B1037" s="45" t="s">
        <v>631</v>
      </c>
      <c r="C1037" s="167">
        <v>1963</v>
      </c>
      <c r="D1037" s="167" t="s">
        <v>221</v>
      </c>
      <c r="E1037" s="58" t="s">
        <v>20</v>
      </c>
      <c r="F1037" s="72">
        <v>5</v>
      </c>
      <c r="G1037" s="72">
        <v>4</v>
      </c>
      <c r="H1037" s="47">
        <f t="shared" si="210"/>
        <v>3130.8500000000004</v>
      </c>
      <c r="I1037" s="47">
        <v>589.79999999999995</v>
      </c>
      <c r="J1037" s="47">
        <v>2541.0500000000002</v>
      </c>
      <c r="K1037" s="37">
        <f t="shared" si="200"/>
        <v>7246250</v>
      </c>
      <c r="L1037" s="44">
        <v>0</v>
      </c>
      <c r="M1037" s="44">
        <v>0</v>
      </c>
      <c r="N1037" s="44">
        <v>0</v>
      </c>
      <c r="O1037" s="47">
        <f>'[1]Прод. прилож'!$C$874</f>
        <v>7246250</v>
      </c>
      <c r="P1037" s="44">
        <f t="shared" si="209"/>
        <v>2314.4673171822346</v>
      </c>
      <c r="Q1037" s="50">
        <v>9673</v>
      </c>
      <c r="R1037" s="69" t="s">
        <v>95</v>
      </c>
      <c r="S1037" s="57"/>
    </row>
    <row r="1038" spans="1:207" s="16" customFormat="1" ht="25.15" customHeight="1" x14ac:dyDescent="0.25">
      <c r="A1038" s="191" t="s">
        <v>1541</v>
      </c>
      <c r="B1038" s="45" t="s">
        <v>863</v>
      </c>
      <c r="C1038" s="167">
        <v>1983</v>
      </c>
      <c r="D1038" s="167" t="s">
        <v>221</v>
      </c>
      <c r="E1038" s="58" t="s">
        <v>20</v>
      </c>
      <c r="F1038" s="72">
        <v>9</v>
      </c>
      <c r="G1038" s="72">
        <v>4</v>
      </c>
      <c r="H1038" s="47">
        <v>11378.5</v>
      </c>
      <c r="I1038" s="47">
        <v>0</v>
      </c>
      <c r="J1038" s="47">
        <v>7734.18</v>
      </c>
      <c r="K1038" s="37">
        <f t="shared" si="200"/>
        <v>1134600</v>
      </c>
      <c r="L1038" s="44">
        <v>0</v>
      </c>
      <c r="M1038" s="44">
        <v>0</v>
      </c>
      <c r="N1038" s="44">
        <v>0</v>
      </c>
      <c r="O1038" s="47">
        <f>'[1]Прод. прилож'!$C$337</f>
        <v>1134600</v>
      </c>
      <c r="P1038" s="44">
        <f t="shared" si="209"/>
        <v>99.714373599332077</v>
      </c>
      <c r="Q1038" s="50">
        <v>9673</v>
      </c>
      <c r="R1038" s="69" t="s">
        <v>94</v>
      </c>
      <c r="S1038" s="57"/>
    </row>
    <row r="1039" spans="1:207" s="16" customFormat="1" ht="25.15" customHeight="1" x14ac:dyDescent="0.25">
      <c r="A1039" s="191" t="s">
        <v>1542</v>
      </c>
      <c r="B1039" s="45" t="s">
        <v>632</v>
      </c>
      <c r="C1039" s="58">
        <v>1962</v>
      </c>
      <c r="D1039" s="167" t="s">
        <v>221</v>
      </c>
      <c r="E1039" s="167" t="s">
        <v>22</v>
      </c>
      <c r="F1039" s="72">
        <v>4</v>
      </c>
      <c r="G1039" s="72">
        <v>4</v>
      </c>
      <c r="H1039" s="47">
        <f>I1039+J1039</f>
        <v>2450</v>
      </c>
      <c r="I1039" s="47">
        <v>357.6</v>
      </c>
      <c r="J1039" s="47">
        <v>2092.4</v>
      </c>
      <c r="K1039" s="37">
        <f t="shared" si="200"/>
        <v>8912500</v>
      </c>
      <c r="L1039" s="44">
        <v>0</v>
      </c>
      <c r="M1039" s="44">
        <v>0</v>
      </c>
      <c r="N1039" s="44">
        <v>0</v>
      </c>
      <c r="O1039" s="47">
        <f>'[1]Прод. прилож'!$C$338</f>
        <v>8912500</v>
      </c>
      <c r="P1039" s="44">
        <f t="shared" si="209"/>
        <v>3637.7551020408164</v>
      </c>
      <c r="Q1039" s="50">
        <v>9673</v>
      </c>
      <c r="R1039" s="69" t="s">
        <v>94</v>
      </c>
      <c r="S1039" s="57"/>
    </row>
    <row r="1040" spans="1:207" s="15" customFormat="1" ht="25.15" customHeight="1" x14ac:dyDescent="0.25">
      <c r="A1040" s="191" t="s">
        <v>1543</v>
      </c>
      <c r="B1040" s="45" t="s">
        <v>633</v>
      </c>
      <c r="C1040" s="58">
        <v>1963</v>
      </c>
      <c r="D1040" s="167" t="s">
        <v>221</v>
      </c>
      <c r="E1040" s="58" t="s">
        <v>20</v>
      </c>
      <c r="F1040" s="72">
        <v>5</v>
      </c>
      <c r="G1040" s="72">
        <v>4</v>
      </c>
      <c r="H1040" s="47">
        <v>4483</v>
      </c>
      <c r="I1040" s="47">
        <v>30.4</v>
      </c>
      <c r="J1040" s="47">
        <v>3182.79</v>
      </c>
      <c r="K1040" s="37">
        <f t="shared" si="200"/>
        <v>35950139.369999997</v>
      </c>
      <c r="L1040" s="44">
        <v>0</v>
      </c>
      <c r="M1040" s="44">
        <v>0</v>
      </c>
      <c r="N1040" s="44">
        <v>0</v>
      </c>
      <c r="O1040" s="47">
        <f>'[1]Прод. прилож'!$C$339</f>
        <v>35950139.369999997</v>
      </c>
      <c r="P1040" s="44">
        <f t="shared" si="209"/>
        <v>8019.2146709792542</v>
      </c>
      <c r="Q1040" s="50">
        <v>9673</v>
      </c>
      <c r="R1040" s="69" t="s">
        <v>94</v>
      </c>
      <c r="S1040" s="57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  <c r="AG1040" s="16"/>
      <c r="AH1040" s="16"/>
      <c r="AI1040" s="16"/>
      <c r="AJ1040" s="16"/>
      <c r="AK1040" s="16"/>
      <c r="AL1040" s="16"/>
      <c r="AM1040" s="16"/>
      <c r="AN1040" s="16"/>
      <c r="AO1040" s="16"/>
      <c r="AP1040" s="16"/>
      <c r="AQ1040" s="16"/>
      <c r="AR1040" s="16"/>
      <c r="AS1040" s="16"/>
      <c r="AT1040" s="16"/>
      <c r="AU1040" s="16"/>
      <c r="AV1040" s="16"/>
      <c r="AW1040" s="16"/>
      <c r="AX1040" s="16"/>
      <c r="AY1040" s="16"/>
      <c r="AZ1040" s="16"/>
      <c r="BA1040" s="16"/>
      <c r="BB1040" s="16"/>
      <c r="BC1040" s="16"/>
      <c r="BD1040" s="16"/>
      <c r="BE1040" s="16"/>
      <c r="BF1040" s="16"/>
      <c r="BG1040" s="16"/>
      <c r="BH1040" s="16"/>
      <c r="BI1040" s="16"/>
      <c r="BJ1040" s="16"/>
      <c r="BK1040" s="16"/>
      <c r="BL1040" s="16"/>
      <c r="BM1040" s="16"/>
      <c r="BN1040" s="16"/>
      <c r="BO1040" s="16"/>
      <c r="BP1040" s="16"/>
      <c r="BQ1040" s="16"/>
      <c r="BR1040" s="16"/>
      <c r="BS1040" s="16"/>
      <c r="BT1040" s="16"/>
      <c r="BU1040" s="16"/>
      <c r="BV1040" s="16"/>
      <c r="BW1040" s="16"/>
      <c r="BX1040" s="16"/>
      <c r="BY1040" s="16"/>
      <c r="BZ1040" s="16"/>
      <c r="CA1040" s="16"/>
      <c r="CB1040" s="16"/>
      <c r="CC1040" s="16"/>
      <c r="CD1040" s="16"/>
      <c r="CE1040" s="16"/>
      <c r="CF1040" s="16"/>
      <c r="CG1040" s="16"/>
      <c r="CH1040" s="16"/>
      <c r="CI1040" s="16"/>
      <c r="CJ1040" s="16"/>
      <c r="CK1040" s="16"/>
      <c r="CL1040" s="16"/>
      <c r="CM1040" s="16"/>
      <c r="CN1040" s="16"/>
      <c r="CO1040" s="16"/>
      <c r="CP1040" s="16"/>
      <c r="CQ1040" s="16"/>
      <c r="CR1040" s="16"/>
      <c r="CS1040" s="16"/>
      <c r="CT1040" s="16"/>
      <c r="CU1040" s="16"/>
      <c r="CV1040" s="16"/>
      <c r="CW1040" s="16"/>
      <c r="CX1040" s="16"/>
      <c r="CY1040" s="16"/>
      <c r="CZ1040" s="16"/>
      <c r="DA1040" s="16"/>
      <c r="DB1040" s="16"/>
      <c r="DC1040" s="16"/>
      <c r="DD1040" s="16"/>
      <c r="DE1040" s="16"/>
      <c r="DF1040" s="16"/>
      <c r="DG1040" s="16"/>
      <c r="DH1040" s="16"/>
      <c r="DI1040" s="16"/>
      <c r="DJ1040" s="16"/>
      <c r="DK1040" s="16"/>
      <c r="DL1040" s="16"/>
      <c r="DM1040" s="16"/>
      <c r="DN1040" s="16"/>
      <c r="DO1040" s="16"/>
      <c r="DP1040" s="16"/>
      <c r="DQ1040" s="16"/>
      <c r="DR1040" s="16"/>
      <c r="DS1040" s="16"/>
      <c r="DT1040" s="16"/>
      <c r="DU1040" s="16"/>
      <c r="DV1040" s="16"/>
      <c r="DW1040" s="16"/>
      <c r="DX1040" s="16"/>
      <c r="DY1040" s="16"/>
      <c r="DZ1040" s="16"/>
      <c r="EA1040" s="16"/>
      <c r="EB1040" s="16"/>
      <c r="EC1040" s="16"/>
      <c r="ED1040" s="16"/>
      <c r="EE1040" s="16"/>
      <c r="EF1040" s="16"/>
      <c r="EG1040" s="16"/>
      <c r="EH1040" s="16"/>
      <c r="EI1040" s="16"/>
      <c r="EJ1040" s="16"/>
      <c r="EK1040" s="16"/>
      <c r="EL1040" s="16"/>
      <c r="EM1040" s="16"/>
      <c r="EN1040" s="16"/>
      <c r="EO1040" s="16"/>
      <c r="EP1040" s="16"/>
      <c r="EQ1040" s="16"/>
      <c r="ER1040" s="16"/>
      <c r="ES1040" s="16"/>
      <c r="ET1040" s="16"/>
      <c r="EU1040" s="16"/>
      <c r="EV1040" s="16"/>
      <c r="EW1040" s="16"/>
      <c r="EX1040" s="16"/>
      <c r="EY1040" s="16"/>
      <c r="EZ1040" s="16"/>
      <c r="FA1040" s="16"/>
      <c r="FB1040" s="16"/>
      <c r="FC1040" s="16"/>
      <c r="FD1040" s="16"/>
      <c r="FE1040" s="16"/>
      <c r="FF1040" s="16"/>
      <c r="FG1040" s="16"/>
      <c r="FH1040" s="16"/>
      <c r="FI1040" s="16"/>
      <c r="FJ1040" s="16"/>
      <c r="FK1040" s="16"/>
      <c r="FL1040" s="16"/>
      <c r="FM1040" s="16"/>
      <c r="FN1040" s="16"/>
      <c r="FO1040" s="16"/>
      <c r="FP1040" s="16"/>
      <c r="FQ1040" s="16"/>
      <c r="FR1040" s="16"/>
      <c r="FS1040" s="16"/>
      <c r="FT1040" s="16"/>
      <c r="FU1040" s="16"/>
      <c r="FV1040" s="16"/>
      <c r="FW1040" s="16"/>
      <c r="FX1040" s="16"/>
      <c r="FY1040" s="16"/>
      <c r="FZ1040" s="16"/>
      <c r="GA1040" s="16"/>
      <c r="GB1040" s="16"/>
      <c r="GC1040" s="16"/>
      <c r="GD1040" s="16"/>
      <c r="GE1040" s="16"/>
      <c r="GF1040" s="16"/>
      <c r="GG1040" s="16"/>
      <c r="GH1040" s="16"/>
      <c r="GI1040" s="16"/>
      <c r="GJ1040" s="16"/>
      <c r="GK1040" s="16"/>
      <c r="GL1040" s="16"/>
      <c r="GM1040" s="16"/>
      <c r="GN1040" s="16"/>
      <c r="GO1040" s="16"/>
      <c r="GP1040" s="16"/>
      <c r="GQ1040" s="16"/>
      <c r="GR1040" s="16"/>
      <c r="GS1040" s="16"/>
      <c r="GT1040" s="16"/>
      <c r="GU1040" s="16"/>
      <c r="GV1040" s="16"/>
      <c r="GW1040" s="16"/>
      <c r="GX1040" s="16"/>
      <c r="GY1040" s="16"/>
    </row>
    <row r="1041" spans="1:207" s="16" customFormat="1" ht="25.15" customHeight="1" x14ac:dyDescent="0.25">
      <c r="A1041" s="191" t="s">
        <v>1544</v>
      </c>
      <c r="B1041" s="45" t="s">
        <v>624</v>
      </c>
      <c r="C1041" s="62">
        <v>1960</v>
      </c>
      <c r="D1041" s="72">
        <v>2020</v>
      </c>
      <c r="E1041" s="58" t="s">
        <v>20</v>
      </c>
      <c r="F1041" s="72">
        <v>5</v>
      </c>
      <c r="G1041" s="72">
        <v>4</v>
      </c>
      <c r="H1041" s="47">
        <v>4166</v>
      </c>
      <c r="I1041" s="47">
        <v>1147.7</v>
      </c>
      <c r="J1041" s="47">
        <v>2596.6</v>
      </c>
      <c r="K1041" s="37">
        <f t="shared" si="200"/>
        <v>1226400</v>
      </c>
      <c r="L1041" s="44">
        <v>0</v>
      </c>
      <c r="M1041" s="44">
        <v>0</v>
      </c>
      <c r="N1041" s="44">
        <v>0</v>
      </c>
      <c r="O1041" s="47">
        <f>'[1]Прод. прилож'!$C$340</f>
        <v>1226400</v>
      </c>
      <c r="P1041" s="44">
        <f t="shared" si="209"/>
        <v>294.38310129620737</v>
      </c>
      <c r="Q1041" s="50">
        <v>9673</v>
      </c>
      <c r="R1041" s="69" t="s">
        <v>94</v>
      </c>
      <c r="S1041" s="57"/>
    </row>
    <row r="1042" spans="1:207" s="16" customFormat="1" ht="25.15" customHeight="1" x14ac:dyDescent="0.25">
      <c r="A1042" s="191" t="s">
        <v>1545</v>
      </c>
      <c r="B1042" s="45" t="s">
        <v>634</v>
      </c>
      <c r="C1042" s="58">
        <v>1962</v>
      </c>
      <c r="D1042" s="167" t="s">
        <v>221</v>
      </c>
      <c r="E1042" s="167" t="s">
        <v>22</v>
      </c>
      <c r="F1042" s="72">
        <v>5</v>
      </c>
      <c r="G1042" s="72">
        <v>4</v>
      </c>
      <c r="H1042" s="47">
        <f t="shared" ref="H1042:H1047" si="211">I1042+J1042</f>
        <v>3529.3399999999997</v>
      </c>
      <c r="I1042" s="47">
        <v>659.1</v>
      </c>
      <c r="J1042" s="47">
        <v>2870.24</v>
      </c>
      <c r="K1042" s="37">
        <f t="shared" si="200"/>
        <v>5017680</v>
      </c>
      <c r="L1042" s="44">
        <v>0</v>
      </c>
      <c r="M1042" s="44">
        <v>0</v>
      </c>
      <c r="N1042" s="44">
        <v>0</v>
      </c>
      <c r="O1042" s="47">
        <f>'[1]Прод. прилож'!$C$341</f>
        <v>5017680</v>
      </c>
      <c r="P1042" s="44">
        <f t="shared" si="209"/>
        <v>1421.7049079997962</v>
      </c>
      <c r="Q1042" s="50">
        <v>9673</v>
      </c>
      <c r="R1042" s="69" t="s">
        <v>94</v>
      </c>
      <c r="S1042" s="57"/>
    </row>
    <row r="1043" spans="1:207" s="16" customFormat="1" ht="25.15" customHeight="1" x14ac:dyDescent="0.25">
      <c r="A1043" s="191" t="s">
        <v>1546</v>
      </c>
      <c r="B1043" s="45" t="s">
        <v>635</v>
      </c>
      <c r="C1043" s="58">
        <v>1962</v>
      </c>
      <c r="D1043" s="167" t="s">
        <v>221</v>
      </c>
      <c r="E1043" s="167" t="s">
        <v>22</v>
      </c>
      <c r="F1043" s="72">
        <v>5</v>
      </c>
      <c r="G1043" s="72">
        <v>4</v>
      </c>
      <c r="H1043" s="47">
        <f t="shared" si="211"/>
        <v>3444.99</v>
      </c>
      <c r="I1043" s="47">
        <v>554.29999999999995</v>
      </c>
      <c r="J1043" s="47">
        <v>2890.69</v>
      </c>
      <c r="K1043" s="37">
        <f t="shared" si="200"/>
        <v>5017680</v>
      </c>
      <c r="L1043" s="44">
        <v>0</v>
      </c>
      <c r="M1043" s="44">
        <v>0</v>
      </c>
      <c r="N1043" s="44">
        <v>0</v>
      </c>
      <c r="O1043" s="47">
        <f>'[1]Прод. прилож'!$C$342</f>
        <v>5017680</v>
      </c>
      <c r="P1043" s="44">
        <f t="shared" si="209"/>
        <v>1456.5151132514175</v>
      </c>
      <c r="Q1043" s="50">
        <v>9673</v>
      </c>
      <c r="R1043" s="69" t="s">
        <v>94</v>
      </c>
      <c r="S1043" s="57"/>
    </row>
    <row r="1044" spans="1:207" s="16" customFormat="1" ht="25.15" customHeight="1" x14ac:dyDescent="0.25">
      <c r="A1044" s="191" t="s">
        <v>1547</v>
      </c>
      <c r="B1044" s="45" t="s">
        <v>636</v>
      </c>
      <c r="C1044" s="58">
        <v>1965</v>
      </c>
      <c r="D1044" s="167" t="s">
        <v>221</v>
      </c>
      <c r="E1044" s="58" t="s">
        <v>20</v>
      </c>
      <c r="F1044" s="72">
        <v>5</v>
      </c>
      <c r="G1044" s="72">
        <v>4</v>
      </c>
      <c r="H1044" s="47">
        <f t="shared" si="211"/>
        <v>2940.86</v>
      </c>
      <c r="I1044" s="47">
        <v>289</v>
      </c>
      <c r="J1044" s="47">
        <v>2651.86</v>
      </c>
      <c r="K1044" s="37">
        <f t="shared" si="200"/>
        <v>8385500</v>
      </c>
      <c r="L1044" s="44">
        <v>0</v>
      </c>
      <c r="M1044" s="44">
        <v>0</v>
      </c>
      <c r="N1044" s="44">
        <v>0</v>
      </c>
      <c r="O1044" s="47">
        <f>'[1]Прод. прилож'!$C$1331</f>
        <v>8385500</v>
      </c>
      <c r="P1044" s="44">
        <f t="shared" si="209"/>
        <v>2851.3768081445564</v>
      </c>
      <c r="Q1044" s="50">
        <v>9673</v>
      </c>
      <c r="R1044" s="69" t="s">
        <v>96</v>
      </c>
      <c r="S1044" s="65"/>
      <c r="T1044" s="17"/>
    </row>
    <row r="1045" spans="1:207" s="16" customFormat="1" ht="25.15" customHeight="1" x14ac:dyDescent="0.25">
      <c r="A1045" s="191" t="s">
        <v>1548</v>
      </c>
      <c r="B1045" s="45" t="s">
        <v>625</v>
      </c>
      <c r="C1045" s="59">
        <v>1963</v>
      </c>
      <c r="D1045" s="167" t="s">
        <v>221</v>
      </c>
      <c r="E1045" s="58" t="s">
        <v>20</v>
      </c>
      <c r="F1045" s="72">
        <v>5</v>
      </c>
      <c r="G1045" s="72">
        <v>2</v>
      </c>
      <c r="H1045" s="47">
        <f t="shared" si="211"/>
        <v>1612.59</v>
      </c>
      <c r="I1045" s="47">
        <v>332.55</v>
      </c>
      <c r="J1045" s="47">
        <v>1280.04</v>
      </c>
      <c r="K1045" s="37">
        <f t="shared" si="200"/>
        <v>4035425.0000000005</v>
      </c>
      <c r="L1045" s="44">
        <v>0</v>
      </c>
      <c r="M1045" s="44">
        <v>0</v>
      </c>
      <c r="N1045" s="44">
        <v>0</v>
      </c>
      <c r="O1045" s="47">
        <f>'[1]Прод. прилож'!$C$875</f>
        <v>4035425.0000000005</v>
      </c>
      <c r="P1045" s="44">
        <f t="shared" si="209"/>
        <v>2502.4494756881791</v>
      </c>
      <c r="Q1045" s="50">
        <v>9673</v>
      </c>
      <c r="R1045" s="69" t="s">
        <v>95</v>
      </c>
      <c r="S1045" s="57"/>
    </row>
    <row r="1046" spans="1:207" s="16" customFormat="1" ht="25.15" customHeight="1" x14ac:dyDescent="0.25">
      <c r="A1046" s="191" t="s">
        <v>1549</v>
      </c>
      <c r="B1046" s="45" t="s">
        <v>637</v>
      </c>
      <c r="C1046" s="58">
        <v>1965</v>
      </c>
      <c r="D1046" s="167" t="s">
        <v>221</v>
      </c>
      <c r="E1046" s="58" t="s">
        <v>20</v>
      </c>
      <c r="F1046" s="72">
        <v>5</v>
      </c>
      <c r="G1046" s="72">
        <v>3</v>
      </c>
      <c r="H1046" s="47">
        <f t="shared" si="211"/>
        <v>2523.0300000000002</v>
      </c>
      <c r="I1046" s="47">
        <v>29.5</v>
      </c>
      <c r="J1046" s="47">
        <v>2493.5300000000002</v>
      </c>
      <c r="K1046" s="37">
        <f t="shared" si="200"/>
        <v>6648725</v>
      </c>
      <c r="L1046" s="44">
        <v>0</v>
      </c>
      <c r="M1046" s="44">
        <v>0</v>
      </c>
      <c r="N1046" s="44">
        <v>0</v>
      </c>
      <c r="O1046" s="47">
        <f>'[1]Прод. прилож'!$C$1332</f>
        <v>6648725</v>
      </c>
      <c r="P1046" s="44">
        <f t="shared" si="209"/>
        <v>2635.2144049020421</v>
      </c>
      <c r="Q1046" s="50">
        <v>9673</v>
      </c>
      <c r="R1046" s="69" t="s">
        <v>96</v>
      </c>
      <c r="S1046" s="57"/>
    </row>
    <row r="1047" spans="1:207" s="16" customFormat="1" ht="25.15" customHeight="1" x14ac:dyDescent="0.25">
      <c r="A1047" s="191" t="s">
        <v>1550</v>
      </c>
      <c r="B1047" s="45" t="s">
        <v>638</v>
      </c>
      <c r="C1047" s="58">
        <v>1967</v>
      </c>
      <c r="D1047" s="167" t="s">
        <v>221</v>
      </c>
      <c r="E1047" s="167" t="s">
        <v>20</v>
      </c>
      <c r="F1047" s="72">
        <v>5</v>
      </c>
      <c r="G1047" s="72">
        <v>3</v>
      </c>
      <c r="H1047" s="47">
        <f t="shared" si="211"/>
        <v>2525.0899999999997</v>
      </c>
      <c r="I1047" s="47">
        <v>50.2</v>
      </c>
      <c r="J1047" s="47">
        <v>2474.89</v>
      </c>
      <c r="K1047" s="37">
        <f t="shared" si="200"/>
        <v>6792875</v>
      </c>
      <c r="L1047" s="44">
        <v>0</v>
      </c>
      <c r="M1047" s="44">
        <v>0</v>
      </c>
      <c r="N1047" s="44">
        <v>0</v>
      </c>
      <c r="O1047" s="47">
        <f>'[1]Прод. прилож'!$C$1333</f>
        <v>6792875</v>
      </c>
      <c r="P1047" s="44">
        <f t="shared" si="209"/>
        <v>2690.1516381594324</v>
      </c>
      <c r="Q1047" s="50">
        <v>9673</v>
      </c>
      <c r="R1047" s="69" t="s">
        <v>96</v>
      </c>
      <c r="S1047" s="65"/>
      <c r="T1047" s="17"/>
    </row>
    <row r="1048" spans="1:207" s="16" customFormat="1" ht="25.15" customHeight="1" x14ac:dyDescent="0.25">
      <c r="A1048" s="191" t="s">
        <v>1551</v>
      </c>
      <c r="B1048" s="45" t="s">
        <v>639</v>
      </c>
      <c r="C1048" s="167">
        <v>1962</v>
      </c>
      <c r="D1048" s="167" t="s">
        <v>221</v>
      </c>
      <c r="E1048" s="58" t="s">
        <v>20</v>
      </c>
      <c r="F1048" s="72">
        <v>2</v>
      </c>
      <c r="G1048" s="72">
        <v>2</v>
      </c>
      <c r="H1048" s="47">
        <v>560.4</v>
      </c>
      <c r="I1048" s="47">
        <v>46</v>
      </c>
      <c r="J1048" s="47">
        <v>372.43</v>
      </c>
      <c r="K1048" s="37">
        <f t="shared" si="200"/>
        <v>6159089.2999999998</v>
      </c>
      <c r="L1048" s="44">
        <v>0</v>
      </c>
      <c r="M1048" s="44">
        <v>0</v>
      </c>
      <c r="N1048" s="44">
        <v>0</v>
      </c>
      <c r="O1048" s="47">
        <f>'[1]Прод. прилож'!$C$343</f>
        <v>6159089.2999999998</v>
      </c>
      <c r="P1048" s="44">
        <f t="shared" si="209"/>
        <v>10990.523376159887</v>
      </c>
      <c r="Q1048" s="50">
        <v>9673</v>
      </c>
      <c r="R1048" s="69" t="s">
        <v>94</v>
      </c>
      <c r="S1048" s="57"/>
    </row>
    <row r="1049" spans="1:207" s="16" customFormat="1" ht="25.15" customHeight="1" x14ac:dyDescent="0.25">
      <c r="A1049" s="191" t="s">
        <v>1552</v>
      </c>
      <c r="B1049" s="45" t="s">
        <v>640</v>
      </c>
      <c r="C1049" s="58">
        <v>1964</v>
      </c>
      <c r="D1049" s="167" t="s">
        <v>221</v>
      </c>
      <c r="E1049" s="58" t="s">
        <v>20</v>
      </c>
      <c r="F1049" s="72">
        <v>5</v>
      </c>
      <c r="G1049" s="72">
        <v>4</v>
      </c>
      <c r="H1049" s="47">
        <f>I1049+J1049</f>
        <v>3170.22</v>
      </c>
      <c r="I1049" s="47">
        <v>72.599999999999994</v>
      </c>
      <c r="J1049" s="47">
        <v>3097.62</v>
      </c>
      <c r="K1049" s="37">
        <f t="shared" si="200"/>
        <v>8346750</v>
      </c>
      <c r="L1049" s="44">
        <v>0</v>
      </c>
      <c r="M1049" s="44">
        <v>0</v>
      </c>
      <c r="N1049" s="44">
        <v>0</v>
      </c>
      <c r="O1049" s="47">
        <f>'[1]Прод. прилож'!$C$876</f>
        <v>8346750</v>
      </c>
      <c r="P1049" s="44">
        <f t="shared" si="209"/>
        <v>2632.8614417926833</v>
      </c>
      <c r="Q1049" s="50">
        <v>9673</v>
      </c>
      <c r="R1049" s="69" t="s">
        <v>95</v>
      </c>
      <c r="S1049" s="57"/>
    </row>
    <row r="1050" spans="1:207" s="16" customFormat="1" ht="25.15" customHeight="1" x14ac:dyDescent="0.25">
      <c r="A1050" s="191" t="s">
        <v>1553</v>
      </c>
      <c r="B1050" s="45" t="s">
        <v>641</v>
      </c>
      <c r="C1050" s="58">
        <v>1966</v>
      </c>
      <c r="D1050" s="167" t="s">
        <v>221</v>
      </c>
      <c r="E1050" s="167" t="s">
        <v>20</v>
      </c>
      <c r="F1050" s="72">
        <v>5</v>
      </c>
      <c r="G1050" s="72">
        <v>3</v>
      </c>
      <c r="H1050" s="47">
        <f>I1050+J1050</f>
        <v>2539.34</v>
      </c>
      <c r="I1050" s="47">
        <v>124.3</v>
      </c>
      <c r="J1050" s="47">
        <v>2415.04</v>
      </c>
      <c r="K1050" s="37">
        <f t="shared" si="200"/>
        <v>8432000</v>
      </c>
      <c r="L1050" s="44">
        <v>0</v>
      </c>
      <c r="M1050" s="44">
        <v>0</v>
      </c>
      <c r="N1050" s="44">
        <v>0</v>
      </c>
      <c r="O1050" s="47">
        <f>'[1]Прод. прилож'!$C$1334</f>
        <v>8432000</v>
      </c>
      <c r="P1050" s="44">
        <f t="shared" si="209"/>
        <v>3320.547858892468</v>
      </c>
      <c r="Q1050" s="50">
        <v>9673</v>
      </c>
      <c r="R1050" s="69" t="s">
        <v>96</v>
      </c>
      <c r="S1050" s="57"/>
      <c r="U1050" s="17"/>
    </row>
    <row r="1051" spans="1:207" s="16" customFormat="1" ht="25.15" customHeight="1" x14ac:dyDescent="0.25">
      <c r="A1051" s="191" t="s">
        <v>1554</v>
      </c>
      <c r="B1051" s="45" t="s">
        <v>642</v>
      </c>
      <c r="C1051" s="58">
        <v>1962</v>
      </c>
      <c r="D1051" s="167" t="s">
        <v>221</v>
      </c>
      <c r="E1051" s="167" t="s">
        <v>22</v>
      </c>
      <c r="F1051" s="72">
        <v>5</v>
      </c>
      <c r="G1051" s="72">
        <v>4</v>
      </c>
      <c r="H1051" s="47">
        <f>I1051+J1051</f>
        <v>3487.97</v>
      </c>
      <c r="I1051" s="47">
        <v>153.6</v>
      </c>
      <c r="J1051" s="47">
        <v>3334.37</v>
      </c>
      <c r="K1051" s="37">
        <f t="shared" si="200"/>
        <v>9579000</v>
      </c>
      <c r="L1051" s="44">
        <v>0</v>
      </c>
      <c r="M1051" s="44">
        <v>0</v>
      </c>
      <c r="N1051" s="44">
        <v>0</v>
      </c>
      <c r="O1051" s="47">
        <f>'[1]Прод. прилож'!$C$344</f>
        <v>9579000</v>
      </c>
      <c r="P1051" s="44">
        <f t="shared" si="209"/>
        <v>2746.2965564497404</v>
      </c>
      <c r="Q1051" s="50">
        <v>9673</v>
      </c>
      <c r="R1051" s="69" t="s">
        <v>94</v>
      </c>
      <c r="S1051" s="57"/>
    </row>
    <row r="1052" spans="1:207" s="16" customFormat="1" ht="25.15" customHeight="1" x14ac:dyDescent="0.25">
      <c r="A1052" s="191" t="s">
        <v>1555</v>
      </c>
      <c r="B1052" s="45" t="s">
        <v>643</v>
      </c>
      <c r="C1052" s="58">
        <v>1963</v>
      </c>
      <c r="D1052" s="167" t="s">
        <v>221</v>
      </c>
      <c r="E1052" s="167" t="s">
        <v>22</v>
      </c>
      <c r="F1052" s="72">
        <v>5</v>
      </c>
      <c r="G1052" s="72">
        <v>4</v>
      </c>
      <c r="H1052" s="47">
        <f>I1052+J1052</f>
        <v>3532.16</v>
      </c>
      <c r="I1052" s="47">
        <v>42.1</v>
      </c>
      <c r="J1052" s="47">
        <v>3490.06</v>
      </c>
      <c r="K1052" s="37">
        <f t="shared" si="200"/>
        <v>8346750</v>
      </c>
      <c r="L1052" s="44">
        <v>0</v>
      </c>
      <c r="M1052" s="44">
        <v>0</v>
      </c>
      <c r="N1052" s="44">
        <v>0</v>
      </c>
      <c r="O1052" s="47">
        <f>'[1]Прод. прилож'!$C$877</f>
        <v>8346750</v>
      </c>
      <c r="P1052" s="44">
        <f t="shared" si="209"/>
        <v>2363.0724542489584</v>
      </c>
      <c r="Q1052" s="50">
        <v>9673</v>
      </c>
      <c r="R1052" s="69" t="s">
        <v>95</v>
      </c>
      <c r="S1052" s="57"/>
    </row>
    <row r="1053" spans="1:207" s="116" customFormat="1" ht="22.9" customHeight="1" x14ac:dyDescent="0.25">
      <c r="A1053" s="191" t="s">
        <v>1556</v>
      </c>
      <c r="B1053" s="45" t="s">
        <v>644</v>
      </c>
      <c r="C1053" s="93">
        <v>1959</v>
      </c>
      <c r="D1053" s="167" t="s">
        <v>221</v>
      </c>
      <c r="E1053" s="58" t="s">
        <v>20</v>
      </c>
      <c r="F1053" s="72">
        <v>4</v>
      </c>
      <c r="G1053" s="72">
        <v>1</v>
      </c>
      <c r="H1053" s="47">
        <v>2525.6</v>
      </c>
      <c r="I1053" s="47">
        <v>2533.3000000000002</v>
      </c>
      <c r="J1053" s="47">
        <v>489.5</v>
      </c>
      <c r="K1053" s="37">
        <f t="shared" si="200"/>
        <v>22595181.16</v>
      </c>
      <c r="L1053" s="44">
        <v>0</v>
      </c>
      <c r="M1053" s="44">
        <v>0</v>
      </c>
      <c r="N1053" s="44">
        <v>0</v>
      </c>
      <c r="O1053" s="47">
        <f>'[1]Прод. прилож'!$C$345</f>
        <v>22595181.16</v>
      </c>
      <c r="P1053" s="44">
        <f t="shared" si="209"/>
        <v>8946.4607063668045</v>
      </c>
      <c r="Q1053" s="50">
        <v>9673</v>
      </c>
      <c r="R1053" s="69" t="s">
        <v>94</v>
      </c>
      <c r="S1053" s="17"/>
      <c r="T1053" s="17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16"/>
      <c r="AJ1053" s="16"/>
      <c r="AK1053" s="16"/>
      <c r="AL1053" s="16"/>
      <c r="AM1053" s="16"/>
      <c r="AN1053" s="16"/>
      <c r="AO1053" s="16"/>
      <c r="AP1053" s="16"/>
      <c r="AQ1053" s="16"/>
      <c r="AR1053" s="16"/>
      <c r="AS1053" s="16"/>
      <c r="AT1053" s="16"/>
      <c r="AU1053" s="16"/>
      <c r="AV1053" s="16"/>
      <c r="AW1053" s="16"/>
      <c r="AX1053" s="16"/>
      <c r="AY1053" s="16"/>
      <c r="AZ1053" s="16"/>
      <c r="BA1053" s="16"/>
      <c r="BB1053" s="16"/>
      <c r="BC1053" s="16"/>
      <c r="BD1053" s="16"/>
      <c r="BE1053" s="16"/>
      <c r="BF1053" s="16"/>
      <c r="BG1053" s="16"/>
      <c r="BH1053" s="16"/>
      <c r="BI1053" s="16"/>
      <c r="BJ1053" s="16"/>
      <c r="BK1053" s="16"/>
      <c r="BL1053" s="16"/>
      <c r="BM1053" s="16"/>
      <c r="BN1053" s="16"/>
      <c r="BO1053" s="16"/>
      <c r="BP1053" s="16"/>
      <c r="BQ1053" s="16"/>
      <c r="BR1053" s="16"/>
      <c r="BS1053" s="16"/>
      <c r="BT1053" s="16"/>
      <c r="BU1053" s="16"/>
      <c r="BV1053" s="16"/>
      <c r="BW1053" s="16"/>
      <c r="BX1053" s="16"/>
      <c r="BY1053" s="16"/>
      <c r="BZ1053" s="16"/>
      <c r="CA1053" s="16"/>
      <c r="CB1053" s="16"/>
      <c r="CC1053" s="16"/>
      <c r="CD1053" s="16"/>
      <c r="CE1053" s="16"/>
      <c r="CF1053" s="16"/>
      <c r="CG1053" s="16"/>
      <c r="CH1053" s="16"/>
      <c r="CI1053" s="16"/>
      <c r="CJ1053" s="16"/>
      <c r="CK1053" s="16"/>
      <c r="CL1053" s="16"/>
      <c r="CM1053" s="16"/>
      <c r="CN1053" s="16"/>
      <c r="CO1053" s="16"/>
      <c r="CP1053" s="16"/>
      <c r="CQ1053" s="16"/>
      <c r="CR1053" s="16"/>
      <c r="CS1053" s="16"/>
      <c r="CT1053" s="16"/>
      <c r="CU1053" s="16"/>
      <c r="CV1053" s="16"/>
      <c r="CW1053" s="16"/>
      <c r="CX1053" s="16"/>
      <c r="CY1053" s="16"/>
      <c r="CZ1053" s="16"/>
      <c r="DA1053" s="16"/>
      <c r="DB1053" s="16"/>
      <c r="DC1053" s="16"/>
      <c r="DD1053" s="16"/>
      <c r="DE1053" s="16"/>
      <c r="DF1053" s="16"/>
      <c r="DG1053" s="16"/>
      <c r="DH1053" s="16"/>
      <c r="DI1053" s="16"/>
      <c r="DJ1053" s="16"/>
      <c r="DK1053" s="16"/>
      <c r="DL1053" s="16"/>
      <c r="DM1053" s="16"/>
      <c r="DN1053" s="16"/>
      <c r="DO1053" s="16"/>
      <c r="DP1053" s="16"/>
      <c r="DQ1053" s="16"/>
      <c r="DR1053" s="16"/>
      <c r="DS1053" s="16"/>
      <c r="DT1053" s="16"/>
      <c r="DU1053" s="16"/>
      <c r="DV1053" s="16"/>
      <c r="DW1053" s="16"/>
      <c r="DX1053" s="16"/>
      <c r="DY1053" s="16"/>
      <c r="DZ1053" s="16"/>
      <c r="EA1053" s="16"/>
      <c r="EB1053" s="16"/>
      <c r="EC1053" s="16"/>
      <c r="ED1053" s="16"/>
      <c r="EE1053" s="16"/>
      <c r="EF1053" s="16"/>
      <c r="EG1053" s="16"/>
      <c r="EH1053" s="16"/>
      <c r="EI1053" s="16"/>
      <c r="EJ1053" s="16"/>
      <c r="EK1053" s="16"/>
      <c r="EL1053" s="16"/>
      <c r="EM1053" s="16"/>
      <c r="EN1053" s="16"/>
      <c r="EO1053" s="16"/>
      <c r="EP1053" s="16"/>
      <c r="EQ1053" s="16"/>
      <c r="ER1053" s="16"/>
      <c r="ES1053" s="16"/>
      <c r="ET1053" s="16"/>
      <c r="EU1053" s="16"/>
      <c r="EV1053" s="16"/>
      <c r="EW1053" s="16"/>
      <c r="EX1053" s="16"/>
      <c r="EY1053" s="16"/>
      <c r="EZ1053" s="16"/>
      <c r="FA1053" s="16"/>
      <c r="FB1053" s="16"/>
      <c r="FC1053" s="16"/>
      <c r="FD1053" s="16"/>
      <c r="FE1053" s="16"/>
      <c r="FF1053" s="16"/>
      <c r="FG1053" s="16"/>
      <c r="FH1053" s="16"/>
      <c r="FI1053" s="16"/>
      <c r="FJ1053" s="16"/>
      <c r="FK1053" s="16"/>
      <c r="FL1053" s="16"/>
      <c r="FM1053" s="16"/>
      <c r="FN1053" s="16"/>
      <c r="FO1053" s="16"/>
      <c r="FP1053" s="16"/>
      <c r="FQ1053" s="16"/>
      <c r="FR1053" s="16"/>
      <c r="FS1053" s="16"/>
      <c r="FT1053" s="16"/>
      <c r="FU1053" s="16"/>
      <c r="FV1053" s="16"/>
      <c r="FW1053" s="16"/>
      <c r="FX1053" s="16"/>
      <c r="FY1053" s="16"/>
      <c r="FZ1053" s="16"/>
      <c r="GA1053" s="16"/>
      <c r="GB1053" s="16"/>
      <c r="GC1053" s="16"/>
      <c r="GD1053" s="16"/>
      <c r="GE1053" s="16"/>
      <c r="GF1053" s="16"/>
      <c r="GG1053" s="16"/>
      <c r="GH1053" s="16"/>
      <c r="GI1053" s="16"/>
      <c r="GJ1053" s="16"/>
      <c r="GK1053" s="16"/>
      <c r="GL1053" s="16"/>
      <c r="GM1053" s="16"/>
      <c r="GN1053" s="16"/>
      <c r="GO1053" s="16"/>
      <c r="GP1053" s="16"/>
      <c r="GQ1053" s="16"/>
      <c r="GR1053" s="16"/>
      <c r="GS1053" s="16"/>
      <c r="GT1053" s="16"/>
      <c r="GU1053" s="16"/>
      <c r="GV1053" s="16"/>
      <c r="GW1053" s="16"/>
      <c r="GX1053" s="16"/>
      <c r="GY1053" s="16"/>
    </row>
    <row r="1054" spans="1:207" s="16" customFormat="1" ht="25.15" customHeight="1" x14ac:dyDescent="0.25">
      <c r="A1054" s="191" t="s">
        <v>1557</v>
      </c>
      <c r="B1054" s="45" t="s">
        <v>645</v>
      </c>
      <c r="C1054" s="167">
        <v>1967</v>
      </c>
      <c r="D1054" s="167" t="s">
        <v>221</v>
      </c>
      <c r="E1054" s="167" t="s">
        <v>22</v>
      </c>
      <c r="F1054" s="72">
        <v>5</v>
      </c>
      <c r="G1054" s="72">
        <v>4</v>
      </c>
      <c r="H1054" s="47">
        <v>2581.04</v>
      </c>
      <c r="I1054" s="47">
        <v>853.7</v>
      </c>
      <c r="J1054" s="47">
        <v>1727.34</v>
      </c>
      <c r="K1054" s="37">
        <f t="shared" si="200"/>
        <v>3100032</v>
      </c>
      <c r="L1054" s="44">
        <v>0</v>
      </c>
      <c r="M1054" s="44">
        <v>0</v>
      </c>
      <c r="N1054" s="44">
        <v>0</v>
      </c>
      <c r="O1054" s="47">
        <f>'[1]Прод. прилож'!$C$1335</f>
        <v>3100032</v>
      </c>
      <c r="P1054" s="44">
        <f t="shared" si="209"/>
        <v>1201.0786349688499</v>
      </c>
      <c r="Q1054" s="50">
        <v>9673</v>
      </c>
      <c r="R1054" s="69" t="s">
        <v>96</v>
      </c>
      <c r="S1054" s="57"/>
    </row>
    <row r="1055" spans="1:207" s="16" customFormat="1" ht="25.15" customHeight="1" x14ac:dyDescent="0.25">
      <c r="A1055" s="191" t="s">
        <v>1558</v>
      </c>
      <c r="B1055" s="45" t="s">
        <v>646</v>
      </c>
      <c r="C1055" s="58">
        <v>1966</v>
      </c>
      <c r="D1055" s="167" t="s">
        <v>221</v>
      </c>
      <c r="E1055" s="58" t="s">
        <v>22</v>
      </c>
      <c r="F1055" s="72">
        <v>5</v>
      </c>
      <c r="G1055" s="72">
        <v>3</v>
      </c>
      <c r="H1055" s="47">
        <f>I1055+J1055</f>
        <v>2620.2599999999998</v>
      </c>
      <c r="I1055" s="47">
        <v>131.6</v>
      </c>
      <c r="J1055" s="47">
        <v>2488.66</v>
      </c>
      <c r="K1055" s="37">
        <f t="shared" si="200"/>
        <v>3422952</v>
      </c>
      <c r="L1055" s="44">
        <v>0</v>
      </c>
      <c r="M1055" s="44">
        <v>0</v>
      </c>
      <c r="N1055" s="44">
        <v>0</v>
      </c>
      <c r="O1055" s="47">
        <f>'[1]Прод. прилож'!$C$1336</f>
        <v>3422952</v>
      </c>
      <c r="P1055" s="44">
        <f t="shared" si="209"/>
        <v>1306.340592154977</v>
      </c>
      <c r="Q1055" s="50">
        <v>9673</v>
      </c>
      <c r="R1055" s="69" t="s">
        <v>96</v>
      </c>
      <c r="S1055" s="57"/>
    </row>
    <row r="1056" spans="1:207" s="16" customFormat="1" ht="25.15" customHeight="1" x14ac:dyDescent="0.25">
      <c r="A1056" s="191" t="s">
        <v>1559</v>
      </c>
      <c r="B1056" s="45" t="s">
        <v>647</v>
      </c>
      <c r="C1056" s="167">
        <v>1966</v>
      </c>
      <c r="D1056" s="167" t="s">
        <v>221</v>
      </c>
      <c r="E1056" s="167" t="s">
        <v>22</v>
      </c>
      <c r="F1056" s="72">
        <v>5</v>
      </c>
      <c r="G1056" s="72">
        <v>4</v>
      </c>
      <c r="H1056" s="47">
        <v>2631.13</v>
      </c>
      <c r="I1056" s="47">
        <v>867.9</v>
      </c>
      <c r="J1056" s="47">
        <v>1763.23</v>
      </c>
      <c r="K1056" s="37">
        <f t="shared" ref="K1056:K1120" si="212">SUM(L1056:O1056)</f>
        <v>15566066.949999999</v>
      </c>
      <c r="L1056" s="44">
        <v>0</v>
      </c>
      <c r="M1056" s="44">
        <v>0</v>
      </c>
      <c r="N1056" s="44">
        <v>0</v>
      </c>
      <c r="O1056" s="47">
        <f>'[1]Прод. прилож'!$C$1337</f>
        <v>15566066.949999999</v>
      </c>
      <c r="P1056" s="44">
        <f t="shared" si="209"/>
        <v>5916.114730172967</v>
      </c>
      <c r="Q1056" s="50">
        <v>9673</v>
      </c>
      <c r="R1056" s="69" t="s">
        <v>96</v>
      </c>
      <c r="S1056" s="57"/>
    </row>
    <row r="1057" spans="1:207" s="16" customFormat="1" ht="25.15" customHeight="1" x14ac:dyDescent="0.25">
      <c r="A1057" s="191" t="s">
        <v>2559</v>
      </c>
      <c r="B1057" s="45" t="s">
        <v>648</v>
      </c>
      <c r="C1057" s="167">
        <v>1966</v>
      </c>
      <c r="D1057" s="167" t="s">
        <v>221</v>
      </c>
      <c r="E1057" s="167" t="s">
        <v>22</v>
      </c>
      <c r="F1057" s="72">
        <v>5</v>
      </c>
      <c r="G1057" s="72">
        <v>4</v>
      </c>
      <c r="H1057" s="47">
        <v>2607.41</v>
      </c>
      <c r="I1057" s="47">
        <v>752.35</v>
      </c>
      <c r="J1057" s="47">
        <v>1855.06</v>
      </c>
      <c r="K1057" s="37">
        <f t="shared" si="212"/>
        <v>15472954.25</v>
      </c>
      <c r="L1057" s="44">
        <v>0</v>
      </c>
      <c r="M1057" s="44">
        <v>0</v>
      </c>
      <c r="N1057" s="44">
        <v>0</v>
      </c>
      <c r="O1057" s="47">
        <f>'[1]Прод. прилож'!$C$1338</f>
        <v>15472954.25</v>
      </c>
      <c r="P1057" s="44">
        <f t="shared" si="209"/>
        <v>5934.2237124196045</v>
      </c>
      <c r="Q1057" s="50">
        <v>9673</v>
      </c>
      <c r="R1057" s="69" t="s">
        <v>96</v>
      </c>
      <c r="S1057" s="57"/>
    </row>
    <row r="1058" spans="1:207" s="16" customFormat="1" ht="25.15" customHeight="1" x14ac:dyDescent="0.25">
      <c r="A1058" s="191" t="s">
        <v>1560</v>
      </c>
      <c r="B1058" s="45" t="s">
        <v>649</v>
      </c>
      <c r="C1058" s="167">
        <v>1964</v>
      </c>
      <c r="D1058" s="167" t="s">
        <v>221</v>
      </c>
      <c r="E1058" s="167" t="s">
        <v>22</v>
      </c>
      <c r="F1058" s="72">
        <v>5</v>
      </c>
      <c r="G1058" s="72">
        <v>3</v>
      </c>
      <c r="H1058" s="47">
        <v>2811.02</v>
      </c>
      <c r="I1058" s="47">
        <v>0</v>
      </c>
      <c r="J1058" s="47">
        <v>2604.7199999999998</v>
      </c>
      <c r="K1058" s="37">
        <f t="shared" si="212"/>
        <v>3875040</v>
      </c>
      <c r="L1058" s="44">
        <v>0</v>
      </c>
      <c r="M1058" s="44">
        <v>0</v>
      </c>
      <c r="N1058" s="44">
        <v>0</v>
      </c>
      <c r="O1058" s="47">
        <f>'[1]Прод. прилож'!$C$878</f>
        <v>3875040</v>
      </c>
      <c r="P1058" s="44">
        <f t="shared" si="209"/>
        <v>1378.5174064930168</v>
      </c>
      <c r="Q1058" s="50">
        <v>9673</v>
      </c>
      <c r="R1058" s="69" t="s">
        <v>95</v>
      </c>
      <c r="S1058" s="57"/>
    </row>
    <row r="1059" spans="1:207" s="16" customFormat="1" ht="25.15" customHeight="1" x14ac:dyDescent="0.25">
      <c r="A1059" s="191" t="s">
        <v>1561</v>
      </c>
      <c r="B1059" s="45" t="s">
        <v>650</v>
      </c>
      <c r="C1059" s="167">
        <v>1967</v>
      </c>
      <c r="D1059" s="167" t="s">
        <v>221</v>
      </c>
      <c r="E1059" s="167" t="s">
        <v>22</v>
      </c>
      <c r="F1059" s="72">
        <v>5</v>
      </c>
      <c r="G1059" s="72">
        <v>3</v>
      </c>
      <c r="H1059" s="47">
        <v>2622.76</v>
      </c>
      <c r="I1059" s="47">
        <v>861.6</v>
      </c>
      <c r="J1059" s="47">
        <v>1761.18</v>
      </c>
      <c r="K1059" s="37">
        <f t="shared" si="212"/>
        <v>18672499.130000003</v>
      </c>
      <c r="L1059" s="44">
        <v>0</v>
      </c>
      <c r="M1059" s="44">
        <v>0</v>
      </c>
      <c r="N1059" s="44">
        <v>0</v>
      </c>
      <c r="O1059" s="47">
        <f>'[1]Прод. прилож'!$C$1339</f>
        <v>18672499.130000003</v>
      </c>
      <c r="P1059" s="44">
        <f t="shared" si="209"/>
        <v>7119.4082302612524</v>
      </c>
      <c r="Q1059" s="50">
        <v>9673</v>
      </c>
      <c r="R1059" s="69" t="s">
        <v>96</v>
      </c>
      <c r="S1059" s="57"/>
    </row>
    <row r="1060" spans="1:207" s="16" customFormat="1" ht="25.15" customHeight="1" x14ac:dyDescent="0.25">
      <c r="A1060" s="191" t="s">
        <v>1562</v>
      </c>
      <c r="B1060" s="45" t="s">
        <v>651</v>
      </c>
      <c r="C1060" s="167">
        <v>1965</v>
      </c>
      <c r="D1060" s="167" t="s">
        <v>221</v>
      </c>
      <c r="E1060" s="58" t="s">
        <v>20</v>
      </c>
      <c r="F1060" s="72">
        <v>5</v>
      </c>
      <c r="G1060" s="72">
        <v>4</v>
      </c>
      <c r="H1060" s="47">
        <v>4101.5</v>
      </c>
      <c r="I1060" s="47">
        <v>1543.4</v>
      </c>
      <c r="J1060" s="47">
        <v>2558.1</v>
      </c>
      <c r="K1060" s="37">
        <f t="shared" si="212"/>
        <v>41521171.5</v>
      </c>
      <c r="L1060" s="44">
        <v>0</v>
      </c>
      <c r="M1060" s="44">
        <v>0</v>
      </c>
      <c r="N1060" s="44">
        <v>0</v>
      </c>
      <c r="O1060" s="47">
        <f>'[1]Прод. прилож'!$C$1340</f>
        <v>41521171.5</v>
      </c>
      <c r="P1060" s="44">
        <f t="shared" si="209"/>
        <v>10123.411312934293</v>
      </c>
      <c r="Q1060" s="50">
        <v>9673</v>
      </c>
      <c r="R1060" s="69" t="s">
        <v>96</v>
      </c>
      <c r="S1060" s="57"/>
    </row>
    <row r="1061" spans="1:207" s="16" customFormat="1" ht="25.15" customHeight="1" x14ac:dyDescent="0.25">
      <c r="A1061" s="191" t="s">
        <v>1563</v>
      </c>
      <c r="B1061" s="45" t="s">
        <v>652</v>
      </c>
      <c r="C1061" s="58">
        <v>1964</v>
      </c>
      <c r="D1061" s="167" t="s">
        <v>221</v>
      </c>
      <c r="E1061" s="58" t="s">
        <v>20</v>
      </c>
      <c r="F1061" s="72">
        <v>5</v>
      </c>
      <c r="G1061" s="72">
        <v>2</v>
      </c>
      <c r="H1061" s="47">
        <f>I1061+J1061</f>
        <v>1651.72</v>
      </c>
      <c r="I1061" s="47">
        <v>383</v>
      </c>
      <c r="J1061" s="47">
        <v>1268.72</v>
      </c>
      <c r="K1061" s="37">
        <f t="shared" si="212"/>
        <v>10360650</v>
      </c>
      <c r="L1061" s="44">
        <v>0</v>
      </c>
      <c r="M1061" s="44">
        <v>0</v>
      </c>
      <c r="N1061" s="44">
        <v>0</v>
      </c>
      <c r="O1061" s="47">
        <f>'[1]Прод. прилож'!$C$879</f>
        <v>10360650</v>
      </c>
      <c r="P1061" s="44">
        <f t="shared" si="209"/>
        <v>6272.6430629888846</v>
      </c>
      <c r="Q1061" s="50">
        <v>9673</v>
      </c>
      <c r="R1061" s="69" t="s">
        <v>95</v>
      </c>
      <c r="S1061" s="57"/>
    </row>
    <row r="1062" spans="1:207" s="16" customFormat="1" ht="25.15" customHeight="1" x14ac:dyDescent="0.25">
      <c r="A1062" s="191" t="s">
        <v>1564</v>
      </c>
      <c r="B1062" s="45" t="s">
        <v>653</v>
      </c>
      <c r="C1062" s="58">
        <v>1962</v>
      </c>
      <c r="D1062" s="167" t="s">
        <v>221</v>
      </c>
      <c r="E1062" s="58" t="s">
        <v>22</v>
      </c>
      <c r="F1062" s="72">
        <v>5</v>
      </c>
      <c r="G1062" s="72">
        <v>3</v>
      </c>
      <c r="H1062" s="47">
        <f>I1062+J1062</f>
        <v>2483.2600000000002</v>
      </c>
      <c r="I1062" s="47">
        <v>452.58</v>
      </c>
      <c r="J1062" s="47">
        <v>2030.68</v>
      </c>
      <c r="K1062" s="37">
        <f t="shared" si="212"/>
        <v>6696000</v>
      </c>
      <c r="L1062" s="44">
        <v>0</v>
      </c>
      <c r="M1062" s="44">
        <v>0</v>
      </c>
      <c r="N1062" s="44">
        <v>0</v>
      </c>
      <c r="O1062" s="47">
        <f>'[1]Прод. прилож'!$C$346</f>
        <v>6696000</v>
      </c>
      <c r="P1062" s="44">
        <f t="shared" si="209"/>
        <v>2696.4554657989897</v>
      </c>
      <c r="Q1062" s="50">
        <v>9673</v>
      </c>
      <c r="R1062" s="69" t="s">
        <v>94</v>
      </c>
      <c r="S1062" s="57"/>
    </row>
    <row r="1063" spans="1:207" s="16" customFormat="1" ht="25.15" customHeight="1" x14ac:dyDescent="0.25">
      <c r="A1063" s="191" t="s">
        <v>1565</v>
      </c>
      <c r="B1063" s="45" t="s">
        <v>1693</v>
      </c>
      <c r="C1063" s="167">
        <v>1968</v>
      </c>
      <c r="D1063" s="167" t="s">
        <v>221</v>
      </c>
      <c r="E1063" s="167" t="s">
        <v>358</v>
      </c>
      <c r="F1063" s="72">
        <v>5</v>
      </c>
      <c r="G1063" s="72">
        <v>2</v>
      </c>
      <c r="H1063" s="47">
        <v>2481.6999999999998</v>
      </c>
      <c r="I1063" s="47">
        <v>0</v>
      </c>
      <c r="J1063" s="47">
        <v>1812.95</v>
      </c>
      <c r="K1063" s="37">
        <f t="shared" si="212"/>
        <v>19051404.379999999</v>
      </c>
      <c r="L1063" s="44">
        <v>0</v>
      </c>
      <c r="M1063" s="44">
        <v>0</v>
      </c>
      <c r="N1063" s="44">
        <v>0</v>
      </c>
      <c r="O1063" s="47">
        <f>'[1]Прод. прилож'!$C$347</f>
        <v>19051404.379999999</v>
      </c>
      <c r="P1063" s="44">
        <f t="shared" si="209"/>
        <v>7676.7556030140631</v>
      </c>
      <c r="Q1063" s="50">
        <v>9673</v>
      </c>
      <c r="R1063" s="69" t="s">
        <v>94</v>
      </c>
      <c r="S1063" s="57"/>
    </row>
    <row r="1064" spans="1:207" s="16" customFormat="1" ht="25.15" customHeight="1" x14ac:dyDescent="0.25">
      <c r="A1064" s="200" t="s">
        <v>1566</v>
      </c>
      <c r="B1064" s="212" t="s">
        <v>654</v>
      </c>
      <c r="C1064" s="214">
        <v>1962</v>
      </c>
      <c r="D1064" s="214" t="s">
        <v>221</v>
      </c>
      <c r="E1064" s="214" t="s">
        <v>358</v>
      </c>
      <c r="F1064" s="204">
        <v>5</v>
      </c>
      <c r="G1064" s="204">
        <v>4</v>
      </c>
      <c r="H1064" s="222">
        <v>4063</v>
      </c>
      <c r="I1064" s="222">
        <v>1090.7</v>
      </c>
      <c r="J1064" s="222">
        <v>2972.3</v>
      </c>
      <c r="K1064" s="37">
        <f t="shared" si="212"/>
        <v>19637843.789999999</v>
      </c>
      <c r="L1064" s="44">
        <v>0</v>
      </c>
      <c r="M1064" s="44">
        <v>0</v>
      </c>
      <c r="N1064" s="44">
        <v>0</v>
      </c>
      <c r="O1064" s="47">
        <f>'[1]Прод. прилож'!$C$348</f>
        <v>19637843.789999999</v>
      </c>
      <c r="P1064" s="44">
        <f t="shared" si="209"/>
        <v>4833.3359069652961</v>
      </c>
      <c r="Q1064" s="50">
        <v>9673</v>
      </c>
      <c r="R1064" s="69" t="s">
        <v>94</v>
      </c>
      <c r="S1064" s="57"/>
    </row>
    <row r="1065" spans="1:207" s="16" customFormat="1" ht="25.15" customHeight="1" x14ac:dyDescent="0.25">
      <c r="A1065" s="201"/>
      <c r="B1065" s="213"/>
      <c r="C1065" s="215"/>
      <c r="D1065" s="215"/>
      <c r="E1065" s="215"/>
      <c r="F1065" s="205"/>
      <c r="G1065" s="205"/>
      <c r="H1065" s="223"/>
      <c r="I1065" s="223"/>
      <c r="J1065" s="223"/>
      <c r="K1065" s="37">
        <f>SUM(L1065:O1065)</f>
        <v>14501972.250000002</v>
      </c>
      <c r="L1065" s="44">
        <v>0</v>
      </c>
      <c r="M1065" s="44">
        <v>0</v>
      </c>
      <c r="N1065" s="44">
        <v>0</v>
      </c>
      <c r="O1065" s="47">
        <f>'[1]Прод. прилож'!$C$880</f>
        <v>14501972.250000002</v>
      </c>
      <c r="P1065" s="44">
        <f>K1065/H1064</f>
        <v>3569.2769505291662</v>
      </c>
      <c r="Q1065" s="50">
        <v>9673</v>
      </c>
      <c r="R1065" s="69" t="s">
        <v>95</v>
      </c>
      <c r="S1065" s="57"/>
    </row>
    <row r="1066" spans="1:207" s="16" customFormat="1" ht="25.15" customHeight="1" x14ac:dyDescent="0.25">
      <c r="A1066" s="145" t="s">
        <v>1567</v>
      </c>
      <c r="B1066" s="45" t="s">
        <v>2579</v>
      </c>
      <c r="C1066" s="148">
        <v>1956</v>
      </c>
      <c r="D1066" s="192" t="s">
        <v>221</v>
      </c>
      <c r="E1066" s="167" t="s">
        <v>20</v>
      </c>
      <c r="F1066" s="150">
        <v>7</v>
      </c>
      <c r="G1066" s="150">
        <v>4</v>
      </c>
      <c r="H1066" s="152">
        <f>'[5]Региональная программа'!$C$4620</f>
        <v>3694.97</v>
      </c>
      <c r="I1066" s="152">
        <v>388.8</v>
      </c>
      <c r="J1066" s="152">
        <v>3306.17</v>
      </c>
      <c r="K1066" s="37">
        <f>SUM(L1066:O1066)</f>
        <v>3665750</v>
      </c>
      <c r="L1066" s="44">
        <v>0</v>
      </c>
      <c r="M1066" s="44">
        <v>0</v>
      </c>
      <c r="N1066" s="44">
        <v>0</v>
      </c>
      <c r="O1066" s="47">
        <f>'[1]Прод. прилож'!$C$881</f>
        <v>3665750</v>
      </c>
      <c r="P1066" s="44">
        <f>K1066/H1066</f>
        <v>992.09195203208697</v>
      </c>
      <c r="Q1066" s="50">
        <v>9673</v>
      </c>
      <c r="R1066" s="69" t="s">
        <v>95</v>
      </c>
      <c r="S1066" s="57"/>
    </row>
    <row r="1067" spans="1:207" s="16" customFormat="1" ht="25.15" customHeight="1" x14ac:dyDescent="0.25">
      <c r="A1067" s="191" t="s">
        <v>1568</v>
      </c>
      <c r="B1067" s="45" t="s">
        <v>1899</v>
      </c>
      <c r="C1067" s="72">
        <v>1960</v>
      </c>
      <c r="D1067" s="167" t="s">
        <v>221</v>
      </c>
      <c r="E1067" s="167" t="s">
        <v>20</v>
      </c>
      <c r="F1067" s="71">
        <v>5</v>
      </c>
      <c r="G1067" s="71">
        <v>10</v>
      </c>
      <c r="H1067" s="50">
        <v>15869.9</v>
      </c>
      <c r="I1067" s="50">
        <v>3139.7</v>
      </c>
      <c r="J1067" s="50">
        <v>10103.9</v>
      </c>
      <c r="K1067" s="37">
        <f t="shared" si="212"/>
        <v>7411243.2999999998</v>
      </c>
      <c r="L1067" s="47">
        <v>0</v>
      </c>
      <c r="M1067" s="47">
        <v>0</v>
      </c>
      <c r="N1067" s="47">
        <v>0</v>
      </c>
      <c r="O1067" s="44">
        <f>'[1]Прод. прилож'!$C$349</f>
        <v>7411243.2999999998</v>
      </c>
      <c r="P1067" s="50">
        <f t="shared" si="209"/>
        <v>467</v>
      </c>
      <c r="Q1067" s="37">
        <v>9673</v>
      </c>
      <c r="R1067" s="70" t="s">
        <v>94</v>
      </c>
      <c r="S1067" s="57"/>
      <c r="Y1067" s="116"/>
      <c r="Z1067" s="116"/>
      <c r="AA1067" s="116"/>
      <c r="AB1067" s="116"/>
      <c r="AC1067" s="116"/>
      <c r="AD1067" s="116"/>
      <c r="AE1067" s="116"/>
      <c r="AF1067" s="116"/>
      <c r="AG1067" s="116"/>
      <c r="AH1067" s="116"/>
      <c r="AI1067" s="116"/>
      <c r="AJ1067" s="116"/>
      <c r="AK1067" s="116"/>
      <c r="AL1067" s="116"/>
      <c r="AM1067" s="116"/>
      <c r="AN1067" s="116"/>
      <c r="AO1067" s="116"/>
      <c r="AP1067" s="116"/>
      <c r="AQ1067" s="116"/>
      <c r="AR1067" s="116"/>
      <c r="AS1067" s="116"/>
      <c r="AT1067" s="116"/>
      <c r="AU1067" s="116"/>
      <c r="AV1067" s="116"/>
      <c r="AW1067" s="116"/>
      <c r="AX1067" s="116"/>
      <c r="AY1067" s="116"/>
      <c r="AZ1067" s="116"/>
      <c r="BA1067" s="116"/>
      <c r="BB1067" s="116"/>
      <c r="BC1067" s="116"/>
      <c r="BD1067" s="116"/>
      <c r="BE1067" s="116"/>
      <c r="BF1067" s="116"/>
      <c r="BG1067" s="116"/>
      <c r="BH1067" s="116"/>
      <c r="BI1067" s="116"/>
      <c r="BJ1067" s="116"/>
      <c r="BK1067" s="116"/>
      <c r="BL1067" s="116"/>
      <c r="BM1067" s="116"/>
      <c r="BN1067" s="116"/>
      <c r="BO1067" s="116"/>
      <c r="BP1067" s="116"/>
      <c r="BQ1067" s="116"/>
      <c r="BR1067" s="116"/>
      <c r="BS1067" s="116"/>
      <c r="BT1067" s="116"/>
      <c r="BU1067" s="116"/>
      <c r="BV1067" s="116"/>
      <c r="BW1067" s="116"/>
      <c r="BX1067" s="116"/>
      <c r="BY1067" s="116"/>
      <c r="BZ1067" s="116"/>
      <c r="CA1067" s="116"/>
      <c r="CB1067" s="116"/>
      <c r="CC1067" s="116"/>
      <c r="CD1067" s="116"/>
      <c r="CE1067" s="116"/>
      <c r="CF1067" s="116"/>
      <c r="CG1067" s="116"/>
      <c r="CH1067" s="116"/>
      <c r="CI1067" s="116"/>
      <c r="CJ1067" s="116"/>
      <c r="CK1067" s="116"/>
      <c r="CL1067" s="116"/>
      <c r="CM1067" s="116"/>
      <c r="CN1067" s="116"/>
      <c r="CO1067" s="116"/>
      <c r="CP1067" s="116"/>
      <c r="CQ1067" s="116"/>
      <c r="CR1067" s="116"/>
      <c r="CS1067" s="116"/>
      <c r="CT1067" s="116"/>
      <c r="CU1067" s="116"/>
      <c r="CV1067" s="116"/>
      <c r="CW1067" s="116"/>
      <c r="CX1067" s="116"/>
      <c r="CY1067" s="116"/>
      <c r="CZ1067" s="116"/>
      <c r="DA1067" s="116"/>
      <c r="DB1067" s="116"/>
      <c r="DC1067" s="116"/>
      <c r="DD1067" s="116"/>
      <c r="DE1067" s="116"/>
      <c r="DF1067" s="116"/>
      <c r="DG1067" s="116"/>
      <c r="DH1067" s="116"/>
      <c r="DI1067" s="116"/>
      <c r="DJ1067" s="116"/>
      <c r="DK1067" s="116"/>
      <c r="DL1067" s="116"/>
      <c r="DM1067" s="116"/>
      <c r="DN1067" s="116"/>
      <c r="DO1067" s="116"/>
      <c r="DP1067" s="116"/>
      <c r="DQ1067" s="116"/>
      <c r="DR1067" s="116"/>
      <c r="DS1067" s="116"/>
      <c r="DT1067" s="116"/>
      <c r="DU1067" s="116"/>
      <c r="DV1067" s="116"/>
      <c r="DW1067" s="116"/>
      <c r="DX1067" s="116"/>
      <c r="DY1067" s="116"/>
      <c r="DZ1067" s="116"/>
      <c r="EA1067" s="116"/>
      <c r="EB1067" s="116"/>
      <c r="EC1067" s="116"/>
      <c r="ED1067" s="116"/>
      <c r="EE1067" s="116"/>
      <c r="EF1067" s="116"/>
      <c r="EG1067" s="116"/>
      <c r="EH1067" s="116"/>
      <c r="EI1067" s="116"/>
      <c r="EJ1067" s="116"/>
      <c r="EK1067" s="116"/>
      <c r="EL1067" s="116"/>
      <c r="EM1067" s="116"/>
      <c r="EN1067" s="116"/>
      <c r="EO1067" s="116"/>
      <c r="EP1067" s="116"/>
      <c r="EQ1067" s="116"/>
      <c r="ER1067" s="116"/>
      <c r="ES1067" s="116"/>
      <c r="ET1067" s="116"/>
      <c r="EU1067" s="116"/>
      <c r="EV1067" s="116"/>
      <c r="EW1067" s="116"/>
      <c r="EX1067" s="116"/>
      <c r="EY1067" s="116"/>
      <c r="EZ1067" s="116"/>
      <c r="FA1067" s="116"/>
      <c r="FB1067" s="116"/>
      <c r="FC1067" s="116"/>
      <c r="FD1067" s="116"/>
      <c r="FE1067" s="116"/>
      <c r="FF1067" s="116"/>
      <c r="FG1067" s="116"/>
      <c r="FH1067" s="116"/>
      <c r="FI1067" s="116"/>
      <c r="FJ1067" s="116"/>
      <c r="FK1067" s="116"/>
      <c r="FL1067" s="116"/>
      <c r="FM1067" s="116"/>
      <c r="FN1067" s="116"/>
      <c r="FO1067" s="116"/>
      <c r="FP1067" s="116"/>
      <c r="FQ1067" s="116"/>
      <c r="FR1067" s="116"/>
      <c r="FS1067" s="116"/>
      <c r="FT1067" s="116"/>
      <c r="FU1067" s="116"/>
      <c r="FV1067" s="116"/>
      <c r="FW1067" s="116"/>
      <c r="FX1067" s="116"/>
      <c r="FY1067" s="116"/>
      <c r="FZ1067" s="116"/>
      <c r="GA1067" s="116"/>
      <c r="GB1067" s="116"/>
      <c r="GC1067" s="116"/>
      <c r="GD1067" s="116"/>
      <c r="GE1067" s="116"/>
      <c r="GF1067" s="116"/>
      <c r="GG1067" s="116"/>
      <c r="GH1067" s="116"/>
      <c r="GI1067" s="116"/>
      <c r="GJ1067" s="116"/>
      <c r="GK1067" s="116"/>
      <c r="GL1067" s="116"/>
      <c r="GM1067" s="116"/>
      <c r="GN1067" s="116"/>
      <c r="GO1067" s="116"/>
      <c r="GP1067" s="116"/>
      <c r="GQ1067" s="116"/>
      <c r="GR1067" s="116"/>
      <c r="GS1067" s="116"/>
      <c r="GT1067" s="116"/>
      <c r="GU1067" s="116"/>
      <c r="GV1067" s="116"/>
      <c r="GW1067" s="116"/>
      <c r="GX1067" s="116"/>
      <c r="GY1067" s="116"/>
    </row>
    <row r="1068" spans="1:207" s="16" customFormat="1" ht="25.15" customHeight="1" x14ac:dyDescent="0.25">
      <c r="A1068" s="191" t="s">
        <v>1569</v>
      </c>
      <c r="B1068" s="187" t="s">
        <v>1890</v>
      </c>
      <c r="C1068" s="69">
        <v>1958</v>
      </c>
      <c r="D1068" s="188" t="s">
        <v>221</v>
      </c>
      <c r="E1068" s="188" t="s">
        <v>20</v>
      </c>
      <c r="F1068" s="189">
        <v>2</v>
      </c>
      <c r="G1068" s="189">
        <v>2</v>
      </c>
      <c r="H1068" s="50">
        <v>281.91000000000003</v>
      </c>
      <c r="I1068" s="50">
        <v>0</v>
      </c>
      <c r="J1068" s="50">
        <v>281.91000000000003</v>
      </c>
      <c r="K1068" s="37">
        <f t="shared" si="212"/>
        <v>4769280</v>
      </c>
      <c r="L1068" s="47">
        <v>0</v>
      </c>
      <c r="M1068" s="47">
        <v>0</v>
      </c>
      <c r="N1068" s="47">
        <v>0</v>
      </c>
      <c r="O1068" s="44">
        <f>'[1]Прод. прилож'!$C$883</f>
        <v>4769280</v>
      </c>
      <c r="P1068" s="50">
        <f>K1068/[3]Прилож!H779</f>
        <v>16917.7397041609</v>
      </c>
      <c r="Q1068" s="37">
        <v>9673</v>
      </c>
      <c r="R1068" s="70" t="s">
        <v>95</v>
      </c>
      <c r="S1068" s="57"/>
      <c r="Y1068" s="116"/>
      <c r="Z1068" s="116"/>
      <c r="AA1068" s="116"/>
      <c r="AB1068" s="116"/>
      <c r="AC1068" s="116"/>
      <c r="AD1068" s="116"/>
      <c r="AE1068" s="116"/>
      <c r="AF1068" s="116"/>
      <c r="AG1068" s="116"/>
      <c r="AH1068" s="116"/>
      <c r="AI1068" s="116"/>
      <c r="AJ1068" s="116"/>
      <c r="AK1068" s="116"/>
      <c r="AL1068" s="116"/>
      <c r="AM1068" s="116"/>
      <c r="AN1068" s="116"/>
      <c r="AO1068" s="116"/>
      <c r="AP1068" s="116"/>
      <c r="AQ1068" s="116"/>
      <c r="AR1068" s="116"/>
      <c r="AS1068" s="116"/>
      <c r="AT1068" s="116"/>
      <c r="AU1068" s="116"/>
      <c r="AV1068" s="116"/>
      <c r="AW1068" s="116"/>
      <c r="AX1068" s="116"/>
      <c r="AY1068" s="116"/>
      <c r="AZ1068" s="116"/>
      <c r="BA1068" s="116"/>
      <c r="BB1068" s="116"/>
      <c r="BC1068" s="116"/>
      <c r="BD1068" s="116"/>
      <c r="BE1068" s="116"/>
      <c r="BF1068" s="116"/>
      <c r="BG1068" s="116"/>
      <c r="BH1068" s="116"/>
      <c r="BI1068" s="116"/>
      <c r="BJ1068" s="116"/>
      <c r="BK1068" s="116"/>
      <c r="BL1068" s="116"/>
      <c r="BM1068" s="116"/>
      <c r="BN1068" s="116"/>
      <c r="BO1068" s="116"/>
      <c r="BP1068" s="116"/>
      <c r="BQ1068" s="116"/>
      <c r="BR1068" s="116"/>
      <c r="BS1068" s="116"/>
      <c r="BT1068" s="116"/>
      <c r="BU1068" s="116"/>
      <c r="BV1068" s="116"/>
      <c r="BW1068" s="116"/>
      <c r="BX1068" s="116"/>
      <c r="BY1068" s="116"/>
      <c r="BZ1068" s="116"/>
      <c r="CA1068" s="116"/>
      <c r="CB1068" s="116"/>
      <c r="CC1068" s="116"/>
      <c r="CD1068" s="116"/>
      <c r="CE1068" s="116"/>
      <c r="CF1068" s="116"/>
      <c r="CG1068" s="116"/>
      <c r="CH1068" s="116"/>
      <c r="CI1068" s="116"/>
      <c r="CJ1068" s="116"/>
      <c r="CK1068" s="116"/>
      <c r="CL1068" s="116"/>
      <c r="CM1068" s="116"/>
      <c r="CN1068" s="116"/>
      <c r="CO1068" s="116"/>
      <c r="CP1068" s="116"/>
      <c r="CQ1068" s="116"/>
      <c r="CR1068" s="116"/>
      <c r="CS1068" s="116"/>
      <c r="CT1068" s="116"/>
      <c r="CU1068" s="116"/>
      <c r="CV1068" s="116"/>
      <c r="CW1068" s="116"/>
      <c r="CX1068" s="116"/>
      <c r="CY1068" s="116"/>
      <c r="CZ1068" s="116"/>
      <c r="DA1068" s="116"/>
      <c r="DB1068" s="116"/>
      <c r="DC1068" s="116"/>
      <c r="DD1068" s="116"/>
      <c r="DE1068" s="116"/>
      <c r="DF1068" s="116"/>
      <c r="DG1068" s="116"/>
      <c r="DH1068" s="116"/>
      <c r="DI1068" s="116"/>
      <c r="DJ1068" s="116"/>
      <c r="DK1068" s="116"/>
      <c r="DL1068" s="116"/>
      <c r="DM1068" s="116"/>
      <c r="DN1068" s="116"/>
      <c r="DO1068" s="116"/>
      <c r="DP1068" s="116"/>
      <c r="DQ1068" s="116"/>
      <c r="DR1068" s="116"/>
      <c r="DS1068" s="116"/>
      <c r="DT1068" s="116"/>
      <c r="DU1068" s="116"/>
      <c r="DV1068" s="116"/>
      <c r="DW1068" s="116"/>
      <c r="DX1068" s="116"/>
      <c r="DY1068" s="116"/>
      <c r="DZ1068" s="116"/>
      <c r="EA1068" s="116"/>
      <c r="EB1068" s="116"/>
      <c r="EC1068" s="116"/>
      <c r="ED1068" s="116"/>
      <c r="EE1068" s="116"/>
      <c r="EF1068" s="116"/>
      <c r="EG1068" s="116"/>
      <c r="EH1068" s="116"/>
      <c r="EI1068" s="116"/>
      <c r="EJ1068" s="116"/>
      <c r="EK1068" s="116"/>
      <c r="EL1068" s="116"/>
      <c r="EM1068" s="116"/>
      <c r="EN1068" s="116"/>
      <c r="EO1068" s="116"/>
      <c r="EP1068" s="116"/>
      <c r="EQ1068" s="116"/>
      <c r="ER1068" s="116"/>
      <c r="ES1068" s="116"/>
      <c r="ET1068" s="116"/>
      <c r="EU1068" s="116"/>
      <c r="EV1068" s="116"/>
      <c r="EW1068" s="116"/>
      <c r="EX1068" s="116"/>
      <c r="EY1068" s="116"/>
      <c r="EZ1068" s="116"/>
      <c r="FA1068" s="116"/>
      <c r="FB1068" s="116"/>
      <c r="FC1068" s="116"/>
      <c r="FD1068" s="116"/>
      <c r="FE1068" s="116"/>
      <c r="FF1068" s="116"/>
      <c r="FG1068" s="116"/>
      <c r="FH1068" s="116"/>
      <c r="FI1068" s="116"/>
      <c r="FJ1068" s="116"/>
      <c r="FK1068" s="116"/>
      <c r="FL1068" s="116"/>
      <c r="FM1068" s="116"/>
      <c r="FN1068" s="116"/>
      <c r="FO1068" s="116"/>
      <c r="FP1068" s="116"/>
      <c r="FQ1068" s="116"/>
      <c r="FR1068" s="116"/>
      <c r="FS1068" s="116"/>
      <c r="FT1068" s="116"/>
      <c r="FU1068" s="116"/>
      <c r="FV1068" s="116"/>
      <c r="FW1068" s="116"/>
      <c r="FX1068" s="116"/>
      <c r="FY1068" s="116"/>
      <c r="FZ1068" s="116"/>
      <c r="GA1068" s="116"/>
      <c r="GB1068" s="116"/>
      <c r="GC1068" s="116"/>
      <c r="GD1068" s="116"/>
      <c r="GE1068" s="116"/>
      <c r="GF1068" s="116"/>
      <c r="GG1068" s="116"/>
      <c r="GH1068" s="116"/>
      <c r="GI1068" s="116"/>
      <c r="GJ1068" s="116"/>
      <c r="GK1068" s="116"/>
      <c r="GL1068" s="116"/>
      <c r="GM1068" s="116"/>
      <c r="GN1068" s="116"/>
      <c r="GO1068" s="116"/>
      <c r="GP1068" s="116"/>
      <c r="GQ1068" s="116"/>
      <c r="GR1068" s="116"/>
      <c r="GS1068" s="116"/>
      <c r="GT1068" s="116"/>
      <c r="GU1068" s="116"/>
      <c r="GV1068" s="116"/>
      <c r="GW1068" s="116"/>
      <c r="GX1068" s="116"/>
      <c r="GY1068" s="116"/>
    </row>
    <row r="1069" spans="1:207" s="16" customFormat="1" ht="25.15" customHeight="1" x14ac:dyDescent="0.25">
      <c r="A1069" s="191" t="s">
        <v>1570</v>
      </c>
      <c r="B1069" s="45" t="s">
        <v>655</v>
      </c>
      <c r="C1069" s="58">
        <v>1962</v>
      </c>
      <c r="D1069" s="167" t="s">
        <v>221</v>
      </c>
      <c r="E1069" s="58" t="s">
        <v>20</v>
      </c>
      <c r="F1069" s="77">
        <v>5</v>
      </c>
      <c r="G1069" s="77">
        <v>2</v>
      </c>
      <c r="H1069" s="47">
        <f t="shared" ref="H1069:H1079" si="213">I1069+J1069</f>
        <v>1615.08</v>
      </c>
      <c r="I1069" s="47">
        <v>72</v>
      </c>
      <c r="J1069" s="47">
        <v>1543.08</v>
      </c>
      <c r="K1069" s="37">
        <f t="shared" si="212"/>
        <v>3827725</v>
      </c>
      <c r="L1069" s="44">
        <v>0</v>
      </c>
      <c r="M1069" s="44">
        <v>0</v>
      </c>
      <c r="N1069" s="44">
        <v>0</v>
      </c>
      <c r="O1069" s="47">
        <f>'[1]Прод. прилож'!$C$350</f>
        <v>3827725</v>
      </c>
      <c r="P1069" s="44">
        <f t="shared" ref="P1069:P1093" si="214">K1069/H1069</f>
        <v>2369.9909602001139</v>
      </c>
      <c r="Q1069" s="50">
        <v>9673</v>
      </c>
      <c r="R1069" s="69" t="s">
        <v>94</v>
      </c>
      <c r="S1069" s="57"/>
    </row>
    <row r="1070" spans="1:207" s="16" customFormat="1" ht="25.15" customHeight="1" x14ac:dyDescent="0.25">
      <c r="A1070" s="191" t="s">
        <v>1571</v>
      </c>
      <c r="B1070" s="45" t="s">
        <v>656</v>
      </c>
      <c r="C1070" s="58">
        <v>1962</v>
      </c>
      <c r="D1070" s="167" t="s">
        <v>221</v>
      </c>
      <c r="E1070" s="58" t="s">
        <v>20</v>
      </c>
      <c r="F1070" s="77">
        <v>5</v>
      </c>
      <c r="G1070" s="77">
        <v>2</v>
      </c>
      <c r="H1070" s="47">
        <f t="shared" si="213"/>
        <v>1621.73</v>
      </c>
      <c r="I1070" s="47">
        <v>72.400000000000006</v>
      </c>
      <c r="J1070" s="47">
        <v>1549.33</v>
      </c>
      <c r="K1070" s="37">
        <f t="shared" si="212"/>
        <v>3924600</v>
      </c>
      <c r="L1070" s="44">
        <v>0</v>
      </c>
      <c r="M1070" s="44">
        <v>0</v>
      </c>
      <c r="N1070" s="44">
        <v>0</v>
      </c>
      <c r="O1070" s="47">
        <f>'[1]Прод. прилож'!$C$351</f>
        <v>3924600</v>
      </c>
      <c r="P1070" s="44">
        <f t="shared" si="214"/>
        <v>2420.0082627811039</v>
      </c>
      <c r="Q1070" s="50">
        <v>9673</v>
      </c>
      <c r="R1070" s="69" t="s">
        <v>94</v>
      </c>
      <c r="S1070" s="57"/>
    </row>
    <row r="1071" spans="1:207" s="16" customFormat="1" ht="25.15" customHeight="1" x14ac:dyDescent="0.25">
      <c r="A1071" s="191" t="s">
        <v>1572</v>
      </c>
      <c r="B1071" s="45" t="s">
        <v>657</v>
      </c>
      <c r="C1071" s="58">
        <v>1963</v>
      </c>
      <c r="D1071" s="167" t="s">
        <v>221</v>
      </c>
      <c r="E1071" s="167" t="s">
        <v>22</v>
      </c>
      <c r="F1071" s="77">
        <v>5</v>
      </c>
      <c r="G1071" s="77">
        <v>4</v>
      </c>
      <c r="H1071" s="47">
        <f t="shared" si="213"/>
        <v>3552.17</v>
      </c>
      <c r="I1071" s="47">
        <v>0</v>
      </c>
      <c r="J1071" s="47">
        <v>3552.17</v>
      </c>
      <c r="K1071" s="37">
        <f t="shared" si="212"/>
        <v>2170000</v>
      </c>
      <c r="L1071" s="44">
        <v>0</v>
      </c>
      <c r="M1071" s="44">
        <v>0</v>
      </c>
      <c r="N1071" s="44">
        <v>0</v>
      </c>
      <c r="O1071" s="47">
        <f>'[1]Прод. прилож'!$C$882</f>
        <v>2170000</v>
      </c>
      <c r="P1071" s="44">
        <f t="shared" si="214"/>
        <v>610.89418580754864</v>
      </c>
      <c r="Q1071" s="50">
        <v>9673</v>
      </c>
      <c r="R1071" s="69" t="s">
        <v>95</v>
      </c>
      <c r="S1071" s="57"/>
    </row>
    <row r="1072" spans="1:207" s="16" customFormat="1" ht="25.15" customHeight="1" x14ac:dyDescent="0.25">
      <c r="A1072" s="191" t="s">
        <v>1573</v>
      </c>
      <c r="B1072" s="45" t="s">
        <v>658</v>
      </c>
      <c r="C1072" s="58">
        <v>1963</v>
      </c>
      <c r="D1072" s="167" t="s">
        <v>221</v>
      </c>
      <c r="E1072" s="167" t="s">
        <v>22</v>
      </c>
      <c r="F1072" s="77">
        <v>5</v>
      </c>
      <c r="G1072" s="77">
        <v>4</v>
      </c>
      <c r="H1072" s="47">
        <f t="shared" si="213"/>
        <v>3553.03</v>
      </c>
      <c r="I1072" s="47">
        <v>0</v>
      </c>
      <c r="J1072" s="47">
        <v>3553.03</v>
      </c>
      <c r="K1072" s="37">
        <f t="shared" si="212"/>
        <v>4769280</v>
      </c>
      <c r="L1072" s="44">
        <v>0</v>
      </c>
      <c r="M1072" s="44">
        <v>0</v>
      </c>
      <c r="N1072" s="44">
        <v>0</v>
      </c>
      <c r="O1072" s="47">
        <f>'[1]Прод. прилож'!$C$884</f>
        <v>4769280</v>
      </c>
      <c r="P1072" s="44">
        <f t="shared" si="214"/>
        <v>1342.3134620309988</v>
      </c>
      <c r="Q1072" s="50">
        <v>9673</v>
      </c>
      <c r="R1072" s="69" t="s">
        <v>95</v>
      </c>
      <c r="S1072" s="57"/>
    </row>
    <row r="1073" spans="1:207" s="16" customFormat="1" ht="25.15" customHeight="1" x14ac:dyDescent="0.25">
      <c r="A1073" s="191" t="s">
        <v>1574</v>
      </c>
      <c r="B1073" s="45" t="s">
        <v>659</v>
      </c>
      <c r="C1073" s="58">
        <v>1966</v>
      </c>
      <c r="D1073" s="167" t="s">
        <v>221</v>
      </c>
      <c r="E1073" s="58" t="s">
        <v>20</v>
      </c>
      <c r="F1073" s="77">
        <v>5</v>
      </c>
      <c r="G1073" s="77">
        <v>2</v>
      </c>
      <c r="H1073" s="47">
        <f t="shared" si="213"/>
        <v>1628.7800000000002</v>
      </c>
      <c r="I1073" s="47">
        <v>78.400000000000006</v>
      </c>
      <c r="J1073" s="47">
        <v>1550.38</v>
      </c>
      <c r="K1073" s="37">
        <f t="shared" si="212"/>
        <v>2185920</v>
      </c>
      <c r="L1073" s="44">
        <v>0</v>
      </c>
      <c r="M1073" s="44">
        <v>0</v>
      </c>
      <c r="N1073" s="44">
        <v>0</v>
      </c>
      <c r="O1073" s="47">
        <f>'[1]Прод. прилож'!$C$1341</f>
        <v>2185920</v>
      </c>
      <c r="P1073" s="44">
        <f t="shared" si="214"/>
        <v>1342.0597011259961</v>
      </c>
      <c r="Q1073" s="50">
        <v>9673</v>
      </c>
      <c r="R1073" s="69" t="s">
        <v>96</v>
      </c>
      <c r="S1073" s="57"/>
    </row>
    <row r="1074" spans="1:207" s="16" customFormat="1" ht="25.15" customHeight="1" x14ac:dyDescent="0.25">
      <c r="A1074" s="191" t="s">
        <v>1575</v>
      </c>
      <c r="B1074" s="45" t="s">
        <v>660</v>
      </c>
      <c r="C1074" s="58">
        <v>1964</v>
      </c>
      <c r="D1074" s="167" t="s">
        <v>221</v>
      </c>
      <c r="E1074" s="58" t="s">
        <v>22</v>
      </c>
      <c r="F1074" s="77">
        <v>5</v>
      </c>
      <c r="G1074" s="77">
        <v>4</v>
      </c>
      <c r="H1074" s="47">
        <f t="shared" si="213"/>
        <v>35259.199999999997</v>
      </c>
      <c r="I1074" s="47">
        <v>0</v>
      </c>
      <c r="J1074" s="47">
        <v>35259.199999999997</v>
      </c>
      <c r="K1074" s="37">
        <f t="shared" si="212"/>
        <v>4769280</v>
      </c>
      <c r="L1074" s="44">
        <v>0</v>
      </c>
      <c r="M1074" s="44">
        <v>0</v>
      </c>
      <c r="N1074" s="44">
        <v>0</v>
      </c>
      <c r="O1074" s="47">
        <f>'[1]Прод. прилож'!$C$885</f>
        <v>4769280</v>
      </c>
      <c r="P1074" s="44">
        <f t="shared" si="214"/>
        <v>135.26342061079094</v>
      </c>
      <c r="Q1074" s="50">
        <v>9673</v>
      </c>
      <c r="R1074" s="69" t="s">
        <v>95</v>
      </c>
      <c r="S1074" s="57"/>
    </row>
    <row r="1075" spans="1:207" s="16" customFormat="1" ht="25.15" customHeight="1" x14ac:dyDescent="0.25">
      <c r="A1075" s="191" t="s">
        <v>1576</v>
      </c>
      <c r="B1075" s="45" t="s">
        <v>661</v>
      </c>
      <c r="C1075" s="58">
        <v>1965</v>
      </c>
      <c r="D1075" s="167" t="s">
        <v>221</v>
      </c>
      <c r="E1075" s="58" t="s">
        <v>22</v>
      </c>
      <c r="F1075" s="77">
        <v>5</v>
      </c>
      <c r="G1075" s="77">
        <v>4</v>
      </c>
      <c r="H1075" s="47">
        <f t="shared" si="213"/>
        <v>3551.82</v>
      </c>
      <c r="I1075" s="47">
        <v>0</v>
      </c>
      <c r="J1075" s="47">
        <v>3551.82</v>
      </c>
      <c r="K1075" s="37">
        <f t="shared" si="212"/>
        <v>4769280</v>
      </c>
      <c r="L1075" s="44">
        <v>0</v>
      </c>
      <c r="M1075" s="44">
        <v>0</v>
      </c>
      <c r="N1075" s="44">
        <v>0</v>
      </c>
      <c r="O1075" s="47">
        <f>'[1]Прод. прилож'!$C$1342</f>
        <v>4769280</v>
      </c>
      <c r="P1075" s="44">
        <f t="shared" si="214"/>
        <v>1342.7707485176613</v>
      </c>
      <c r="Q1075" s="50">
        <v>9673</v>
      </c>
      <c r="R1075" s="69" t="s">
        <v>96</v>
      </c>
      <c r="S1075" s="57"/>
    </row>
    <row r="1076" spans="1:207" s="16" customFormat="1" ht="25.15" customHeight="1" x14ac:dyDescent="0.25">
      <c r="A1076" s="191" t="s">
        <v>1577</v>
      </c>
      <c r="B1076" s="45" t="s">
        <v>662</v>
      </c>
      <c r="C1076" s="58">
        <v>1965</v>
      </c>
      <c r="D1076" s="167" t="s">
        <v>221</v>
      </c>
      <c r="E1076" s="58" t="s">
        <v>22</v>
      </c>
      <c r="F1076" s="77">
        <v>5</v>
      </c>
      <c r="G1076" s="77">
        <v>4</v>
      </c>
      <c r="H1076" s="47">
        <f t="shared" si="213"/>
        <v>3557.48</v>
      </c>
      <c r="I1076" s="47">
        <v>0</v>
      </c>
      <c r="J1076" s="47">
        <v>3557.48</v>
      </c>
      <c r="K1076" s="37">
        <f t="shared" si="212"/>
        <v>4769280</v>
      </c>
      <c r="L1076" s="44">
        <v>0</v>
      </c>
      <c r="M1076" s="44">
        <v>0</v>
      </c>
      <c r="N1076" s="44">
        <v>0</v>
      </c>
      <c r="O1076" s="47">
        <f>'[1]Прод. прилож'!$C$1343</f>
        <v>4769280</v>
      </c>
      <c r="P1076" s="44">
        <f t="shared" si="214"/>
        <v>1340.6343816409369</v>
      </c>
      <c r="Q1076" s="50">
        <v>9673</v>
      </c>
      <c r="R1076" s="69" t="s">
        <v>96</v>
      </c>
      <c r="S1076" s="57"/>
    </row>
    <row r="1077" spans="1:207" s="16" customFormat="1" ht="25.15" customHeight="1" x14ac:dyDescent="0.25">
      <c r="A1077" s="191" t="s">
        <v>2560</v>
      </c>
      <c r="B1077" s="45" t="s">
        <v>663</v>
      </c>
      <c r="C1077" s="58">
        <v>1962</v>
      </c>
      <c r="D1077" s="167" t="s">
        <v>221</v>
      </c>
      <c r="E1077" s="58" t="s">
        <v>20</v>
      </c>
      <c r="F1077" s="77">
        <v>4</v>
      </c>
      <c r="G1077" s="77">
        <v>4</v>
      </c>
      <c r="H1077" s="47">
        <f t="shared" si="213"/>
        <v>2566.4499999999998</v>
      </c>
      <c r="I1077" s="47">
        <v>0</v>
      </c>
      <c r="J1077" s="47">
        <v>2566.4499999999998</v>
      </c>
      <c r="K1077" s="37">
        <f t="shared" si="212"/>
        <v>7440000</v>
      </c>
      <c r="L1077" s="44">
        <v>0</v>
      </c>
      <c r="M1077" s="44">
        <v>0</v>
      </c>
      <c r="N1077" s="44">
        <v>0</v>
      </c>
      <c r="O1077" s="47">
        <f>'[1]Прод. прилож'!$C$352</f>
        <v>7440000</v>
      </c>
      <c r="P1077" s="44">
        <f t="shared" si="214"/>
        <v>2898.9460149233378</v>
      </c>
      <c r="Q1077" s="50">
        <v>9673</v>
      </c>
      <c r="R1077" s="69" t="s">
        <v>94</v>
      </c>
      <c r="S1077" s="57"/>
    </row>
    <row r="1078" spans="1:207" s="16" customFormat="1" ht="25.15" customHeight="1" x14ac:dyDescent="0.25">
      <c r="A1078" s="191" t="s">
        <v>1578</v>
      </c>
      <c r="B1078" s="45" t="s">
        <v>664</v>
      </c>
      <c r="C1078" s="58">
        <v>1963</v>
      </c>
      <c r="D1078" s="167" t="s">
        <v>221</v>
      </c>
      <c r="E1078" s="167" t="s">
        <v>22</v>
      </c>
      <c r="F1078" s="77">
        <v>5</v>
      </c>
      <c r="G1078" s="77">
        <v>4</v>
      </c>
      <c r="H1078" s="47">
        <f t="shared" si="213"/>
        <v>3557.43</v>
      </c>
      <c r="I1078" s="47">
        <v>0</v>
      </c>
      <c r="J1078" s="47">
        <v>3557.43</v>
      </c>
      <c r="K1078" s="37">
        <f t="shared" si="212"/>
        <v>4769280</v>
      </c>
      <c r="L1078" s="44">
        <v>0</v>
      </c>
      <c r="M1078" s="44">
        <v>0</v>
      </c>
      <c r="N1078" s="44">
        <v>0</v>
      </c>
      <c r="O1078" s="47">
        <f>'[1]Прод. прилож'!$C$886</f>
        <v>4769280</v>
      </c>
      <c r="P1078" s="44">
        <f t="shared" si="214"/>
        <v>1340.6532243782731</v>
      </c>
      <c r="Q1078" s="50">
        <v>9673</v>
      </c>
      <c r="R1078" s="69" t="s">
        <v>95</v>
      </c>
      <c r="S1078" s="57"/>
    </row>
    <row r="1079" spans="1:207" s="16" customFormat="1" ht="25.15" customHeight="1" x14ac:dyDescent="0.25">
      <c r="A1079" s="191" t="s">
        <v>1579</v>
      </c>
      <c r="B1079" s="45" t="s">
        <v>665</v>
      </c>
      <c r="C1079" s="58">
        <v>1963</v>
      </c>
      <c r="D1079" s="167" t="s">
        <v>221</v>
      </c>
      <c r="E1079" s="167" t="s">
        <v>22</v>
      </c>
      <c r="F1079" s="77">
        <v>5</v>
      </c>
      <c r="G1079" s="77">
        <v>4</v>
      </c>
      <c r="H1079" s="47">
        <f t="shared" si="213"/>
        <v>3563.78</v>
      </c>
      <c r="I1079" s="47">
        <v>0</v>
      </c>
      <c r="J1079" s="47">
        <v>3563.78</v>
      </c>
      <c r="K1079" s="37">
        <f t="shared" si="212"/>
        <v>4769280</v>
      </c>
      <c r="L1079" s="44">
        <v>0</v>
      </c>
      <c r="M1079" s="44">
        <v>0</v>
      </c>
      <c r="N1079" s="44">
        <v>0</v>
      </c>
      <c r="O1079" s="47">
        <f>'[1]Прод. прилож'!$C$887</f>
        <v>4769280</v>
      </c>
      <c r="P1079" s="44">
        <f t="shared" si="214"/>
        <v>1338.2644270970711</v>
      </c>
      <c r="Q1079" s="50">
        <v>9673</v>
      </c>
      <c r="R1079" s="69" t="s">
        <v>95</v>
      </c>
      <c r="S1079" s="57"/>
    </row>
    <row r="1080" spans="1:207" s="16" customFormat="1" ht="25.15" customHeight="1" x14ac:dyDescent="0.25">
      <c r="A1080" s="191" t="s">
        <v>1580</v>
      </c>
      <c r="B1080" s="45" t="s">
        <v>1891</v>
      </c>
      <c r="C1080" s="72">
        <v>1956</v>
      </c>
      <c r="D1080" s="167" t="s">
        <v>221</v>
      </c>
      <c r="E1080" s="167" t="s">
        <v>20</v>
      </c>
      <c r="F1080" s="71">
        <v>5</v>
      </c>
      <c r="G1080" s="71">
        <v>6</v>
      </c>
      <c r="H1080" s="50">
        <v>4863</v>
      </c>
      <c r="I1080" s="50">
        <v>504</v>
      </c>
      <c r="J1080" s="50">
        <v>4359</v>
      </c>
      <c r="K1080" s="37">
        <f t="shared" si="212"/>
        <v>32294812.5</v>
      </c>
      <c r="L1080" s="47">
        <v>0</v>
      </c>
      <c r="M1080" s="47">
        <v>0</v>
      </c>
      <c r="N1080" s="47">
        <v>0</v>
      </c>
      <c r="O1080" s="44">
        <f>'[1]Прод. прилож'!$C$889</f>
        <v>32294812.5</v>
      </c>
      <c r="P1080" s="50">
        <f t="shared" si="214"/>
        <v>6640.923812461444</v>
      </c>
      <c r="Q1080" s="37">
        <v>9673</v>
      </c>
      <c r="R1080" s="70" t="s">
        <v>95</v>
      </c>
      <c r="S1080" s="57" t="s">
        <v>1744</v>
      </c>
      <c r="Y1080" s="116"/>
      <c r="Z1080" s="116"/>
      <c r="AA1080" s="116"/>
      <c r="AB1080" s="116"/>
      <c r="AC1080" s="116"/>
      <c r="AD1080" s="116"/>
      <c r="AE1080" s="116"/>
      <c r="AF1080" s="116"/>
      <c r="AG1080" s="116"/>
      <c r="AH1080" s="116"/>
      <c r="AI1080" s="116"/>
      <c r="AJ1080" s="116"/>
      <c r="AK1080" s="116"/>
      <c r="AL1080" s="116"/>
      <c r="AM1080" s="116"/>
      <c r="AN1080" s="116"/>
      <c r="AO1080" s="116"/>
      <c r="AP1080" s="116"/>
      <c r="AQ1080" s="116"/>
      <c r="AR1080" s="116"/>
      <c r="AS1080" s="116"/>
      <c r="AT1080" s="116"/>
      <c r="AU1080" s="116"/>
      <c r="AV1080" s="116"/>
      <c r="AW1080" s="116"/>
      <c r="AX1080" s="116"/>
      <c r="AY1080" s="116"/>
      <c r="AZ1080" s="116"/>
      <c r="BA1080" s="116"/>
      <c r="BB1080" s="116"/>
      <c r="BC1080" s="116"/>
      <c r="BD1080" s="116"/>
      <c r="BE1080" s="116"/>
      <c r="BF1080" s="116"/>
      <c r="BG1080" s="116"/>
      <c r="BH1080" s="116"/>
      <c r="BI1080" s="116"/>
      <c r="BJ1080" s="116"/>
      <c r="BK1080" s="116"/>
      <c r="BL1080" s="116"/>
      <c r="BM1080" s="116"/>
      <c r="BN1080" s="116"/>
      <c r="BO1080" s="116"/>
      <c r="BP1080" s="116"/>
      <c r="BQ1080" s="116"/>
      <c r="BR1080" s="116"/>
      <c r="BS1080" s="116"/>
      <c r="BT1080" s="116"/>
      <c r="BU1080" s="116"/>
      <c r="BV1080" s="116"/>
      <c r="BW1080" s="116"/>
      <c r="BX1080" s="116"/>
      <c r="BY1080" s="116"/>
      <c r="BZ1080" s="116"/>
      <c r="CA1080" s="116"/>
      <c r="CB1080" s="116"/>
      <c r="CC1080" s="116"/>
      <c r="CD1080" s="116"/>
      <c r="CE1080" s="116"/>
      <c r="CF1080" s="116"/>
      <c r="CG1080" s="116"/>
      <c r="CH1080" s="116"/>
      <c r="CI1080" s="116"/>
      <c r="CJ1080" s="116"/>
      <c r="CK1080" s="116"/>
      <c r="CL1080" s="116"/>
      <c r="CM1080" s="116"/>
      <c r="CN1080" s="116"/>
      <c r="CO1080" s="116"/>
      <c r="CP1080" s="116"/>
      <c r="CQ1080" s="116"/>
      <c r="CR1080" s="116"/>
      <c r="CS1080" s="116"/>
      <c r="CT1080" s="116"/>
      <c r="CU1080" s="116"/>
      <c r="CV1080" s="116"/>
      <c r="CW1080" s="116"/>
      <c r="CX1080" s="116"/>
      <c r="CY1080" s="116"/>
      <c r="CZ1080" s="116"/>
      <c r="DA1080" s="116"/>
      <c r="DB1080" s="116"/>
      <c r="DC1080" s="116"/>
      <c r="DD1080" s="116"/>
      <c r="DE1080" s="116"/>
      <c r="DF1080" s="116"/>
      <c r="DG1080" s="116"/>
      <c r="DH1080" s="116"/>
      <c r="DI1080" s="116"/>
      <c r="DJ1080" s="116"/>
      <c r="DK1080" s="116"/>
      <c r="DL1080" s="116"/>
      <c r="DM1080" s="116"/>
      <c r="DN1080" s="116"/>
      <c r="DO1080" s="116"/>
      <c r="DP1080" s="116"/>
      <c r="DQ1080" s="116"/>
      <c r="DR1080" s="116"/>
      <c r="DS1080" s="116"/>
      <c r="DT1080" s="116"/>
      <c r="DU1080" s="116"/>
      <c r="DV1080" s="116"/>
      <c r="DW1080" s="116"/>
      <c r="DX1080" s="116"/>
      <c r="DY1080" s="116"/>
      <c r="DZ1080" s="116"/>
      <c r="EA1080" s="116"/>
      <c r="EB1080" s="116"/>
      <c r="EC1080" s="116"/>
      <c r="ED1080" s="116"/>
      <c r="EE1080" s="116"/>
      <c r="EF1080" s="116"/>
      <c r="EG1080" s="116"/>
      <c r="EH1080" s="116"/>
      <c r="EI1080" s="116"/>
      <c r="EJ1080" s="116"/>
      <c r="EK1080" s="116"/>
      <c r="EL1080" s="116"/>
      <c r="EM1080" s="116"/>
      <c r="EN1080" s="116"/>
      <c r="EO1080" s="116"/>
      <c r="EP1080" s="116"/>
      <c r="EQ1080" s="116"/>
      <c r="ER1080" s="116"/>
      <c r="ES1080" s="116"/>
      <c r="ET1080" s="116"/>
      <c r="EU1080" s="116"/>
      <c r="EV1080" s="116"/>
      <c r="EW1080" s="116"/>
      <c r="EX1080" s="116"/>
      <c r="EY1080" s="116"/>
      <c r="EZ1080" s="116"/>
      <c r="FA1080" s="116"/>
      <c r="FB1080" s="116"/>
      <c r="FC1080" s="116"/>
      <c r="FD1080" s="116"/>
      <c r="FE1080" s="116"/>
      <c r="FF1080" s="116"/>
      <c r="FG1080" s="116"/>
      <c r="FH1080" s="116"/>
      <c r="FI1080" s="116"/>
      <c r="FJ1080" s="116"/>
      <c r="FK1080" s="116"/>
      <c r="FL1080" s="116"/>
      <c r="FM1080" s="116"/>
      <c r="FN1080" s="116"/>
      <c r="FO1080" s="116"/>
      <c r="FP1080" s="116"/>
      <c r="FQ1080" s="116"/>
      <c r="FR1080" s="116"/>
      <c r="FS1080" s="116"/>
      <c r="FT1080" s="116"/>
      <c r="FU1080" s="116"/>
      <c r="FV1080" s="116"/>
      <c r="FW1080" s="116"/>
      <c r="FX1080" s="116"/>
      <c r="FY1080" s="116"/>
      <c r="FZ1080" s="116"/>
      <c r="GA1080" s="116"/>
      <c r="GB1080" s="116"/>
      <c r="GC1080" s="116"/>
      <c r="GD1080" s="116"/>
      <c r="GE1080" s="116"/>
      <c r="GF1080" s="116"/>
      <c r="GG1080" s="116"/>
      <c r="GH1080" s="116"/>
      <c r="GI1080" s="116"/>
      <c r="GJ1080" s="116"/>
      <c r="GK1080" s="116"/>
      <c r="GL1080" s="116"/>
      <c r="GM1080" s="116"/>
      <c r="GN1080" s="116"/>
      <c r="GO1080" s="116"/>
      <c r="GP1080" s="116"/>
      <c r="GQ1080" s="116"/>
      <c r="GR1080" s="116"/>
      <c r="GS1080" s="116"/>
      <c r="GT1080" s="116"/>
      <c r="GU1080" s="116"/>
      <c r="GV1080" s="116"/>
      <c r="GW1080" s="116"/>
      <c r="GX1080" s="116"/>
      <c r="GY1080" s="116"/>
    </row>
    <row r="1081" spans="1:207" s="16" customFormat="1" ht="25.15" customHeight="1" x14ac:dyDescent="0.25">
      <c r="A1081" s="191" t="s">
        <v>1581</v>
      </c>
      <c r="B1081" s="45" t="s">
        <v>1892</v>
      </c>
      <c r="C1081" s="72">
        <v>1955</v>
      </c>
      <c r="D1081" s="167" t="s">
        <v>221</v>
      </c>
      <c r="E1081" s="167" t="s">
        <v>20</v>
      </c>
      <c r="F1081" s="71">
        <v>5</v>
      </c>
      <c r="G1081" s="71">
        <v>9</v>
      </c>
      <c r="H1081" s="50">
        <v>8202.5</v>
      </c>
      <c r="I1081" s="50">
        <v>1838.1</v>
      </c>
      <c r="J1081" s="50">
        <v>6364.4</v>
      </c>
      <c r="K1081" s="37">
        <f t="shared" si="212"/>
        <v>2703822.58</v>
      </c>
      <c r="L1081" s="47">
        <v>0</v>
      </c>
      <c r="M1081" s="47">
        <v>0</v>
      </c>
      <c r="N1081" s="47">
        <v>0</v>
      </c>
      <c r="O1081" s="44">
        <f>'[1]Прод. прилож'!$C$890</f>
        <v>2703822.58</v>
      </c>
      <c r="P1081" s="50">
        <f t="shared" si="214"/>
        <v>329.63396281621459</v>
      </c>
      <c r="Q1081" s="37">
        <v>9673</v>
      </c>
      <c r="R1081" s="70" t="s">
        <v>95</v>
      </c>
      <c r="S1081" s="57" t="s">
        <v>1744</v>
      </c>
      <c r="Y1081" s="116"/>
      <c r="Z1081" s="116"/>
      <c r="AA1081" s="116"/>
      <c r="AB1081" s="116"/>
      <c r="AC1081" s="116"/>
      <c r="AD1081" s="116"/>
      <c r="AE1081" s="116"/>
      <c r="AF1081" s="116"/>
      <c r="AG1081" s="116"/>
      <c r="AH1081" s="116"/>
      <c r="AI1081" s="116"/>
      <c r="AJ1081" s="116"/>
      <c r="AK1081" s="116"/>
      <c r="AL1081" s="116"/>
      <c r="AM1081" s="116"/>
      <c r="AN1081" s="116"/>
      <c r="AO1081" s="116"/>
      <c r="AP1081" s="116"/>
      <c r="AQ1081" s="116"/>
      <c r="AR1081" s="116"/>
      <c r="AS1081" s="116"/>
      <c r="AT1081" s="116"/>
      <c r="AU1081" s="116"/>
      <c r="AV1081" s="116"/>
      <c r="AW1081" s="116"/>
      <c r="AX1081" s="116"/>
      <c r="AY1081" s="116"/>
      <c r="AZ1081" s="116"/>
      <c r="BA1081" s="116"/>
      <c r="BB1081" s="116"/>
      <c r="BC1081" s="116"/>
      <c r="BD1081" s="116"/>
      <c r="BE1081" s="116"/>
      <c r="BF1081" s="116"/>
      <c r="BG1081" s="116"/>
      <c r="BH1081" s="116"/>
      <c r="BI1081" s="116"/>
      <c r="BJ1081" s="116"/>
      <c r="BK1081" s="116"/>
      <c r="BL1081" s="116"/>
      <c r="BM1081" s="116"/>
      <c r="BN1081" s="116"/>
      <c r="BO1081" s="116"/>
      <c r="BP1081" s="116"/>
      <c r="BQ1081" s="116"/>
      <c r="BR1081" s="116"/>
      <c r="BS1081" s="116"/>
      <c r="BT1081" s="116"/>
      <c r="BU1081" s="116"/>
      <c r="BV1081" s="116"/>
      <c r="BW1081" s="116"/>
      <c r="BX1081" s="116"/>
      <c r="BY1081" s="116"/>
      <c r="BZ1081" s="116"/>
      <c r="CA1081" s="116"/>
      <c r="CB1081" s="116"/>
      <c r="CC1081" s="116"/>
      <c r="CD1081" s="116"/>
      <c r="CE1081" s="116"/>
      <c r="CF1081" s="116"/>
      <c r="CG1081" s="116"/>
      <c r="CH1081" s="116"/>
      <c r="CI1081" s="116"/>
      <c r="CJ1081" s="116"/>
      <c r="CK1081" s="116"/>
      <c r="CL1081" s="116"/>
      <c r="CM1081" s="116"/>
      <c r="CN1081" s="116"/>
      <c r="CO1081" s="116"/>
      <c r="CP1081" s="116"/>
      <c r="CQ1081" s="116"/>
      <c r="CR1081" s="116"/>
      <c r="CS1081" s="116"/>
      <c r="CT1081" s="116"/>
      <c r="CU1081" s="116"/>
      <c r="CV1081" s="116"/>
      <c r="CW1081" s="116"/>
      <c r="CX1081" s="116"/>
      <c r="CY1081" s="116"/>
      <c r="CZ1081" s="116"/>
      <c r="DA1081" s="116"/>
      <c r="DB1081" s="116"/>
      <c r="DC1081" s="116"/>
      <c r="DD1081" s="116"/>
      <c r="DE1081" s="116"/>
      <c r="DF1081" s="116"/>
      <c r="DG1081" s="116"/>
      <c r="DH1081" s="116"/>
      <c r="DI1081" s="116"/>
      <c r="DJ1081" s="116"/>
      <c r="DK1081" s="116"/>
      <c r="DL1081" s="116"/>
      <c r="DM1081" s="116"/>
      <c r="DN1081" s="116"/>
      <c r="DO1081" s="116"/>
      <c r="DP1081" s="116"/>
      <c r="DQ1081" s="116"/>
      <c r="DR1081" s="116"/>
      <c r="DS1081" s="116"/>
      <c r="DT1081" s="116"/>
      <c r="DU1081" s="116"/>
      <c r="DV1081" s="116"/>
      <c r="DW1081" s="116"/>
      <c r="DX1081" s="116"/>
      <c r="DY1081" s="116"/>
      <c r="DZ1081" s="116"/>
      <c r="EA1081" s="116"/>
      <c r="EB1081" s="116"/>
      <c r="EC1081" s="116"/>
      <c r="ED1081" s="116"/>
      <c r="EE1081" s="116"/>
      <c r="EF1081" s="116"/>
      <c r="EG1081" s="116"/>
      <c r="EH1081" s="116"/>
      <c r="EI1081" s="116"/>
      <c r="EJ1081" s="116"/>
      <c r="EK1081" s="116"/>
      <c r="EL1081" s="116"/>
      <c r="EM1081" s="116"/>
      <c r="EN1081" s="116"/>
      <c r="EO1081" s="116"/>
      <c r="EP1081" s="116"/>
      <c r="EQ1081" s="116"/>
      <c r="ER1081" s="116"/>
      <c r="ES1081" s="116"/>
      <c r="ET1081" s="116"/>
      <c r="EU1081" s="116"/>
      <c r="EV1081" s="116"/>
      <c r="EW1081" s="116"/>
      <c r="EX1081" s="116"/>
      <c r="EY1081" s="116"/>
      <c r="EZ1081" s="116"/>
      <c r="FA1081" s="116"/>
      <c r="FB1081" s="116"/>
      <c r="FC1081" s="116"/>
      <c r="FD1081" s="116"/>
      <c r="FE1081" s="116"/>
      <c r="FF1081" s="116"/>
      <c r="FG1081" s="116"/>
      <c r="FH1081" s="116"/>
      <c r="FI1081" s="116"/>
      <c r="FJ1081" s="116"/>
      <c r="FK1081" s="116"/>
      <c r="FL1081" s="116"/>
      <c r="FM1081" s="116"/>
      <c r="FN1081" s="116"/>
      <c r="FO1081" s="116"/>
      <c r="FP1081" s="116"/>
      <c r="FQ1081" s="116"/>
      <c r="FR1081" s="116"/>
      <c r="FS1081" s="116"/>
      <c r="FT1081" s="116"/>
      <c r="FU1081" s="116"/>
      <c r="FV1081" s="116"/>
      <c r="FW1081" s="116"/>
      <c r="FX1081" s="116"/>
      <c r="FY1081" s="116"/>
      <c r="FZ1081" s="116"/>
      <c r="GA1081" s="116"/>
      <c r="GB1081" s="116"/>
      <c r="GC1081" s="116"/>
      <c r="GD1081" s="116"/>
      <c r="GE1081" s="116"/>
      <c r="GF1081" s="116"/>
      <c r="GG1081" s="116"/>
      <c r="GH1081" s="116"/>
      <c r="GI1081" s="116"/>
      <c r="GJ1081" s="116"/>
      <c r="GK1081" s="116"/>
      <c r="GL1081" s="116"/>
      <c r="GM1081" s="116"/>
      <c r="GN1081" s="116"/>
      <c r="GO1081" s="116"/>
      <c r="GP1081" s="116"/>
      <c r="GQ1081" s="116"/>
      <c r="GR1081" s="116"/>
      <c r="GS1081" s="116"/>
      <c r="GT1081" s="116"/>
      <c r="GU1081" s="116"/>
      <c r="GV1081" s="116"/>
      <c r="GW1081" s="116"/>
      <c r="GX1081" s="116"/>
      <c r="GY1081" s="116"/>
    </row>
    <row r="1082" spans="1:207" s="16" customFormat="1" ht="25.15" customHeight="1" x14ac:dyDescent="0.25">
      <c r="A1082" s="191" t="s">
        <v>1582</v>
      </c>
      <c r="B1082" s="45" t="s">
        <v>864</v>
      </c>
      <c r="C1082" s="72">
        <v>1959</v>
      </c>
      <c r="D1082" s="167" t="s">
        <v>221</v>
      </c>
      <c r="E1082" s="167" t="s">
        <v>20</v>
      </c>
      <c r="F1082" s="71">
        <v>4</v>
      </c>
      <c r="G1082" s="71">
        <v>1</v>
      </c>
      <c r="H1082" s="50">
        <v>1597.06</v>
      </c>
      <c r="I1082" s="50">
        <v>69</v>
      </c>
      <c r="J1082" s="50">
        <v>1146.8800000000001</v>
      </c>
      <c r="K1082" s="37">
        <f t="shared" si="212"/>
        <v>23009223.5</v>
      </c>
      <c r="L1082" s="44">
        <v>0</v>
      </c>
      <c r="M1082" s="44">
        <v>0</v>
      </c>
      <c r="N1082" s="44">
        <v>0</v>
      </c>
      <c r="O1082" s="47">
        <f>'[1]Прод. прилож'!$C$891</f>
        <v>23009223.5</v>
      </c>
      <c r="P1082" s="44">
        <f t="shared" si="214"/>
        <v>14407.237987301667</v>
      </c>
      <c r="Q1082" s="50">
        <v>9673</v>
      </c>
      <c r="R1082" s="69" t="s">
        <v>95</v>
      </c>
      <c r="S1082" s="57"/>
    </row>
    <row r="1083" spans="1:207" s="16" customFormat="1" ht="25.15" customHeight="1" x14ac:dyDescent="0.25">
      <c r="A1083" s="191" t="s">
        <v>1583</v>
      </c>
      <c r="B1083" s="45" t="s">
        <v>666</v>
      </c>
      <c r="C1083" s="58">
        <v>1964</v>
      </c>
      <c r="D1083" s="167" t="s">
        <v>221</v>
      </c>
      <c r="E1083" s="167" t="s">
        <v>20</v>
      </c>
      <c r="F1083" s="72">
        <v>5</v>
      </c>
      <c r="G1083" s="72">
        <v>3</v>
      </c>
      <c r="H1083" s="47">
        <f t="shared" ref="H1083:H1092" si="215">I1083+J1083</f>
        <v>2527.38</v>
      </c>
      <c r="I1083" s="47">
        <v>328.6</v>
      </c>
      <c r="J1083" s="47">
        <v>2198.7800000000002</v>
      </c>
      <c r="K1083" s="37">
        <f t="shared" si="212"/>
        <v>19187275</v>
      </c>
      <c r="L1083" s="44">
        <v>0</v>
      </c>
      <c r="M1083" s="44">
        <v>0</v>
      </c>
      <c r="N1083" s="44">
        <v>0</v>
      </c>
      <c r="O1083" s="47">
        <f>'[1]Прод. прилож'!$C$888</f>
        <v>19187275</v>
      </c>
      <c r="P1083" s="44">
        <f t="shared" si="214"/>
        <v>7591.7649898313666</v>
      </c>
      <c r="Q1083" s="50">
        <v>9673</v>
      </c>
      <c r="R1083" s="69" t="s">
        <v>95</v>
      </c>
      <c r="S1083" s="57"/>
    </row>
    <row r="1084" spans="1:207" s="16" customFormat="1" ht="25.15" customHeight="1" x14ac:dyDescent="0.25">
      <c r="A1084" s="191" t="s">
        <v>1584</v>
      </c>
      <c r="B1084" s="45" t="s">
        <v>667</v>
      </c>
      <c r="C1084" s="58">
        <v>1963</v>
      </c>
      <c r="D1084" s="167" t="s">
        <v>221</v>
      </c>
      <c r="E1084" s="167" t="s">
        <v>20</v>
      </c>
      <c r="F1084" s="72">
        <v>2</v>
      </c>
      <c r="G1084" s="72">
        <v>2</v>
      </c>
      <c r="H1084" s="47">
        <f t="shared" si="215"/>
        <v>642.12</v>
      </c>
      <c r="I1084" s="47">
        <v>0</v>
      </c>
      <c r="J1084" s="47">
        <v>642.12</v>
      </c>
      <c r="K1084" s="37">
        <f t="shared" si="212"/>
        <v>4603500</v>
      </c>
      <c r="L1084" s="44">
        <v>0</v>
      </c>
      <c r="M1084" s="44">
        <v>0</v>
      </c>
      <c r="N1084" s="44">
        <v>0</v>
      </c>
      <c r="O1084" s="47">
        <f>'[1]Прод. прилож'!$C$892</f>
        <v>4603500</v>
      </c>
      <c r="P1084" s="44">
        <f t="shared" si="214"/>
        <v>7169.2207064100166</v>
      </c>
      <c r="Q1084" s="50">
        <v>9673</v>
      </c>
      <c r="R1084" s="69" t="s">
        <v>95</v>
      </c>
      <c r="S1084" s="57"/>
    </row>
    <row r="1085" spans="1:207" s="16" customFormat="1" ht="25.15" customHeight="1" x14ac:dyDescent="0.25">
      <c r="A1085" s="191" t="s">
        <v>1585</v>
      </c>
      <c r="B1085" s="45" t="s">
        <v>668</v>
      </c>
      <c r="C1085" s="58">
        <v>1962</v>
      </c>
      <c r="D1085" s="167" t="s">
        <v>221</v>
      </c>
      <c r="E1085" s="58" t="s">
        <v>20</v>
      </c>
      <c r="F1085" s="72">
        <v>2</v>
      </c>
      <c r="G1085" s="72">
        <v>1</v>
      </c>
      <c r="H1085" s="47">
        <f t="shared" si="215"/>
        <v>284.5</v>
      </c>
      <c r="I1085" s="47">
        <v>0</v>
      </c>
      <c r="J1085" s="47">
        <v>284.5</v>
      </c>
      <c r="K1085" s="37">
        <f t="shared" si="212"/>
        <v>2168450</v>
      </c>
      <c r="L1085" s="44">
        <v>0</v>
      </c>
      <c r="M1085" s="44">
        <v>0</v>
      </c>
      <c r="N1085" s="44">
        <v>0</v>
      </c>
      <c r="O1085" s="47">
        <f>'[1]Прод. прилож'!$C$893</f>
        <v>2168450</v>
      </c>
      <c r="P1085" s="44">
        <f t="shared" si="214"/>
        <v>7621.9683655536028</v>
      </c>
      <c r="Q1085" s="50">
        <v>9673</v>
      </c>
      <c r="R1085" s="69" t="s">
        <v>95</v>
      </c>
      <c r="S1085" s="57"/>
    </row>
    <row r="1086" spans="1:207" s="16" customFormat="1" ht="25.15" customHeight="1" x14ac:dyDescent="0.25">
      <c r="A1086" s="191" t="s">
        <v>1586</v>
      </c>
      <c r="B1086" s="45" t="s">
        <v>669</v>
      </c>
      <c r="C1086" s="58">
        <v>1963</v>
      </c>
      <c r="D1086" s="167" t="s">
        <v>221</v>
      </c>
      <c r="E1086" s="167" t="s">
        <v>239</v>
      </c>
      <c r="F1086" s="72">
        <v>2</v>
      </c>
      <c r="G1086" s="72">
        <v>1</v>
      </c>
      <c r="H1086" s="47">
        <f t="shared" si="215"/>
        <v>509.99</v>
      </c>
      <c r="I1086" s="47">
        <v>0</v>
      </c>
      <c r="J1086" s="47">
        <v>509.99</v>
      </c>
      <c r="K1086" s="37">
        <f t="shared" si="212"/>
        <v>3836250</v>
      </c>
      <c r="L1086" s="44">
        <v>0</v>
      </c>
      <c r="M1086" s="44">
        <v>0</v>
      </c>
      <c r="N1086" s="44">
        <v>0</v>
      </c>
      <c r="O1086" s="47">
        <f>'[1]Прод. прилож'!$C$894</f>
        <v>3836250</v>
      </c>
      <c r="P1086" s="44">
        <f t="shared" si="214"/>
        <v>7522.2063177709369</v>
      </c>
      <c r="Q1086" s="50">
        <v>9673</v>
      </c>
      <c r="R1086" s="69" t="s">
        <v>95</v>
      </c>
      <c r="S1086" s="57"/>
    </row>
    <row r="1087" spans="1:207" s="16" customFormat="1" ht="25.15" customHeight="1" x14ac:dyDescent="0.25">
      <c r="A1087" s="191" t="s">
        <v>1587</v>
      </c>
      <c r="B1087" s="45" t="s">
        <v>670</v>
      </c>
      <c r="C1087" s="167">
        <v>1963</v>
      </c>
      <c r="D1087" s="167" t="s">
        <v>221</v>
      </c>
      <c r="E1087" s="167" t="s">
        <v>239</v>
      </c>
      <c r="F1087" s="79">
        <v>2</v>
      </c>
      <c r="G1087" s="79">
        <v>1</v>
      </c>
      <c r="H1087" s="47">
        <f t="shared" si="215"/>
        <v>533.53</v>
      </c>
      <c r="I1087" s="47">
        <v>0</v>
      </c>
      <c r="J1087" s="81">
        <v>533.53</v>
      </c>
      <c r="K1087" s="37">
        <f t="shared" si="212"/>
        <v>3836250</v>
      </c>
      <c r="L1087" s="44">
        <v>0</v>
      </c>
      <c r="M1087" s="44">
        <v>0</v>
      </c>
      <c r="N1087" s="44">
        <v>0</v>
      </c>
      <c r="O1087" s="47">
        <f>'[1]Прод. прилож'!$C$895</f>
        <v>3836250</v>
      </c>
      <c r="P1087" s="44">
        <f t="shared" si="214"/>
        <v>7190.3173204880704</v>
      </c>
      <c r="Q1087" s="50">
        <v>9673</v>
      </c>
      <c r="R1087" s="69" t="s">
        <v>95</v>
      </c>
      <c r="S1087" s="57"/>
    </row>
    <row r="1088" spans="1:207" s="16" customFormat="1" ht="25.15" customHeight="1" x14ac:dyDescent="0.25">
      <c r="A1088" s="191" t="s">
        <v>1588</v>
      </c>
      <c r="B1088" s="45" t="s">
        <v>671</v>
      </c>
      <c r="C1088" s="58">
        <v>1963</v>
      </c>
      <c r="D1088" s="167" t="s">
        <v>221</v>
      </c>
      <c r="E1088" s="167" t="s">
        <v>239</v>
      </c>
      <c r="F1088" s="72">
        <v>2</v>
      </c>
      <c r="G1088" s="72">
        <v>1</v>
      </c>
      <c r="H1088" s="47">
        <f t="shared" si="215"/>
        <v>506.06</v>
      </c>
      <c r="I1088" s="47">
        <v>0</v>
      </c>
      <c r="J1088" s="47">
        <v>506.06</v>
      </c>
      <c r="K1088" s="37">
        <f t="shared" si="212"/>
        <v>3836250</v>
      </c>
      <c r="L1088" s="44">
        <v>0</v>
      </c>
      <c r="M1088" s="44">
        <v>0</v>
      </c>
      <c r="N1088" s="44">
        <v>0</v>
      </c>
      <c r="O1088" s="47">
        <f>'[1]Прод. прилож'!$C$896</f>
        <v>3836250</v>
      </c>
      <c r="P1088" s="44">
        <f t="shared" si="214"/>
        <v>7580.6228510453302</v>
      </c>
      <c r="Q1088" s="50">
        <v>9673</v>
      </c>
      <c r="R1088" s="69" t="s">
        <v>95</v>
      </c>
      <c r="S1088" s="57"/>
    </row>
    <row r="1089" spans="1:207" s="16" customFormat="1" ht="25.15" customHeight="1" x14ac:dyDescent="0.25">
      <c r="A1089" s="191" t="s">
        <v>1589</v>
      </c>
      <c r="B1089" s="45" t="s">
        <v>672</v>
      </c>
      <c r="C1089" s="58">
        <v>1964</v>
      </c>
      <c r="D1089" s="167" t="s">
        <v>221</v>
      </c>
      <c r="E1089" s="167" t="s">
        <v>20</v>
      </c>
      <c r="F1089" s="72">
        <v>2</v>
      </c>
      <c r="G1089" s="72">
        <v>2</v>
      </c>
      <c r="H1089" s="47">
        <f t="shared" si="215"/>
        <v>377</v>
      </c>
      <c r="I1089" s="47">
        <v>0</v>
      </c>
      <c r="J1089" s="47">
        <v>377</v>
      </c>
      <c r="K1089" s="37">
        <f t="shared" si="212"/>
        <v>3007000</v>
      </c>
      <c r="L1089" s="44">
        <v>0</v>
      </c>
      <c r="M1089" s="44">
        <v>0</v>
      </c>
      <c r="N1089" s="44">
        <v>0</v>
      </c>
      <c r="O1089" s="47">
        <f>'[1]Прод. прилож'!$C$353</f>
        <v>3007000</v>
      </c>
      <c r="P1089" s="44">
        <f t="shared" si="214"/>
        <v>7976.1273209549072</v>
      </c>
      <c r="Q1089" s="50">
        <v>9673</v>
      </c>
      <c r="R1089" s="69" t="s">
        <v>94</v>
      </c>
      <c r="S1089" s="57"/>
    </row>
    <row r="1090" spans="1:207" s="16" customFormat="1" ht="25.15" customHeight="1" x14ac:dyDescent="0.25">
      <c r="A1090" s="191" t="s">
        <v>1590</v>
      </c>
      <c r="B1090" s="45" t="s">
        <v>673</v>
      </c>
      <c r="C1090" s="58">
        <v>1963</v>
      </c>
      <c r="D1090" s="167" t="s">
        <v>221</v>
      </c>
      <c r="E1090" s="58" t="s">
        <v>20</v>
      </c>
      <c r="F1090" s="72">
        <v>2</v>
      </c>
      <c r="G1090" s="72">
        <v>2</v>
      </c>
      <c r="H1090" s="47">
        <f t="shared" si="215"/>
        <v>489.6</v>
      </c>
      <c r="I1090" s="47">
        <v>0</v>
      </c>
      <c r="J1090" s="47">
        <v>489.6</v>
      </c>
      <c r="K1090" s="37">
        <f t="shared" si="212"/>
        <v>4092000</v>
      </c>
      <c r="L1090" s="44">
        <v>0</v>
      </c>
      <c r="M1090" s="44">
        <v>0</v>
      </c>
      <c r="N1090" s="44">
        <v>0</v>
      </c>
      <c r="O1090" s="47">
        <f>'[1]Прод. прилож'!$C$897</f>
        <v>4092000</v>
      </c>
      <c r="P1090" s="44">
        <f t="shared" si="214"/>
        <v>8357.8431372549021</v>
      </c>
      <c r="Q1090" s="50">
        <v>9673</v>
      </c>
      <c r="R1090" s="69" t="s">
        <v>95</v>
      </c>
      <c r="S1090" s="57"/>
    </row>
    <row r="1091" spans="1:207" s="16" customFormat="1" ht="25.15" customHeight="1" x14ac:dyDescent="0.25">
      <c r="A1091" s="191" t="s">
        <v>1591</v>
      </c>
      <c r="B1091" s="45" t="s">
        <v>674</v>
      </c>
      <c r="C1091" s="58">
        <v>1962</v>
      </c>
      <c r="D1091" s="167" t="s">
        <v>221</v>
      </c>
      <c r="E1091" s="58" t="s">
        <v>20</v>
      </c>
      <c r="F1091" s="72">
        <v>2</v>
      </c>
      <c r="G1091" s="72">
        <v>1</v>
      </c>
      <c r="H1091" s="47">
        <f t="shared" si="215"/>
        <v>283.93</v>
      </c>
      <c r="I1091" s="47">
        <v>0</v>
      </c>
      <c r="J1091" s="47">
        <v>283.93</v>
      </c>
      <c r="K1091" s="37">
        <f t="shared" si="212"/>
        <v>1554650</v>
      </c>
      <c r="L1091" s="44">
        <v>0</v>
      </c>
      <c r="M1091" s="44">
        <v>0</v>
      </c>
      <c r="N1091" s="44">
        <v>0</v>
      </c>
      <c r="O1091" s="47">
        <f>'[1]Прод. прилож'!$C$898</f>
        <v>1554650</v>
      </c>
      <c r="P1091" s="44">
        <f t="shared" si="214"/>
        <v>5475.4693058148132</v>
      </c>
      <c r="Q1091" s="50">
        <v>9673</v>
      </c>
      <c r="R1091" s="69" t="s">
        <v>95</v>
      </c>
      <c r="S1091" s="65"/>
      <c r="T1091" s="17"/>
      <c r="V1091" s="15"/>
      <c r="W1091" s="19"/>
      <c r="X1091" s="15"/>
      <c r="Y1091" s="15"/>
      <c r="Z1091" s="15"/>
      <c r="AA1091" s="15"/>
      <c r="AB1091" s="15"/>
      <c r="AC1091" s="15"/>
      <c r="AD1091" s="15"/>
      <c r="AE1091" s="15"/>
      <c r="AF1091" s="15"/>
      <c r="AG1091" s="15"/>
      <c r="AH1091" s="15"/>
      <c r="AI1091" s="15"/>
      <c r="AJ1091" s="15"/>
      <c r="AK1091" s="15"/>
      <c r="AL1091" s="15"/>
      <c r="AM1091" s="15"/>
      <c r="AN1091" s="15"/>
      <c r="AO1091" s="15"/>
      <c r="AP1091" s="15"/>
      <c r="AQ1091" s="15"/>
      <c r="AR1091" s="15"/>
      <c r="AS1091" s="15"/>
      <c r="AT1091" s="15"/>
      <c r="AU1091" s="15"/>
      <c r="AV1091" s="15"/>
      <c r="AW1091" s="15"/>
      <c r="AX1091" s="15"/>
      <c r="AY1091" s="15"/>
      <c r="AZ1091" s="15"/>
      <c r="BA1091" s="15"/>
      <c r="BB1091" s="15"/>
      <c r="BC1091" s="15"/>
      <c r="BD1091" s="15"/>
      <c r="BE1091" s="15"/>
      <c r="BF1091" s="15"/>
      <c r="BG1091" s="15"/>
      <c r="BH1091" s="15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  <c r="CA1091" s="15"/>
      <c r="CB1091" s="15"/>
      <c r="CC1091" s="15"/>
      <c r="CD1091" s="15"/>
      <c r="CE1091" s="15"/>
      <c r="CF1091" s="15"/>
      <c r="CG1091" s="15"/>
      <c r="CH1091" s="15"/>
      <c r="CI1091" s="15"/>
      <c r="CJ1091" s="15"/>
      <c r="CK1091" s="15"/>
      <c r="CL1091" s="15"/>
      <c r="CM1091" s="15"/>
      <c r="CN1091" s="15"/>
      <c r="CO1091" s="15"/>
      <c r="CP1091" s="15"/>
      <c r="CQ1091" s="15"/>
      <c r="CR1091" s="15"/>
      <c r="CS1091" s="15"/>
      <c r="CT1091" s="15"/>
      <c r="CU1091" s="15"/>
      <c r="CV1091" s="15"/>
      <c r="CW1091" s="15"/>
      <c r="CX1091" s="15"/>
      <c r="CY1091" s="15"/>
      <c r="CZ1091" s="15"/>
      <c r="DA1091" s="15"/>
      <c r="DB1091" s="15"/>
      <c r="DC1091" s="15"/>
      <c r="DD1091" s="15"/>
      <c r="DE1091" s="15"/>
      <c r="DF1091" s="15"/>
      <c r="DG1091" s="15"/>
      <c r="DH1091" s="15"/>
      <c r="DI1091" s="15"/>
      <c r="DJ1091" s="15"/>
      <c r="DK1091" s="15"/>
      <c r="DL1091" s="15"/>
      <c r="DM1091" s="15"/>
      <c r="DN1091" s="15"/>
      <c r="DO1091" s="15"/>
      <c r="DP1091" s="15"/>
      <c r="DQ1091" s="15"/>
      <c r="DR1091" s="15"/>
      <c r="DS1091" s="15"/>
      <c r="DT1091" s="15"/>
      <c r="DU1091" s="15"/>
      <c r="DV1091" s="15"/>
      <c r="DW1091" s="15"/>
      <c r="DX1091" s="15"/>
      <c r="DY1091" s="15"/>
      <c r="DZ1091" s="15"/>
      <c r="EA1091" s="15"/>
      <c r="EB1091" s="15"/>
      <c r="EC1091" s="15"/>
      <c r="ED1091" s="15"/>
      <c r="EE1091" s="15"/>
      <c r="EF1091" s="15"/>
      <c r="EG1091" s="15"/>
      <c r="EH1091" s="15"/>
      <c r="EI1091" s="15"/>
      <c r="EJ1091" s="15"/>
      <c r="EK1091" s="15"/>
      <c r="EL1091" s="15"/>
      <c r="EM1091" s="15"/>
      <c r="EN1091" s="15"/>
      <c r="EO1091" s="15"/>
      <c r="EP1091" s="15"/>
      <c r="EQ1091" s="15"/>
      <c r="ER1091" s="15"/>
      <c r="ES1091" s="15"/>
      <c r="ET1091" s="15"/>
      <c r="EU1091" s="15"/>
      <c r="EV1091" s="15"/>
      <c r="EW1091" s="15"/>
      <c r="EX1091" s="15"/>
      <c r="EY1091" s="15"/>
      <c r="EZ1091" s="15"/>
      <c r="FA1091" s="15"/>
      <c r="FB1091" s="15"/>
      <c r="FC1091" s="15"/>
      <c r="FD1091" s="15"/>
      <c r="FE1091" s="15"/>
      <c r="FF1091" s="15"/>
      <c r="FG1091" s="15"/>
      <c r="FH1091" s="15"/>
      <c r="FI1091" s="15"/>
      <c r="FJ1091" s="15"/>
      <c r="FK1091" s="15"/>
      <c r="FL1091" s="15"/>
      <c r="FM1091" s="15"/>
      <c r="FN1091" s="15"/>
      <c r="FO1091" s="15"/>
      <c r="FP1091" s="15"/>
      <c r="FQ1091" s="15"/>
      <c r="FR1091" s="15"/>
      <c r="FS1091" s="15"/>
      <c r="FT1091" s="15"/>
      <c r="FU1091" s="15"/>
      <c r="FV1091" s="15"/>
      <c r="FW1091" s="15"/>
      <c r="FX1091" s="15"/>
      <c r="FY1091" s="15"/>
      <c r="FZ1091" s="15"/>
      <c r="GA1091" s="15"/>
      <c r="GB1091" s="15"/>
      <c r="GC1091" s="15"/>
      <c r="GD1091" s="15"/>
      <c r="GE1091" s="15"/>
      <c r="GF1091" s="15"/>
      <c r="GG1091" s="15"/>
      <c r="GH1091" s="15"/>
      <c r="GI1091" s="15"/>
      <c r="GJ1091" s="15"/>
      <c r="GK1091" s="15"/>
      <c r="GL1091" s="15"/>
      <c r="GM1091" s="15"/>
      <c r="GN1091" s="15"/>
      <c r="GO1091" s="15"/>
      <c r="GP1091" s="15"/>
      <c r="GQ1091" s="15"/>
      <c r="GR1091" s="15"/>
      <c r="GS1091" s="15"/>
      <c r="GT1091" s="15"/>
      <c r="GU1091" s="15"/>
      <c r="GV1091" s="15"/>
      <c r="GW1091" s="15"/>
      <c r="GX1091" s="15"/>
      <c r="GY1091" s="15"/>
    </row>
    <row r="1092" spans="1:207" s="16" customFormat="1" ht="25.15" customHeight="1" x14ac:dyDescent="0.25">
      <c r="A1092" s="191" t="s">
        <v>1592</v>
      </c>
      <c r="B1092" s="107" t="s">
        <v>675</v>
      </c>
      <c r="C1092" s="58">
        <v>1962</v>
      </c>
      <c r="D1092" s="167" t="s">
        <v>221</v>
      </c>
      <c r="E1092" s="58" t="s">
        <v>20</v>
      </c>
      <c r="F1092" s="72">
        <v>5</v>
      </c>
      <c r="G1092" s="72">
        <v>4</v>
      </c>
      <c r="H1092" s="47">
        <f t="shared" si="215"/>
        <v>3240.25</v>
      </c>
      <c r="I1092" s="47">
        <v>139.4</v>
      </c>
      <c r="J1092" s="47">
        <v>3100.85</v>
      </c>
      <c r="K1092" s="37">
        <f t="shared" si="212"/>
        <v>9470500</v>
      </c>
      <c r="L1092" s="44">
        <v>0</v>
      </c>
      <c r="M1092" s="44">
        <v>0</v>
      </c>
      <c r="N1092" s="44">
        <v>0</v>
      </c>
      <c r="O1092" s="47">
        <f>'[1]Прод. прилож'!$C$899</f>
        <v>9470500</v>
      </c>
      <c r="P1092" s="44">
        <f t="shared" si="214"/>
        <v>2922.768304914744</v>
      </c>
      <c r="Q1092" s="50">
        <v>9673</v>
      </c>
      <c r="R1092" s="69" t="s">
        <v>95</v>
      </c>
      <c r="S1092" s="57"/>
      <c r="U1092" s="17"/>
    </row>
    <row r="1093" spans="1:207" s="112" customFormat="1" ht="25.9" customHeight="1" x14ac:dyDescent="0.25">
      <c r="A1093" s="191" t="s">
        <v>1593</v>
      </c>
      <c r="B1093" s="45" t="s">
        <v>2009</v>
      </c>
      <c r="C1093" s="72">
        <v>1959</v>
      </c>
      <c r="D1093" s="167" t="s">
        <v>221</v>
      </c>
      <c r="E1093" s="167" t="s">
        <v>20</v>
      </c>
      <c r="F1093" s="71">
        <v>2</v>
      </c>
      <c r="G1093" s="71">
        <v>1</v>
      </c>
      <c r="H1093" s="50">
        <v>573.6</v>
      </c>
      <c r="I1093" s="50">
        <v>0</v>
      </c>
      <c r="J1093" s="50">
        <v>573.6</v>
      </c>
      <c r="K1093" s="37">
        <f t="shared" ref="K1093" si="216">SUM(L1093:O1093)</f>
        <v>4570002.91</v>
      </c>
      <c r="L1093" s="47">
        <v>0</v>
      </c>
      <c r="M1093" s="47">
        <v>0</v>
      </c>
      <c r="N1093" s="47">
        <v>0</v>
      </c>
      <c r="O1093" s="44">
        <f>'[1]Прод. прилож'!$C$901</f>
        <v>4570002.91</v>
      </c>
      <c r="P1093" s="50">
        <f t="shared" si="214"/>
        <v>7967.2296199442117</v>
      </c>
      <c r="Q1093" s="37">
        <v>9673</v>
      </c>
      <c r="R1093" s="70" t="s">
        <v>95</v>
      </c>
    </row>
    <row r="1094" spans="1:207" s="16" customFormat="1" ht="25.15" customHeight="1" x14ac:dyDescent="0.25">
      <c r="A1094" s="191" t="s">
        <v>2589</v>
      </c>
      <c r="B1094" s="129" t="s">
        <v>676</v>
      </c>
      <c r="C1094" s="72">
        <v>1946</v>
      </c>
      <c r="D1094" s="72" t="s">
        <v>221</v>
      </c>
      <c r="E1094" s="72" t="s">
        <v>20</v>
      </c>
      <c r="F1094" s="71">
        <v>2</v>
      </c>
      <c r="G1094" s="71">
        <v>1</v>
      </c>
      <c r="H1094" s="53">
        <v>546.1</v>
      </c>
      <c r="I1094" s="53">
        <v>304.39999999999998</v>
      </c>
      <c r="J1094" s="53">
        <v>187.4</v>
      </c>
      <c r="K1094" s="50">
        <f t="shared" si="212"/>
        <v>4471200</v>
      </c>
      <c r="L1094" s="50">
        <v>0</v>
      </c>
      <c r="M1094" s="50">
        <v>0</v>
      </c>
      <c r="N1094" s="50">
        <v>0</v>
      </c>
      <c r="O1094" s="44">
        <f>'[1]Прод. прилож'!$C$902</f>
        <v>4471200</v>
      </c>
      <c r="P1094" s="50">
        <f>K1094/[3]Прилож!H802</f>
        <v>8187.5114447903316</v>
      </c>
      <c r="Q1094" s="50">
        <v>9673</v>
      </c>
      <c r="R1094" s="70" t="s">
        <v>95</v>
      </c>
      <c r="S1094" s="190">
        <v>0</v>
      </c>
      <c r="T1094" s="50">
        <v>0</v>
      </c>
      <c r="U1094" s="44">
        <v>2437730.64</v>
      </c>
      <c r="V1094" s="50" t="e">
        <f>Q1094/N1094</f>
        <v>#DIV/0!</v>
      </c>
      <c r="W1094" s="50">
        <v>9673</v>
      </c>
      <c r="X1094" s="70" t="s">
        <v>1689</v>
      </c>
      <c r="Y1094" s="113"/>
      <c r="Z1094" s="113"/>
      <c r="AA1094" s="113"/>
      <c r="AB1094" s="113"/>
      <c r="AC1094" s="113"/>
      <c r="AD1094" s="113"/>
      <c r="AE1094" s="113"/>
      <c r="AF1094" s="113"/>
      <c r="AG1094" s="113"/>
      <c r="AH1094" s="113"/>
      <c r="AI1094" s="113"/>
      <c r="AJ1094" s="113"/>
      <c r="AK1094" s="113"/>
      <c r="AL1094" s="113"/>
      <c r="AM1094" s="113"/>
      <c r="AN1094" s="113"/>
      <c r="AO1094" s="113"/>
      <c r="AP1094" s="113"/>
      <c r="AQ1094" s="113"/>
      <c r="AR1094" s="113"/>
      <c r="AS1094" s="113"/>
      <c r="AT1094" s="113"/>
      <c r="AU1094" s="113"/>
      <c r="AV1094" s="113"/>
      <c r="AW1094" s="113"/>
      <c r="AX1094" s="113"/>
      <c r="AY1094" s="113"/>
      <c r="AZ1094" s="113"/>
      <c r="BA1094" s="113"/>
      <c r="BB1094" s="113"/>
      <c r="BC1094" s="113"/>
      <c r="BD1094" s="113"/>
      <c r="BE1094" s="113"/>
      <c r="BF1094" s="113"/>
      <c r="BG1094" s="113"/>
      <c r="BH1094" s="113"/>
      <c r="BI1094" s="113"/>
      <c r="BJ1094" s="113"/>
      <c r="BK1094" s="113"/>
      <c r="BL1094" s="113"/>
      <c r="BM1094" s="113"/>
      <c r="BN1094" s="113"/>
      <c r="BO1094" s="113"/>
      <c r="BP1094" s="113"/>
      <c r="BQ1094" s="113"/>
      <c r="BR1094" s="113"/>
      <c r="BS1094" s="113"/>
      <c r="BT1094" s="113"/>
      <c r="BU1094" s="113"/>
      <c r="BV1094" s="113"/>
      <c r="BW1094" s="113"/>
      <c r="BX1094" s="113"/>
      <c r="BY1094" s="113"/>
      <c r="BZ1094" s="113"/>
      <c r="CA1094" s="113"/>
      <c r="CB1094" s="113"/>
      <c r="CC1094" s="113"/>
      <c r="CD1094" s="113"/>
      <c r="CE1094" s="113"/>
      <c r="CF1094" s="113"/>
      <c r="CG1094" s="113"/>
      <c r="CH1094" s="113"/>
      <c r="CI1094" s="113"/>
      <c r="CJ1094" s="113"/>
      <c r="CK1094" s="113"/>
      <c r="CL1094" s="113"/>
      <c r="CM1094" s="113"/>
      <c r="CN1094" s="113"/>
      <c r="CO1094" s="113"/>
      <c r="CP1094" s="113"/>
      <c r="CQ1094" s="113"/>
      <c r="CR1094" s="113"/>
      <c r="CS1094" s="113"/>
      <c r="CT1094" s="113"/>
      <c r="CU1094" s="113"/>
      <c r="CV1094" s="113"/>
      <c r="CW1094" s="113"/>
      <c r="CX1094" s="113"/>
      <c r="CY1094" s="113"/>
      <c r="CZ1094" s="113"/>
      <c r="DA1094" s="113"/>
      <c r="DB1094" s="113"/>
      <c r="DC1094" s="113"/>
      <c r="DD1094" s="113"/>
      <c r="DE1094" s="113"/>
      <c r="DF1094" s="113"/>
      <c r="DG1094" s="113"/>
      <c r="DH1094" s="113"/>
      <c r="DI1094" s="113"/>
      <c r="DJ1094" s="113"/>
      <c r="DK1094" s="113"/>
      <c r="DL1094" s="113"/>
      <c r="DM1094" s="113"/>
      <c r="DN1094" s="113"/>
      <c r="DO1094" s="113"/>
      <c r="DP1094" s="113"/>
      <c r="DQ1094" s="113"/>
      <c r="DR1094" s="113"/>
      <c r="DS1094" s="113"/>
      <c r="DT1094" s="113"/>
      <c r="DU1094" s="113"/>
      <c r="DV1094" s="113"/>
      <c r="DW1094" s="113"/>
      <c r="DX1094" s="113"/>
      <c r="DY1094" s="113"/>
      <c r="DZ1094" s="113"/>
      <c r="EA1094" s="113"/>
      <c r="EB1094" s="113"/>
      <c r="EC1094" s="113"/>
      <c r="ED1094" s="113"/>
      <c r="EE1094" s="113"/>
      <c r="EF1094" s="113"/>
      <c r="EG1094" s="113"/>
      <c r="EH1094" s="113"/>
      <c r="EI1094" s="113"/>
      <c r="EJ1094" s="113"/>
      <c r="EK1094" s="113"/>
      <c r="EL1094" s="113"/>
      <c r="EM1094" s="113"/>
      <c r="EN1094" s="113"/>
      <c r="EO1094" s="113"/>
      <c r="EP1094" s="113"/>
      <c r="EQ1094" s="113"/>
      <c r="ER1094" s="113"/>
      <c r="ES1094" s="113"/>
      <c r="ET1094" s="113"/>
      <c r="EU1094" s="113"/>
      <c r="EV1094" s="113"/>
      <c r="EW1094" s="113"/>
      <c r="EX1094" s="113"/>
      <c r="EY1094" s="113"/>
      <c r="EZ1094" s="113"/>
      <c r="FA1094" s="113"/>
      <c r="FB1094" s="113"/>
      <c r="FC1094" s="113"/>
      <c r="FD1094" s="113"/>
      <c r="FE1094" s="113"/>
      <c r="FF1094" s="113"/>
      <c r="FG1094" s="113"/>
      <c r="FH1094" s="113"/>
      <c r="FI1094" s="113"/>
      <c r="FJ1094" s="113"/>
      <c r="FK1094" s="113"/>
      <c r="FL1094" s="113"/>
      <c r="FM1094" s="113"/>
      <c r="FN1094" s="113"/>
      <c r="FO1094" s="113"/>
      <c r="FP1094" s="113"/>
      <c r="FQ1094" s="113"/>
      <c r="FR1094" s="113"/>
      <c r="FS1094" s="113"/>
      <c r="FT1094" s="113"/>
      <c r="FU1094" s="113"/>
      <c r="FV1094" s="113"/>
      <c r="FW1094" s="113"/>
      <c r="FX1094" s="113"/>
      <c r="FY1094" s="113"/>
      <c r="FZ1094" s="113"/>
      <c r="GA1094" s="113"/>
      <c r="GB1094" s="113"/>
      <c r="GC1094" s="113"/>
      <c r="GD1094" s="113"/>
      <c r="GE1094" s="113"/>
      <c r="GF1094" s="113"/>
      <c r="GG1094" s="113"/>
      <c r="GH1094" s="113"/>
      <c r="GI1094" s="113"/>
      <c r="GJ1094" s="113"/>
      <c r="GK1094" s="113"/>
      <c r="GL1094" s="113"/>
      <c r="GM1094" s="113"/>
      <c r="GN1094" s="113"/>
      <c r="GO1094" s="113"/>
      <c r="GP1094" s="113"/>
      <c r="GQ1094" s="113"/>
      <c r="GR1094" s="113"/>
      <c r="GS1094" s="113"/>
      <c r="GT1094" s="113"/>
      <c r="GU1094" s="113"/>
      <c r="GV1094" s="113"/>
      <c r="GW1094" s="113"/>
      <c r="GX1094" s="113"/>
      <c r="GY1094" s="113"/>
    </row>
    <row r="1095" spans="1:207" s="14" customFormat="1" ht="25.15" customHeight="1" x14ac:dyDescent="0.25">
      <c r="A1095" s="191" t="s">
        <v>1594</v>
      </c>
      <c r="B1095" s="45" t="s">
        <v>677</v>
      </c>
      <c r="C1095" s="93">
        <v>1937</v>
      </c>
      <c r="D1095" s="167" t="s">
        <v>221</v>
      </c>
      <c r="E1095" s="58" t="s">
        <v>20</v>
      </c>
      <c r="F1095" s="72">
        <v>4</v>
      </c>
      <c r="G1095" s="72">
        <v>1</v>
      </c>
      <c r="H1095" s="47">
        <v>2120.5</v>
      </c>
      <c r="I1095" s="47">
        <v>92</v>
      </c>
      <c r="J1095" s="47">
        <v>1383.35</v>
      </c>
      <c r="K1095" s="37">
        <f t="shared" si="212"/>
        <v>5347500</v>
      </c>
      <c r="L1095" s="44">
        <v>0</v>
      </c>
      <c r="M1095" s="44">
        <v>0</v>
      </c>
      <c r="N1095" s="44">
        <v>0</v>
      </c>
      <c r="O1095" s="47">
        <f>'[1]Прод. прилож'!$C$1344</f>
        <v>5347500</v>
      </c>
      <c r="P1095" s="44">
        <f t="shared" ref="P1095:P1104" si="217">K1095/H1095</f>
        <v>2521.8108936571562</v>
      </c>
      <c r="Q1095" s="50">
        <v>9673</v>
      </c>
      <c r="R1095" s="69" t="s">
        <v>96</v>
      </c>
    </row>
    <row r="1096" spans="1:207" s="16" customFormat="1" ht="25.15" customHeight="1" x14ac:dyDescent="0.25">
      <c r="A1096" s="191" t="s">
        <v>1595</v>
      </c>
      <c r="B1096" s="45" t="s">
        <v>678</v>
      </c>
      <c r="C1096" s="58">
        <v>1967</v>
      </c>
      <c r="D1096" s="167" t="s">
        <v>221</v>
      </c>
      <c r="E1096" s="58" t="s">
        <v>22</v>
      </c>
      <c r="F1096" s="77">
        <v>5</v>
      </c>
      <c r="G1096" s="77">
        <v>6</v>
      </c>
      <c r="H1096" s="47">
        <f>I1096+J1096</f>
        <v>4478.3</v>
      </c>
      <c r="I1096" s="47">
        <v>137.5</v>
      </c>
      <c r="J1096" s="47">
        <v>4340.8</v>
      </c>
      <c r="K1096" s="37">
        <f t="shared" si="212"/>
        <v>5407668</v>
      </c>
      <c r="L1096" s="44">
        <v>0</v>
      </c>
      <c r="M1096" s="44">
        <v>0</v>
      </c>
      <c r="N1096" s="44">
        <v>0</v>
      </c>
      <c r="O1096" s="47">
        <f>'[1]Прод. прилож'!$C$1345</f>
        <v>5407668</v>
      </c>
      <c r="P1096" s="44">
        <f t="shared" si="217"/>
        <v>1207.5269633566309</v>
      </c>
      <c r="Q1096" s="50">
        <v>9673</v>
      </c>
      <c r="R1096" s="69" t="s">
        <v>96</v>
      </c>
      <c r="S1096" s="57"/>
    </row>
    <row r="1097" spans="1:207" s="16" customFormat="1" ht="25.15" customHeight="1" x14ac:dyDescent="0.25">
      <c r="A1097" s="191" t="s">
        <v>1596</v>
      </c>
      <c r="B1097" s="45" t="s">
        <v>679</v>
      </c>
      <c r="C1097" s="58">
        <v>1967</v>
      </c>
      <c r="D1097" s="167" t="s">
        <v>221</v>
      </c>
      <c r="E1097" s="58" t="s">
        <v>22</v>
      </c>
      <c r="F1097" s="77">
        <v>5</v>
      </c>
      <c r="G1097" s="77">
        <v>4</v>
      </c>
      <c r="H1097" s="47">
        <f>I1097+J1097</f>
        <v>3592.86</v>
      </c>
      <c r="I1097" s="47">
        <v>0</v>
      </c>
      <c r="J1097" s="47">
        <v>3592.86</v>
      </c>
      <c r="K1097" s="37">
        <f t="shared" si="212"/>
        <v>4250620.8</v>
      </c>
      <c r="L1097" s="44">
        <v>0</v>
      </c>
      <c r="M1097" s="44">
        <v>0</v>
      </c>
      <c r="N1097" s="44">
        <v>0</v>
      </c>
      <c r="O1097" s="47">
        <f>'[1]Прод. прилож'!$C$1346</f>
        <v>4250620.8</v>
      </c>
      <c r="P1097" s="44">
        <f t="shared" si="217"/>
        <v>1183.0744309547267</v>
      </c>
      <c r="Q1097" s="50">
        <v>9673</v>
      </c>
      <c r="R1097" s="69" t="s">
        <v>96</v>
      </c>
      <c r="S1097" s="57"/>
    </row>
    <row r="1098" spans="1:207" s="16" customFormat="1" ht="25.15" customHeight="1" x14ac:dyDescent="0.25">
      <c r="A1098" s="191" t="s">
        <v>1597</v>
      </c>
      <c r="B1098" s="45" t="s">
        <v>680</v>
      </c>
      <c r="C1098" s="167">
        <v>1976</v>
      </c>
      <c r="D1098" s="167" t="s">
        <v>221</v>
      </c>
      <c r="E1098" s="167" t="s">
        <v>20</v>
      </c>
      <c r="F1098" s="72">
        <v>5</v>
      </c>
      <c r="G1098" s="72">
        <v>6</v>
      </c>
      <c r="H1098" s="47">
        <v>6527.67</v>
      </c>
      <c r="I1098" s="47">
        <v>2418</v>
      </c>
      <c r="J1098" s="47">
        <v>3672.27</v>
      </c>
      <c r="K1098" s="37">
        <f t="shared" si="212"/>
        <v>45634996.439999998</v>
      </c>
      <c r="L1098" s="44">
        <v>0</v>
      </c>
      <c r="M1098" s="44">
        <v>0</v>
      </c>
      <c r="N1098" s="44">
        <v>0</v>
      </c>
      <c r="O1098" s="47">
        <f>'[1]Прод. прилож'!$C$354</f>
        <v>45634996.439999998</v>
      </c>
      <c r="P1098" s="44">
        <f t="shared" si="217"/>
        <v>6991.0084976722164</v>
      </c>
      <c r="Q1098" s="50">
        <v>9673</v>
      </c>
      <c r="R1098" s="69" t="s">
        <v>94</v>
      </c>
      <c r="S1098" s="57"/>
    </row>
    <row r="1099" spans="1:207" s="15" customFormat="1" ht="25.15" customHeight="1" x14ac:dyDescent="0.25">
      <c r="A1099" s="191" t="s">
        <v>1598</v>
      </c>
      <c r="B1099" s="45" t="s">
        <v>681</v>
      </c>
      <c r="C1099" s="58">
        <v>1988</v>
      </c>
      <c r="D1099" s="167" t="s">
        <v>221</v>
      </c>
      <c r="E1099" s="167" t="s">
        <v>20</v>
      </c>
      <c r="F1099" s="72">
        <v>9</v>
      </c>
      <c r="G1099" s="72">
        <v>2</v>
      </c>
      <c r="H1099" s="47">
        <v>5757.91</v>
      </c>
      <c r="I1099" s="47">
        <v>0</v>
      </c>
      <c r="J1099" s="47">
        <v>3952.11</v>
      </c>
      <c r="K1099" s="37">
        <f t="shared" si="212"/>
        <v>22699796.75</v>
      </c>
      <c r="L1099" s="44">
        <v>0</v>
      </c>
      <c r="M1099" s="44">
        <v>0</v>
      </c>
      <c r="N1099" s="44">
        <v>0</v>
      </c>
      <c r="O1099" s="47">
        <f>'[1]Прод. прилож'!$C$1347</f>
        <v>22699796.75</v>
      </c>
      <c r="P1099" s="44">
        <f t="shared" si="217"/>
        <v>3942.3674128286134</v>
      </c>
      <c r="Q1099" s="50">
        <v>9673</v>
      </c>
      <c r="R1099" s="69" t="s">
        <v>96</v>
      </c>
      <c r="S1099" s="57"/>
      <c r="T1099" s="16"/>
      <c r="U1099" s="16"/>
      <c r="V1099" s="16"/>
      <c r="W1099" s="16"/>
      <c r="X1099" s="16"/>
      <c r="Y1099" s="16"/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6"/>
      <c r="AJ1099" s="16"/>
      <c r="AK1099" s="16"/>
      <c r="AL1099" s="16"/>
      <c r="AM1099" s="16"/>
      <c r="AN1099" s="16"/>
      <c r="AO1099" s="16"/>
      <c r="AP1099" s="16"/>
      <c r="AQ1099" s="16"/>
      <c r="AR1099" s="16"/>
      <c r="AS1099" s="16"/>
      <c r="AT1099" s="16"/>
      <c r="AU1099" s="16"/>
      <c r="AV1099" s="16"/>
      <c r="AW1099" s="16"/>
      <c r="AX1099" s="16"/>
      <c r="AY1099" s="16"/>
      <c r="AZ1099" s="16"/>
      <c r="BA1099" s="16"/>
      <c r="BB1099" s="16"/>
      <c r="BC1099" s="16"/>
      <c r="BD1099" s="16"/>
      <c r="BE1099" s="16"/>
      <c r="BF1099" s="16"/>
      <c r="BG1099" s="16"/>
      <c r="BH1099" s="16"/>
      <c r="BI1099" s="16"/>
      <c r="BJ1099" s="16"/>
      <c r="BK1099" s="16"/>
      <c r="BL1099" s="16"/>
      <c r="BM1099" s="16"/>
      <c r="BN1099" s="16"/>
      <c r="BO1099" s="16"/>
      <c r="BP1099" s="16"/>
      <c r="BQ1099" s="16"/>
      <c r="BR1099" s="16"/>
      <c r="BS1099" s="16"/>
      <c r="BT1099" s="16"/>
      <c r="BU1099" s="16"/>
      <c r="BV1099" s="16"/>
      <c r="BW1099" s="16"/>
      <c r="BX1099" s="16"/>
      <c r="BY1099" s="16"/>
      <c r="BZ1099" s="16"/>
      <c r="CA1099" s="16"/>
      <c r="CB1099" s="16"/>
      <c r="CC1099" s="16"/>
      <c r="CD1099" s="16"/>
      <c r="CE1099" s="16"/>
      <c r="CF1099" s="16"/>
      <c r="CG1099" s="16"/>
      <c r="CH1099" s="16"/>
      <c r="CI1099" s="16"/>
      <c r="CJ1099" s="16"/>
      <c r="CK1099" s="16"/>
      <c r="CL1099" s="16"/>
      <c r="CM1099" s="16"/>
      <c r="CN1099" s="16"/>
      <c r="CO1099" s="16"/>
      <c r="CP1099" s="16"/>
      <c r="CQ1099" s="16"/>
      <c r="CR1099" s="16"/>
      <c r="CS1099" s="16"/>
      <c r="CT1099" s="16"/>
      <c r="CU1099" s="16"/>
      <c r="CV1099" s="16"/>
      <c r="CW1099" s="16"/>
      <c r="CX1099" s="16"/>
      <c r="CY1099" s="16"/>
      <c r="CZ1099" s="16"/>
      <c r="DA1099" s="16"/>
      <c r="DB1099" s="16"/>
      <c r="DC1099" s="16"/>
      <c r="DD1099" s="16"/>
      <c r="DE1099" s="16"/>
      <c r="DF1099" s="16"/>
      <c r="DG1099" s="16"/>
      <c r="DH1099" s="16"/>
      <c r="DI1099" s="16"/>
      <c r="DJ1099" s="16"/>
      <c r="DK1099" s="16"/>
      <c r="DL1099" s="16"/>
      <c r="DM1099" s="16"/>
      <c r="DN1099" s="16"/>
      <c r="DO1099" s="16"/>
      <c r="DP1099" s="16"/>
      <c r="DQ1099" s="16"/>
      <c r="DR1099" s="16"/>
      <c r="DS1099" s="16"/>
      <c r="DT1099" s="16"/>
      <c r="DU1099" s="16"/>
      <c r="DV1099" s="16"/>
      <c r="DW1099" s="16"/>
      <c r="DX1099" s="16"/>
      <c r="DY1099" s="16"/>
      <c r="DZ1099" s="16"/>
      <c r="EA1099" s="16"/>
      <c r="EB1099" s="16"/>
      <c r="EC1099" s="16"/>
      <c r="ED1099" s="16"/>
      <c r="EE1099" s="16"/>
      <c r="EF1099" s="16"/>
      <c r="EG1099" s="16"/>
      <c r="EH1099" s="16"/>
      <c r="EI1099" s="16"/>
      <c r="EJ1099" s="16"/>
      <c r="EK1099" s="16"/>
      <c r="EL1099" s="16"/>
      <c r="EM1099" s="16"/>
      <c r="EN1099" s="16"/>
      <c r="EO1099" s="16"/>
      <c r="EP1099" s="16"/>
      <c r="EQ1099" s="16"/>
      <c r="ER1099" s="16"/>
      <c r="ES1099" s="16"/>
      <c r="ET1099" s="16"/>
      <c r="EU1099" s="16"/>
      <c r="EV1099" s="16"/>
      <c r="EW1099" s="16"/>
      <c r="EX1099" s="16"/>
      <c r="EY1099" s="16"/>
      <c r="EZ1099" s="16"/>
      <c r="FA1099" s="16"/>
      <c r="FB1099" s="16"/>
      <c r="FC1099" s="16"/>
      <c r="FD1099" s="16"/>
      <c r="FE1099" s="16"/>
      <c r="FF1099" s="16"/>
      <c r="FG1099" s="16"/>
      <c r="FH1099" s="16"/>
      <c r="FI1099" s="16"/>
      <c r="FJ1099" s="16"/>
      <c r="FK1099" s="16"/>
      <c r="FL1099" s="16"/>
      <c r="FM1099" s="16"/>
      <c r="FN1099" s="16"/>
      <c r="FO1099" s="16"/>
      <c r="FP1099" s="16"/>
      <c r="FQ1099" s="16"/>
      <c r="FR1099" s="16"/>
      <c r="FS1099" s="16"/>
      <c r="FT1099" s="16"/>
      <c r="FU1099" s="16"/>
      <c r="FV1099" s="16"/>
      <c r="FW1099" s="16"/>
      <c r="FX1099" s="16"/>
      <c r="FY1099" s="16"/>
      <c r="FZ1099" s="16"/>
      <c r="GA1099" s="16"/>
      <c r="GB1099" s="16"/>
      <c r="GC1099" s="16"/>
      <c r="GD1099" s="16"/>
      <c r="GE1099" s="16"/>
      <c r="GF1099" s="16"/>
      <c r="GG1099" s="16"/>
      <c r="GH1099" s="16"/>
      <c r="GI1099" s="16"/>
      <c r="GJ1099" s="16"/>
      <c r="GK1099" s="16"/>
      <c r="GL1099" s="16"/>
      <c r="GM1099" s="16"/>
      <c r="GN1099" s="16"/>
      <c r="GO1099" s="16"/>
      <c r="GP1099" s="16"/>
      <c r="GQ1099" s="16"/>
      <c r="GR1099" s="16"/>
      <c r="GS1099" s="16"/>
      <c r="GT1099" s="16"/>
      <c r="GU1099" s="16"/>
      <c r="GV1099" s="16"/>
      <c r="GW1099" s="16"/>
      <c r="GX1099" s="16"/>
      <c r="GY1099" s="16"/>
    </row>
    <row r="1100" spans="1:207" s="15" customFormat="1" ht="25.15" customHeight="1" x14ac:dyDescent="0.25">
      <c r="A1100" s="191" t="s">
        <v>1599</v>
      </c>
      <c r="B1100" s="45" t="s">
        <v>2208</v>
      </c>
      <c r="C1100" s="58">
        <v>1977</v>
      </c>
      <c r="D1100" s="167" t="s">
        <v>221</v>
      </c>
      <c r="E1100" s="167" t="s">
        <v>20</v>
      </c>
      <c r="F1100" s="72">
        <v>5</v>
      </c>
      <c r="G1100" s="72">
        <v>4</v>
      </c>
      <c r="H1100" s="47">
        <v>3112.8</v>
      </c>
      <c r="I1100" s="47">
        <v>0</v>
      </c>
      <c r="J1100" s="47">
        <v>2902.03</v>
      </c>
      <c r="K1100" s="37">
        <f>SUM(L1100:O1100)</f>
        <v>4343170</v>
      </c>
      <c r="L1100" s="44">
        <v>0</v>
      </c>
      <c r="M1100" s="44">
        <v>0</v>
      </c>
      <c r="N1100" s="44">
        <v>0</v>
      </c>
      <c r="O1100" s="47">
        <f>'[1]Прод. прилож'!$C$903</f>
        <v>4343170</v>
      </c>
      <c r="P1100" s="44">
        <f t="shared" si="217"/>
        <v>1395.2615008995117</v>
      </c>
      <c r="Q1100" s="50">
        <v>9673</v>
      </c>
      <c r="R1100" s="69" t="s">
        <v>95</v>
      </c>
      <c r="S1100" s="57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16"/>
      <c r="AE1100" s="16"/>
      <c r="AF1100" s="16"/>
      <c r="AG1100" s="16"/>
      <c r="AH1100" s="16"/>
      <c r="AI1100" s="16"/>
      <c r="AJ1100" s="16"/>
      <c r="AK1100" s="16"/>
      <c r="AL1100" s="16"/>
      <c r="AM1100" s="16"/>
      <c r="AN1100" s="16"/>
      <c r="AO1100" s="16"/>
      <c r="AP1100" s="16"/>
      <c r="AQ1100" s="16"/>
      <c r="AR1100" s="16"/>
      <c r="AS1100" s="16"/>
      <c r="AT1100" s="16"/>
      <c r="AU1100" s="16"/>
      <c r="AV1100" s="16"/>
      <c r="AW1100" s="16"/>
      <c r="AX1100" s="16"/>
      <c r="AY1100" s="16"/>
      <c r="AZ1100" s="16"/>
      <c r="BA1100" s="16"/>
      <c r="BB1100" s="16"/>
      <c r="BC1100" s="16"/>
      <c r="BD1100" s="16"/>
      <c r="BE1100" s="16"/>
      <c r="BF1100" s="16"/>
      <c r="BG1100" s="16"/>
      <c r="BH1100" s="16"/>
      <c r="BI1100" s="16"/>
      <c r="BJ1100" s="16"/>
      <c r="BK1100" s="16"/>
      <c r="BL1100" s="16"/>
      <c r="BM1100" s="16"/>
      <c r="BN1100" s="16"/>
      <c r="BO1100" s="16"/>
      <c r="BP1100" s="16"/>
      <c r="BQ1100" s="16"/>
      <c r="BR1100" s="16"/>
      <c r="BS1100" s="16"/>
      <c r="BT1100" s="16"/>
      <c r="BU1100" s="16"/>
      <c r="BV1100" s="16"/>
      <c r="BW1100" s="16"/>
      <c r="BX1100" s="16"/>
      <c r="BY1100" s="16"/>
      <c r="BZ1100" s="16"/>
      <c r="CA1100" s="16"/>
      <c r="CB1100" s="16"/>
      <c r="CC1100" s="16"/>
      <c r="CD1100" s="16"/>
      <c r="CE1100" s="16"/>
      <c r="CF1100" s="16"/>
      <c r="CG1100" s="16"/>
      <c r="CH1100" s="16"/>
      <c r="CI1100" s="16"/>
      <c r="CJ1100" s="16"/>
      <c r="CK1100" s="16"/>
      <c r="CL1100" s="16"/>
      <c r="CM1100" s="16"/>
      <c r="CN1100" s="16"/>
      <c r="CO1100" s="16"/>
      <c r="CP1100" s="16"/>
      <c r="CQ1100" s="16"/>
      <c r="CR1100" s="16"/>
      <c r="CS1100" s="16"/>
      <c r="CT1100" s="16"/>
      <c r="CU1100" s="16"/>
      <c r="CV1100" s="16"/>
      <c r="CW1100" s="16"/>
      <c r="CX1100" s="16"/>
      <c r="CY1100" s="16"/>
      <c r="CZ1100" s="16"/>
      <c r="DA1100" s="16"/>
      <c r="DB1100" s="16"/>
      <c r="DC1100" s="16"/>
      <c r="DD1100" s="16"/>
      <c r="DE1100" s="16"/>
      <c r="DF1100" s="16"/>
      <c r="DG1100" s="16"/>
      <c r="DH1100" s="16"/>
      <c r="DI1100" s="16"/>
      <c r="DJ1100" s="16"/>
      <c r="DK1100" s="16"/>
      <c r="DL1100" s="16"/>
      <c r="DM1100" s="16"/>
      <c r="DN1100" s="16"/>
      <c r="DO1100" s="16"/>
      <c r="DP1100" s="16"/>
      <c r="DQ1100" s="16"/>
      <c r="DR1100" s="16"/>
      <c r="DS1100" s="16"/>
      <c r="DT1100" s="16"/>
      <c r="DU1100" s="16"/>
      <c r="DV1100" s="16"/>
      <c r="DW1100" s="16"/>
      <c r="DX1100" s="16"/>
      <c r="DY1100" s="16"/>
      <c r="DZ1100" s="16"/>
      <c r="EA1100" s="16"/>
      <c r="EB1100" s="16"/>
      <c r="EC1100" s="16"/>
      <c r="ED1100" s="16"/>
      <c r="EE1100" s="16"/>
      <c r="EF1100" s="16"/>
      <c r="EG1100" s="16"/>
      <c r="EH1100" s="16"/>
      <c r="EI1100" s="16"/>
      <c r="EJ1100" s="16"/>
      <c r="EK1100" s="16"/>
      <c r="EL1100" s="16"/>
      <c r="EM1100" s="16"/>
      <c r="EN1100" s="16"/>
      <c r="EO1100" s="16"/>
      <c r="EP1100" s="16"/>
      <c r="EQ1100" s="16"/>
      <c r="ER1100" s="16"/>
      <c r="ES1100" s="16"/>
      <c r="ET1100" s="16"/>
      <c r="EU1100" s="16"/>
      <c r="EV1100" s="16"/>
      <c r="EW1100" s="16"/>
      <c r="EX1100" s="16"/>
      <c r="EY1100" s="16"/>
      <c r="EZ1100" s="16"/>
      <c r="FA1100" s="16"/>
      <c r="FB1100" s="16"/>
      <c r="FC1100" s="16"/>
      <c r="FD1100" s="16"/>
      <c r="FE1100" s="16"/>
      <c r="FF1100" s="16"/>
      <c r="FG1100" s="16"/>
      <c r="FH1100" s="16"/>
      <c r="FI1100" s="16"/>
      <c r="FJ1100" s="16"/>
      <c r="FK1100" s="16"/>
      <c r="FL1100" s="16"/>
      <c r="FM1100" s="16"/>
      <c r="FN1100" s="16"/>
      <c r="FO1100" s="16"/>
      <c r="FP1100" s="16"/>
      <c r="FQ1100" s="16"/>
      <c r="FR1100" s="16"/>
      <c r="FS1100" s="16"/>
      <c r="FT1100" s="16"/>
      <c r="FU1100" s="16"/>
      <c r="FV1100" s="16"/>
      <c r="FW1100" s="16"/>
      <c r="FX1100" s="16"/>
      <c r="FY1100" s="16"/>
      <c r="FZ1100" s="16"/>
      <c r="GA1100" s="16"/>
      <c r="GB1100" s="16"/>
      <c r="GC1100" s="16"/>
      <c r="GD1100" s="16"/>
      <c r="GE1100" s="16"/>
      <c r="GF1100" s="16"/>
      <c r="GG1100" s="16"/>
      <c r="GH1100" s="16"/>
      <c r="GI1100" s="16"/>
      <c r="GJ1100" s="16"/>
      <c r="GK1100" s="16"/>
      <c r="GL1100" s="16"/>
      <c r="GM1100" s="16"/>
      <c r="GN1100" s="16"/>
      <c r="GO1100" s="16"/>
      <c r="GP1100" s="16"/>
      <c r="GQ1100" s="16"/>
      <c r="GR1100" s="16"/>
      <c r="GS1100" s="16"/>
      <c r="GT1100" s="16"/>
      <c r="GU1100" s="16"/>
      <c r="GV1100" s="16"/>
      <c r="GW1100" s="16"/>
      <c r="GX1100" s="16"/>
      <c r="GY1100" s="16"/>
    </row>
    <row r="1101" spans="1:207" s="16" customFormat="1" ht="25.15" customHeight="1" x14ac:dyDescent="0.25">
      <c r="A1101" s="191" t="s">
        <v>1600</v>
      </c>
      <c r="B1101" s="45" t="s">
        <v>682</v>
      </c>
      <c r="C1101" s="58">
        <v>1966</v>
      </c>
      <c r="D1101" s="167" t="s">
        <v>221</v>
      </c>
      <c r="E1101" s="72" t="s">
        <v>20</v>
      </c>
      <c r="F1101" s="72">
        <v>2</v>
      </c>
      <c r="G1101" s="72">
        <v>2</v>
      </c>
      <c r="H1101" s="47">
        <v>685.5</v>
      </c>
      <c r="I1101" s="47">
        <v>0</v>
      </c>
      <c r="J1101" s="47">
        <v>631.5</v>
      </c>
      <c r="K1101" s="37">
        <f t="shared" si="212"/>
        <v>3359625</v>
      </c>
      <c r="L1101" s="44">
        <v>0</v>
      </c>
      <c r="M1101" s="44">
        <v>0</v>
      </c>
      <c r="N1101" s="44">
        <v>0</v>
      </c>
      <c r="O1101" s="47">
        <f>'[1]Прод. прилож'!$C$1348</f>
        <v>3359625</v>
      </c>
      <c r="P1101" s="44">
        <f t="shared" si="217"/>
        <v>4900.9846827133479</v>
      </c>
      <c r="Q1101" s="50">
        <v>9673</v>
      </c>
      <c r="R1101" s="69" t="s">
        <v>96</v>
      </c>
      <c r="S1101" s="57"/>
    </row>
    <row r="1102" spans="1:207" s="16" customFormat="1" ht="25.15" customHeight="1" x14ac:dyDescent="0.25">
      <c r="A1102" s="191" t="s">
        <v>1601</v>
      </c>
      <c r="B1102" s="45" t="s">
        <v>1732</v>
      </c>
      <c r="C1102" s="58">
        <v>1960</v>
      </c>
      <c r="D1102" s="167" t="s">
        <v>221</v>
      </c>
      <c r="E1102" s="72" t="s">
        <v>20</v>
      </c>
      <c r="F1102" s="72">
        <v>2</v>
      </c>
      <c r="G1102" s="72">
        <v>1</v>
      </c>
      <c r="H1102" s="47">
        <v>295.39999999999998</v>
      </c>
      <c r="I1102" s="47">
        <v>0</v>
      </c>
      <c r="J1102" s="47">
        <v>270.2</v>
      </c>
      <c r="K1102" s="37">
        <f t="shared" si="212"/>
        <v>4722075</v>
      </c>
      <c r="L1102" s="44">
        <v>0</v>
      </c>
      <c r="M1102" s="44">
        <v>0</v>
      </c>
      <c r="N1102" s="44">
        <v>0</v>
      </c>
      <c r="O1102" s="47">
        <f>'[1]Прод. прилож'!$C$900</f>
        <v>4722075</v>
      </c>
      <c r="P1102" s="44">
        <f t="shared" si="217"/>
        <v>15985.35883547732</v>
      </c>
      <c r="Q1102" s="50">
        <v>9673</v>
      </c>
      <c r="R1102" s="69" t="s">
        <v>95</v>
      </c>
      <c r="S1102" s="57"/>
    </row>
    <row r="1103" spans="1:207" s="16" customFormat="1" ht="25.15" customHeight="1" x14ac:dyDescent="0.25">
      <c r="A1103" s="191" t="s">
        <v>1602</v>
      </c>
      <c r="B1103" s="45" t="s">
        <v>683</v>
      </c>
      <c r="C1103" s="58">
        <v>1963</v>
      </c>
      <c r="D1103" s="167" t="s">
        <v>221</v>
      </c>
      <c r="E1103" s="58" t="s">
        <v>20</v>
      </c>
      <c r="F1103" s="72">
        <v>4</v>
      </c>
      <c r="G1103" s="72">
        <v>3</v>
      </c>
      <c r="H1103" s="47">
        <f>I1103+J1103</f>
        <v>2032.48</v>
      </c>
      <c r="I1103" s="47">
        <v>0</v>
      </c>
      <c r="J1103" s="47">
        <v>2032.48</v>
      </c>
      <c r="K1103" s="37">
        <f t="shared" si="212"/>
        <v>6873475</v>
      </c>
      <c r="L1103" s="44">
        <v>0</v>
      </c>
      <c r="M1103" s="44">
        <v>0</v>
      </c>
      <c r="N1103" s="44">
        <v>0</v>
      </c>
      <c r="O1103" s="47">
        <f>'[1]Прод. прилож'!$C$904</f>
        <v>6873475</v>
      </c>
      <c r="P1103" s="44">
        <f t="shared" si="217"/>
        <v>3381.8167952452177</v>
      </c>
      <c r="Q1103" s="50">
        <v>9673</v>
      </c>
      <c r="R1103" s="69" t="s">
        <v>95</v>
      </c>
      <c r="S1103" s="57"/>
    </row>
    <row r="1104" spans="1:207" s="16" customFormat="1" ht="25.15" customHeight="1" x14ac:dyDescent="0.25">
      <c r="A1104" s="191" t="s">
        <v>1603</v>
      </c>
      <c r="B1104" s="45" t="s">
        <v>684</v>
      </c>
      <c r="C1104" s="58">
        <v>1962</v>
      </c>
      <c r="D1104" s="167" t="s">
        <v>221</v>
      </c>
      <c r="E1104" s="58" t="s">
        <v>20</v>
      </c>
      <c r="F1104" s="72">
        <v>2</v>
      </c>
      <c r="G1104" s="72">
        <v>2</v>
      </c>
      <c r="H1104" s="47">
        <f>I1104+J1104</f>
        <v>534.12</v>
      </c>
      <c r="I1104" s="47">
        <v>0</v>
      </c>
      <c r="J1104" s="47">
        <v>534.12</v>
      </c>
      <c r="K1104" s="37">
        <f t="shared" si="212"/>
        <v>10678105.6</v>
      </c>
      <c r="L1104" s="44">
        <v>0</v>
      </c>
      <c r="M1104" s="44">
        <v>0</v>
      </c>
      <c r="N1104" s="44">
        <v>0</v>
      </c>
      <c r="O1104" s="47">
        <f>'[1]Прод. прилож'!$C$905</f>
        <v>10678105.6</v>
      </c>
      <c r="P1104" s="44">
        <f t="shared" si="217"/>
        <v>19991.959859207669</v>
      </c>
      <c r="Q1104" s="50">
        <v>9673</v>
      </c>
      <c r="R1104" s="69" t="s">
        <v>95</v>
      </c>
      <c r="S1104" s="57"/>
    </row>
    <row r="1105" spans="1:207" s="16" customFormat="1" ht="25.15" customHeight="1" x14ac:dyDescent="0.25">
      <c r="A1105" s="191" t="s">
        <v>1604</v>
      </c>
      <c r="B1105" s="129" t="s">
        <v>685</v>
      </c>
      <c r="C1105" s="72">
        <v>1944</v>
      </c>
      <c r="D1105" s="72" t="s">
        <v>221</v>
      </c>
      <c r="E1105" s="72" t="s">
        <v>20</v>
      </c>
      <c r="F1105" s="71">
        <v>2</v>
      </c>
      <c r="G1105" s="71">
        <v>1</v>
      </c>
      <c r="H1105" s="53">
        <v>634.9</v>
      </c>
      <c r="I1105" s="53">
        <v>600.9</v>
      </c>
      <c r="J1105" s="53">
        <v>342.9</v>
      </c>
      <c r="K1105" s="50">
        <f t="shared" si="212"/>
        <v>3639400</v>
      </c>
      <c r="L1105" s="50">
        <v>0</v>
      </c>
      <c r="M1105" s="50">
        <v>0</v>
      </c>
      <c r="N1105" s="50">
        <v>0</v>
      </c>
      <c r="O1105" s="44">
        <f>'[1]Прод. прилож'!$C$906</f>
        <v>3639400</v>
      </c>
      <c r="P1105" s="50">
        <f>K1105/[3]Прилож!H816</f>
        <v>5732.2412978421798</v>
      </c>
      <c r="Q1105" s="50">
        <v>9673</v>
      </c>
      <c r="R1105" s="70" t="s">
        <v>95</v>
      </c>
      <c r="S1105" s="115"/>
      <c r="T1105" s="112"/>
      <c r="U1105" s="112"/>
      <c r="V1105" s="112"/>
      <c r="W1105" s="112"/>
      <c r="X1105" s="112"/>
      <c r="Y1105" s="112"/>
      <c r="Z1105" s="112"/>
      <c r="AA1105" s="112"/>
      <c r="AB1105" s="112"/>
      <c r="AC1105" s="112"/>
      <c r="AD1105" s="112"/>
      <c r="AE1105" s="112"/>
      <c r="AF1105" s="112"/>
      <c r="AG1105" s="112"/>
      <c r="AH1105" s="112"/>
      <c r="AI1105" s="112"/>
      <c r="AJ1105" s="112"/>
      <c r="AK1105" s="112"/>
      <c r="AL1105" s="112"/>
      <c r="AM1105" s="112"/>
      <c r="AN1105" s="112"/>
      <c r="AO1105" s="112"/>
      <c r="AP1105" s="112"/>
      <c r="AQ1105" s="112"/>
      <c r="AR1105" s="112"/>
      <c r="AS1105" s="112"/>
      <c r="AT1105" s="112"/>
      <c r="AU1105" s="112"/>
      <c r="AV1105" s="112"/>
      <c r="AW1105" s="112"/>
      <c r="AX1105" s="112"/>
      <c r="AY1105" s="112"/>
      <c r="AZ1105" s="112"/>
      <c r="BA1105" s="112"/>
      <c r="BB1105" s="112"/>
      <c r="BC1105" s="112"/>
      <c r="BD1105" s="112"/>
      <c r="BE1105" s="112"/>
      <c r="BF1105" s="112"/>
      <c r="BG1105" s="112"/>
      <c r="BH1105" s="112"/>
      <c r="BI1105" s="112"/>
      <c r="BJ1105" s="112"/>
      <c r="BK1105" s="112"/>
      <c r="BL1105" s="112"/>
      <c r="BM1105" s="112"/>
      <c r="BN1105" s="112"/>
      <c r="BO1105" s="112"/>
      <c r="BP1105" s="112"/>
      <c r="BQ1105" s="112"/>
      <c r="BR1105" s="112"/>
      <c r="BS1105" s="112"/>
      <c r="BT1105" s="112"/>
      <c r="BU1105" s="112"/>
      <c r="BV1105" s="112"/>
      <c r="BW1105" s="112"/>
      <c r="BX1105" s="112"/>
      <c r="BY1105" s="112"/>
      <c r="BZ1105" s="112"/>
      <c r="CA1105" s="112"/>
      <c r="CB1105" s="112"/>
      <c r="CC1105" s="112"/>
      <c r="CD1105" s="112"/>
      <c r="CE1105" s="112"/>
      <c r="CF1105" s="112"/>
      <c r="CG1105" s="112"/>
      <c r="CH1105" s="112"/>
      <c r="CI1105" s="112"/>
      <c r="CJ1105" s="112"/>
      <c r="CK1105" s="112"/>
      <c r="CL1105" s="112"/>
      <c r="CM1105" s="112"/>
      <c r="CN1105" s="112"/>
      <c r="CO1105" s="112"/>
      <c r="CP1105" s="112"/>
      <c r="CQ1105" s="112"/>
      <c r="CR1105" s="112"/>
      <c r="CS1105" s="112"/>
      <c r="CT1105" s="112"/>
      <c r="CU1105" s="112"/>
      <c r="CV1105" s="112"/>
      <c r="CW1105" s="112"/>
      <c r="CX1105" s="112"/>
      <c r="CY1105" s="112"/>
      <c r="CZ1105" s="112"/>
      <c r="DA1105" s="112"/>
      <c r="DB1105" s="112"/>
      <c r="DC1105" s="112"/>
      <c r="DD1105" s="112"/>
      <c r="DE1105" s="112"/>
      <c r="DF1105" s="112"/>
      <c r="DG1105" s="112"/>
      <c r="DH1105" s="112"/>
      <c r="DI1105" s="112"/>
      <c r="DJ1105" s="112"/>
      <c r="DK1105" s="112"/>
      <c r="DL1105" s="112"/>
      <c r="DM1105" s="112"/>
      <c r="DN1105" s="112"/>
      <c r="DO1105" s="112"/>
      <c r="DP1105" s="112"/>
      <c r="DQ1105" s="112"/>
      <c r="DR1105" s="112"/>
      <c r="DS1105" s="112"/>
      <c r="DT1105" s="112"/>
      <c r="DU1105" s="112"/>
      <c r="DV1105" s="112"/>
      <c r="DW1105" s="112"/>
      <c r="DX1105" s="112"/>
      <c r="DY1105" s="112"/>
      <c r="DZ1105" s="112"/>
      <c r="EA1105" s="112"/>
      <c r="EB1105" s="112"/>
      <c r="EC1105" s="112"/>
      <c r="ED1105" s="112"/>
      <c r="EE1105" s="112"/>
      <c r="EF1105" s="112"/>
      <c r="EG1105" s="112"/>
      <c r="EH1105" s="112"/>
      <c r="EI1105" s="112"/>
      <c r="EJ1105" s="112"/>
      <c r="EK1105" s="112"/>
      <c r="EL1105" s="112"/>
      <c r="EM1105" s="112"/>
      <c r="EN1105" s="112"/>
      <c r="EO1105" s="112"/>
      <c r="EP1105" s="112"/>
      <c r="EQ1105" s="112"/>
      <c r="ER1105" s="112"/>
      <c r="ES1105" s="112"/>
      <c r="ET1105" s="112"/>
      <c r="EU1105" s="112"/>
      <c r="EV1105" s="112"/>
      <c r="EW1105" s="112"/>
      <c r="EX1105" s="112"/>
      <c r="EY1105" s="112"/>
      <c r="EZ1105" s="112"/>
      <c r="FA1105" s="112"/>
      <c r="FB1105" s="112"/>
      <c r="FC1105" s="112"/>
      <c r="FD1105" s="112"/>
      <c r="FE1105" s="112"/>
      <c r="FF1105" s="112"/>
      <c r="FG1105" s="112"/>
      <c r="FH1105" s="112"/>
      <c r="FI1105" s="112"/>
      <c r="FJ1105" s="112"/>
      <c r="FK1105" s="112"/>
      <c r="FL1105" s="112"/>
      <c r="FM1105" s="112"/>
      <c r="FN1105" s="112"/>
      <c r="FO1105" s="112"/>
      <c r="FP1105" s="112"/>
      <c r="FQ1105" s="112"/>
      <c r="FR1105" s="112"/>
      <c r="FS1105" s="112"/>
      <c r="FT1105" s="112"/>
      <c r="FU1105" s="112"/>
      <c r="FV1105" s="112"/>
      <c r="FW1105" s="112"/>
      <c r="FX1105" s="112"/>
      <c r="FY1105" s="112"/>
      <c r="FZ1105" s="112"/>
      <c r="GA1105" s="112"/>
      <c r="GB1105" s="112"/>
      <c r="GC1105" s="112"/>
      <c r="GD1105" s="112"/>
      <c r="GE1105" s="112"/>
      <c r="GF1105" s="112"/>
      <c r="GG1105" s="112"/>
      <c r="GH1105" s="112"/>
      <c r="GI1105" s="112"/>
      <c r="GJ1105" s="112"/>
      <c r="GK1105" s="112"/>
      <c r="GL1105" s="112"/>
      <c r="GM1105" s="112"/>
      <c r="GN1105" s="112"/>
      <c r="GO1105" s="112"/>
      <c r="GP1105" s="112"/>
      <c r="GQ1105" s="112"/>
      <c r="GR1105" s="112"/>
      <c r="GS1105" s="112"/>
      <c r="GT1105" s="112"/>
      <c r="GU1105" s="112"/>
      <c r="GV1105" s="112"/>
      <c r="GW1105" s="112"/>
      <c r="GX1105" s="112"/>
      <c r="GY1105" s="112"/>
    </row>
    <row r="1106" spans="1:207" s="16" customFormat="1" ht="25.15" customHeight="1" x14ac:dyDescent="0.25">
      <c r="A1106" s="191" t="s">
        <v>1605</v>
      </c>
      <c r="B1106" s="45" t="s">
        <v>686</v>
      </c>
      <c r="C1106" s="58">
        <v>1966</v>
      </c>
      <c r="D1106" s="167" t="s">
        <v>221</v>
      </c>
      <c r="E1106" s="58" t="s">
        <v>20</v>
      </c>
      <c r="F1106" s="72">
        <v>5</v>
      </c>
      <c r="G1106" s="72">
        <v>2</v>
      </c>
      <c r="H1106" s="47">
        <f>I1106+J1106</f>
        <v>1602.78</v>
      </c>
      <c r="I1106" s="47">
        <v>0</v>
      </c>
      <c r="J1106" s="47">
        <v>1602.78</v>
      </c>
      <c r="K1106" s="37">
        <f t="shared" si="212"/>
        <v>4448500</v>
      </c>
      <c r="L1106" s="44">
        <v>0</v>
      </c>
      <c r="M1106" s="44">
        <v>0</v>
      </c>
      <c r="N1106" s="44">
        <v>0</v>
      </c>
      <c r="O1106" s="47">
        <f>'[1]Прод. прилож'!$C$1349</f>
        <v>4448500</v>
      </c>
      <c r="P1106" s="44">
        <f t="shared" ref="P1106:P1112" si="218">K1106/H1106</f>
        <v>2775.4900859756176</v>
      </c>
      <c r="Q1106" s="50">
        <v>9673</v>
      </c>
      <c r="R1106" s="69" t="s">
        <v>96</v>
      </c>
      <c r="S1106" s="57"/>
    </row>
    <row r="1107" spans="1:207" s="16" customFormat="1" ht="25.15" customHeight="1" x14ac:dyDescent="0.25">
      <c r="A1107" s="191" t="s">
        <v>1606</v>
      </c>
      <c r="B1107" s="45" t="s">
        <v>687</v>
      </c>
      <c r="C1107" s="58">
        <v>1966</v>
      </c>
      <c r="D1107" s="167" t="s">
        <v>221</v>
      </c>
      <c r="E1107" s="58" t="s">
        <v>20</v>
      </c>
      <c r="F1107" s="72">
        <v>2</v>
      </c>
      <c r="G1107" s="72">
        <v>3</v>
      </c>
      <c r="H1107" s="47">
        <f>I1107+J1107</f>
        <v>484.2</v>
      </c>
      <c r="I1107" s="47">
        <v>0</v>
      </c>
      <c r="J1107" s="47">
        <v>484.2</v>
      </c>
      <c r="K1107" s="37">
        <f t="shared" si="212"/>
        <v>3952500</v>
      </c>
      <c r="L1107" s="44">
        <v>0</v>
      </c>
      <c r="M1107" s="44">
        <v>0</v>
      </c>
      <c r="N1107" s="44">
        <v>0</v>
      </c>
      <c r="O1107" s="47">
        <f>'[1]Прод. прилож'!$C$1350</f>
        <v>3952500</v>
      </c>
      <c r="P1107" s="44">
        <f t="shared" si="218"/>
        <v>8162.9491945477075</v>
      </c>
      <c r="Q1107" s="50">
        <v>9673</v>
      </c>
      <c r="R1107" s="69" t="s">
        <v>96</v>
      </c>
      <c r="S1107" s="57"/>
    </row>
    <row r="1108" spans="1:207" s="16" customFormat="1" ht="25.15" customHeight="1" x14ac:dyDescent="0.25">
      <c r="A1108" s="191" t="s">
        <v>1607</v>
      </c>
      <c r="B1108" s="45" t="s">
        <v>688</v>
      </c>
      <c r="C1108" s="167">
        <v>1961</v>
      </c>
      <c r="D1108" s="167" t="s">
        <v>221</v>
      </c>
      <c r="E1108" s="167" t="s">
        <v>527</v>
      </c>
      <c r="F1108" s="72">
        <v>2</v>
      </c>
      <c r="G1108" s="72">
        <v>1</v>
      </c>
      <c r="H1108" s="47">
        <v>354.3</v>
      </c>
      <c r="I1108" s="47">
        <v>26</v>
      </c>
      <c r="J1108" s="47">
        <v>205.01</v>
      </c>
      <c r="K1108" s="37">
        <f t="shared" si="212"/>
        <v>4552143.8000000007</v>
      </c>
      <c r="L1108" s="44">
        <v>0</v>
      </c>
      <c r="M1108" s="44">
        <v>0</v>
      </c>
      <c r="N1108" s="44">
        <v>0</v>
      </c>
      <c r="O1108" s="47">
        <f>'[1]Прод. прилож'!$C$355</f>
        <v>4552143.8000000007</v>
      </c>
      <c r="P1108" s="44">
        <f t="shared" si="218"/>
        <v>12848.27490826983</v>
      </c>
      <c r="Q1108" s="50">
        <v>9673</v>
      </c>
      <c r="R1108" s="69" t="s">
        <v>94</v>
      </c>
      <c r="S1108" s="57"/>
    </row>
    <row r="1109" spans="1:207" s="16" customFormat="1" ht="25.15" customHeight="1" x14ac:dyDescent="0.25">
      <c r="A1109" s="191" t="s">
        <v>1608</v>
      </c>
      <c r="B1109" s="45" t="s">
        <v>689</v>
      </c>
      <c r="C1109" s="58">
        <v>1950</v>
      </c>
      <c r="D1109" s="167" t="s">
        <v>221</v>
      </c>
      <c r="E1109" s="58" t="s">
        <v>20</v>
      </c>
      <c r="F1109" s="72">
        <v>2</v>
      </c>
      <c r="G1109" s="72">
        <v>2</v>
      </c>
      <c r="H1109" s="47">
        <f>I1109+J1109</f>
        <v>384.35</v>
      </c>
      <c r="I1109" s="47">
        <v>0</v>
      </c>
      <c r="J1109" s="47">
        <v>384.35</v>
      </c>
      <c r="K1109" s="37">
        <f t="shared" si="212"/>
        <v>1903632.5</v>
      </c>
      <c r="L1109" s="44">
        <v>0</v>
      </c>
      <c r="M1109" s="44">
        <v>0</v>
      </c>
      <c r="N1109" s="44">
        <v>0</v>
      </c>
      <c r="O1109" s="47">
        <f>'[1]Прод. прилож'!$C$356</f>
        <v>1903632.5</v>
      </c>
      <c r="P1109" s="44">
        <f t="shared" si="218"/>
        <v>4952.8619747625862</v>
      </c>
      <c r="Q1109" s="50">
        <v>9673</v>
      </c>
      <c r="R1109" s="69" t="s">
        <v>94</v>
      </c>
      <c r="S1109" s="57"/>
    </row>
    <row r="1110" spans="1:207" s="16" customFormat="1" ht="25.15" customHeight="1" x14ac:dyDescent="0.25">
      <c r="A1110" s="191" t="s">
        <v>1609</v>
      </c>
      <c r="B1110" s="45" t="s">
        <v>690</v>
      </c>
      <c r="C1110" s="58">
        <v>1950</v>
      </c>
      <c r="D1110" s="167" t="s">
        <v>221</v>
      </c>
      <c r="E1110" s="58" t="s">
        <v>20</v>
      </c>
      <c r="F1110" s="72">
        <v>2</v>
      </c>
      <c r="G1110" s="72">
        <v>2</v>
      </c>
      <c r="H1110" s="47">
        <f>I1110+J1110</f>
        <v>393.6</v>
      </c>
      <c r="I1110" s="47">
        <v>0</v>
      </c>
      <c r="J1110" s="47">
        <v>393.6</v>
      </c>
      <c r="K1110" s="37">
        <f t="shared" si="212"/>
        <v>1881126.5</v>
      </c>
      <c r="L1110" s="44">
        <v>0</v>
      </c>
      <c r="M1110" s="44">
        <v>0</v>
      </c>
      <c r="N1110" s="44">
        <v>0</v>
      </c>
      <c r="O1110" s="47">
        <f>'[1]Прод. прилож'!$C$357</f>
        <v>1881126.5</v>
      </c>
      <c r="P1110" s="44">
        <f t="shared" si="218"/>
        <v>4779.2848069105685</v>
      </c>
      <c r="Q1110" s="50">
        <v>9673</v>
      </c>
      <c r="R1110" s="69" t="s">
        <v>94</v>
      </c>
      <c r="S1110" s="57"/>
    </row>
    <row r="1111" spans="1:207" s="16" customFormat="1" ht="25.15" customHeight="1" x14ac:dyDescent="0.25">
      <c r="A1111" s="191" t="s">
        <v>1610</v>
      </c>
      <c r="B1111" s="107" t="s">
        <v>691</v>
      </c>
      <c r="C1111" s="58">
        <v>1963</v>
      </c>
      <c r="D1111" s="167" t="s">
        <v>221</v>
      </c>
      <c r="E1111" s="58" t="s">
        <v>20</v>
      </c>
      <c r="F1111" s="72">
        <v>5</v>
      </c>
      <c r="G1111" s="72">
        <v>2</v>
      </c>
      <c r="H1111" s="47">
        <f>I1111+J1111</f>
        <v>1613.29</v>
      </c>
      <c r="I1111" s="47">
        <v>249.7</v>
      </c>
      <c r="J1111" s="47">
        <v>1363.59</v>
      </c>
      <c r="K1111" s="37">
        <f t="shared" si="212"/>
        <v>3836250</v>
      </c>
      <c r="L1111" s="44">
        <v>0</v>
      </c>
      <c r="M1111" s="44">
        <v>0</v>
      </c>
      <c r="N1111" s="44">
        <v>0</v>
      </c>
      <c r="O1111" s="47">
        <f>'[1]Прод. прилож'!$C$907</f>
        <v>3836250</v>
      </c>
      <c r="P1111" s="44">
        <f t="shared" si="218"/>
        <v>2377.9047784341315</v>
      </c>
      <c r="Q1111" s="50">
        <v>9673</v>
      </c>
      <c r="R1111" s="69" t="s">
        <v>95</v>
      </c>
      <c r="S1111" s="57"/>
    </row>
    <row r="1112" spans="1:207" s="16" customFormat="1" ht="25.15" customHeight="1" x14ac:dyDescent="0.25">
      <c r="A1112" s="191" t="s">
        <v>1611</v>
      </c>
      <c r="B1112" s="45" t="s">
        <v>692</v>
      </c>
      <c r="C1112" s="58">
        <v>1964</v>
      </c>
      <c r="D1112" s="167" t="s">
        <v>221</v>
      </c>
      <c r="E1112" s="167" t="s">
        <v>20</v>
      </c>
      <c r="F1112" s="72">
        <v>5</v>
      </c>
      <c r="G1112" s="72">
        <v>2</v>
      </c>
      <c r="H1112" s="47">
        <f>I1112+J1112</f>
        <v>1609.6899999999998</v>
      </c>
      <c r="I1112" s="47">
        <v>85.1</v>
      </c>
      <c r="J1112" s="47">
        <v>1524.59</v>
      </c>
      <c r="K1112" s="37">
        <f t="shared" si="212"/>
        <v>4253975</v>
      </c>
      <c r="L1112" s="44">
        <v>0</v>
      </c>
      <c r="M1112" s="44">
        <v>0</v>
      </c>
      <c r="N1112" s="44">
        <v>0</v>
      </c>
      <c r="O1112" s="47">
        <f>'[1]Прод. прилож'!$C$908</f>
        <v>4253975</v>
      </c>
      <c r="P1112" s="44">
        <f t="shared" si="218"/>
        <v>2642.72934540191</v>
      </c>
      <c r="Q1112" s="50">
        <v>9673</v>
      </c>
      <c r="R1112" s="69" t="s">
        <v>95</v>
      </c>
      <c r="S1112" s="57"/>
    </row>
    <row r="1113" spans="1:207" s="16" customFormat="1" ht="25.15" customHeight="1" x14ac:dyDescent="0.25">
      <c r="A1113" s="191" t="s">
        <v>1612</v>
      </c>
      <c r="B1113" s="129" t="s">
        <v>1893</v>
      </c>
      <c r="C1113" s="72">
        <v>1950</v>
      </c>
      <c r="D1113" s="72" t="s">
        <v>221</v>
      </c>
      <c r="E1113" s="72" t="s">
        <v>20</v>
      </c>
      <c r="F1113" s="71">
        <v>4</v>
      </c>
      <c r="G1113" s="71">
        <v>5</v>
      </c>
      <c r="H1113" s="53">
        <v>4841.7</v>
      </c>
      <c r="I1113" s="53">
        <v>900</v>
      </c>
      <c r="J1113" s="53">
        <v>411.59</v>
      </c>
      <c r="K1113" s="50">
        <f t="shared" si="212"/>
        <v>20065866</v>
      </c>
      <c r="L1113" s="50">
        <v>0</v>
      </c>
      <c r="M1113" s="50">
        <v>0</v>
      </c>
      <c r="N1113" s="50">
        <v>0</v>
      </c>
      <c r="O1113" s="44">
        <f>'[1]Прод. прилож'!$C$358</f>
        <v>20065866</v>
      </c>
      <c r="P1113" s="50">
        <f>K1113/[3]Прилож!H838</f>
        <v>4144.3844104343516</v>
      </c>
      <c r="Q1113" s="50">
        <v>9673</v>
      </c>
      <c r="R1113" s="70" t="s">
        <v>94</v>
      </c>
      <c r="S1113" s="115"/>
      <c r="T1113" s="112"/>
      <c r="U1113" s="112"/>
      <c r="V1113" s="113"/>
      <c r="W1113" s="113"/>
      <c r="X1113" s="113"/>
      <c r="Y1113" s="113"/>
      <c r="Z1113" s="113"/>
      <c r="AA1113" s="113"/>
      <c r="AB1113" s="113"/>
      <c r="AC1113" s="113"/>
      <c r="AD1113" s="113"/>
      <c r="AE1113" s="113"/>
      <c r="AF1113" s="113"/>
      <c r="AG1113" s="113"/>
      <c r="AH1113" s="113"/>
      <c r="AI1113" s="113"/>
      <c r="AJ1113" s="113"/>
      <c r="AK1113" s="113"/>
      <c r="AL1113" s="113"/>
      <c r="AM1113" s="113"/>
      <c r="AN1113" s="113"/>
      <c r="AO1113" s="113"/>
      <c r="AP1113" s="113"/>
      <c r="AQ1113" s="113"/>
      <c r="AR1113" s="113"/>
      <c r="AS1113" s="113"/>
      <c r="AT1113" s="113"/>
      <c r="AU1113" s="113"/>
      <c r="AV1113" s="113"/>
      <c r="AW1113" s="113"/>
      <c r="AX1113" s="113"/>
      <c r="AY1113" s="113"/>
      <c r="AZ1113" s="113"/>
      <c r="BA1113" s="113"/>
      <c r="BB1113" s="113"/>
      <c r="BC1113" s="113"/>
      <c r="BD1113" s="113"/>
      <c r="BE1113" s="113"/>
      <c r="BF1113" s="113"/>
      <c r="BG1113" s="113"/>
      <c r="BH1113" s="113"/>
      <c r="BI1113" s="113"/>
      <c r="BJ1113" s="113"/>
      <c r="BK1113" s="113"/>
      <c r="BL1113" s="113"/>
      <c r="BM1113" s="113"/>
      <c r="BN1113" s="113"/>
      <c r="BO1113" s="113"/>
      <c r="BP1113" s="113"/>
      <c r="BQ1113" s="113"/>
      <c r="BR1113" s="113"/>
      <c r="BS1113" s="113"/>
      <c r="BT1113" s="113"/>
      <c r="BU1113" s="113"/>
      <c r="BV1113" s="113"/>
      <c r="BW1113" s="113"/>
      <c r="BX1113" s="113"/>
      <c r="BY1113" s="113"/>
      <c r="BZ1113" s="113"/>
      <c r="CA1113" s="113"/>
      <c r="CB1113" s="113"/>
      <c r="CC1113" s="113"/>
      <c r="CD1113" s="113"/>
      <c r="CE1113" s="113"/>
      <c r="CF1113" s="113"/>
      <c r="CG1113" s="113"/>
      <c r="CH1113" s="113"/>
      <c r="CI1113" s="113"/>
      <c r="CJ1113" s="113"/>
      <c r="CK1113" s="113"/>
      <c r="CL1113" s="113"/>
      <c r="CM1113" s="113"/>
      <c r="CN1113" s="113"/>
      <c r="CO1113" s="113"/>
      <c r="CP1113" s="113"/>
      <c r="CQ1113" s="113"/>
      <c r="CR1113" s="113"/>
      <c r="CS1113" s="113"/>
      <c r="CT1113" s="113"/>
      <c r="CU1113" s="113"/>
      <c r="CV1113" s="113"/>
      <c r="CW1113" s="113"/>
      <c r="CX1113" s="113"/>
      <c r="CY1113" s="113"/>
      <c r="CZ1113" s="113"/>
      <c r="DA1113" s="113"/>
      <c r="DB1113" s="113"/>
      <c r="DC1113" s="113"/>
      <c r="DD1113" s="113"/>
      <c r="DE1113" s="113"/>
      <c r="DF1113" s="113"/>
      <c r="DG1113" s="113"/>
      <c r="DH1113" s="113"/>
      <c r="DI1113" s="113"/>
      <c r="DJ1113" s="113"/>
      <c r="DK1113" s="113"/>
      <c r="DL1113" s="113"/>
      <c r="DM1113" s="113"/>
      <c r="DN1113" s="113"/>
      <c r="DO1113" s="113"/>
      <c r="DP1113" s="113"/>
      <c r="DQ1113" s="113"/>
      <c r="DR1113" s="113"/>
      <c r="DS1113" s="113"/>
      <c r="DT1113" s="113"/>
      <c r="DU1113" s="113"/>
      <c r="DV1113" s="113"/>
      <c r="DW1113" s="113"/>
      <c r="DX1113" s="113"/>
      <c r="DY1113" s="113"/>
      <c r="DZ1113" s="113"/>
      <c r="EA1113" s="113"/>
      <c r="EB1113" s="113"/>
      <c r="EC1113" s="113"/>
      <c r="ED1113" s="113"/>
      <c r="EE1113" s="113"/>
      <c r="EF1113" s="113"/>
      <c r="EG1113" s="113"/>
      <c r="EH1113" s="113"/>
      <c r="EI1113" s="113"/>
      <c r="EJ1113" s="113"/>
      <c r="EK1113" s="113"/>
      <c r="EL1113" s="113"/>
      <c r="EM1113" s="113"/>
      <c r="EN1113" s="113"/>
      <c r="EO1113" s="113"/>
      <c r="EP1113" s="113"/>
      <c r="EQ1113" s="113"/>
      <c r="ER1113" s="113"/>
      <c r="ES1113" s="113"/>
      <c r="ET1113" s="113"/>
      <c r="EU1113" s="113"/>
      <c r="EV1113" s="113"/>
      <c r="EW1113" s="113"/>
      <c r="EX1113" s="113"/>
      <c r="EY1113" s="113"/>
      <c r="EZ1113" s="113"/>
      <c r="FA1113" s="113"/>
      <c r="FB1113" s="113"/>
      <c r="FC1113" s="113"/>
      <c r="FD1113" s="113"/>
      <c r="FE1113" s="113"/>
      <c r="FF1113" s="113"/>
      <c r="FG1113" s="113"/>
      <c r="FH1113" s="113"/>
      <c r="FI1113" s="113"/>
      <c r="FJ1113" s="113"/>
      <c r="FK1113" s="113"/>
      <c r="FL1113" s="113"/>
      <c r="FM1113" s="113"/>
      <c r="FN1113" s="113"/>
      <c r="FO1113" s="113"/>
      <c r="FP1113" s="113"/>
      <c r="FQ1113" s="113"/>
      <c r="FR1113" s="113"/>
      <c r="FS1113" s="113"/>
      <c r="FT1113" s="113"/>
      <c r="FU1113" s="113"/>
      <c r="FV1113" s="113"/>
      <c r="FW1113" s="113"/>
      <c r="FX1113" s="113"/>
      <c r="FY1113" s="113"/>
      <c r="FZ1113" s="113"/>
      <c r="GA1113" s="113"/>
      <c r="GB1113" s="113"/>
      <c r="GC1113" s="113"/>
      <c r="GD1113" s="113"/>
      <c r="GE1113" s="113"/>
      <c r="GF1113" s="113"/>
      <c r="GG1113" s="113"/>
      <c r="GH1113" s="113"/>
      <c r="GI1113" s="113"/>
      <c r="GJ1113" s="113"/>
      <c r="GK1113" s="113"/>
      <c r="GL1113" s="113"/>
      <c r="GM1113" s="113"/>
      <c r="GN1113" s="113"/>
      <c r="GO1113" s="113"/>
      <c r="GP1113" s="113"/>
      <c r="GQ1113" s="113"/>
      <c r="GR1113" s="113"/>
      <c r="GS1113" s="113"/>
      <c r="GT1113" s="113"/>
      <c r="GU1113" s="113"/>
      <c r="GV1113" s="113"/>
      <c r="GW1113" s="113"/>
      <c r="GX1113" s="113"/>
      <c r="GY1113" s="113"/>
    </row>
    <row r="1114" spans="1:207" s="14" customFormat="1" ht="25.15" customHeight="1" x14ac:dyDescent="0.25">
      <c r="A1114" s="191" t="s">
        <v>1613</v>
      </c>
      <c r="B1114" s="107" t="s">
        <v>693</v>
      </c>
      <c r="C1114" s="58">
        <v>1966</v>
      </c>
      <c r="D1114" s="167" t="s">
        <v>221</v>
      </c>
      <c r="E1114" s="58" t="s">
        <v>20</v>
      </c>
      <c r="F1114" s="72">
        <v>5</v>
      </c>
      <c r="G1114" s="72">
        <v>2</v>
      </c>
      <c r="H1114" s="47">
        <f>I1114+J1114</f>
        <v>1524.9099999999999</v>
      </c>
      <c r="I1114" s="47">
        <v>62.3</v>
      </c>
      <c r="J1114" s="47">
        <v>1462.61</v>
      </c>
      <c r="K1114" s="37">
        <f t="shared" si="212"/>
        <v>3836250</v>
      </c>
      <c r="L1114" s="44">
        <v>0</v>
      </c>
      <c r="M1114" s="44">
        <v>0</v>
      </c>
      <c r="N1114" s="44">
        <v>0</v>
      </c>
      <c r="O1114" s="47">
        <f>'[1]Прод. прилож'!$C$1351</f>
        <v>3836250</v>
      </c>
      <c r="P1114" s="44">
        <f>K1114/H1114</f>
        <v>2515.722239345273</v>
      </c>
      <c r="Q1114" s="50">
        <v>9673</v>
      </c>
      <c r="R1114" s="69" t="s">
        <v>96</v>
      </c>
      <c r="S1114" s="18"/>
      <c r="T1114" s="18"/>
    </row>
    <row r="1115" spans="1:207" s="14" customFormat="1" ht="25.15" customHeight="1" x14ac:dyDescent="0.25">
      <c r="A1115" s="191" t="s">
        <v>1614</v>
      </c>
      <c r="B1115" s="107" t="s">
        <v>694</v>
      </c>
      <c r="C1115" s="58">
        <v>1963</v>
      </c>
      <c r="D1115" s="167" t="s">
        <v>221</v>
      </c>
      <c r="E1115" s="58" t="s">
        <v>20</v>
      </c>
      <c r="F1115" s="72">
        <v>5</v>
      </c>
      <c r="G1115" s="72">
        <v>2</v>
      </c>
      <c r="H1115" s="47">
        <f>I1115+J1115</f>
        <v>1411.22</v>
      </c>
      <c r="I1115" s="47">
        <v>0</v>
      </c>
      <c r="J1115" s="47">
        <v>1411.22</v>
      </c>
      <c r="K1115" s="37">
        <f t="shared" si="212"/>
        <v>4420600</v>
      </c>
      <c r="L1115" s="44">
        <v>0</v>
      </c>
      <c r="M1115" s="44">
        <v>0</v>
      </c>
      <c r="N1115" s="44">
        <v>0</v>
      </c>
      <c r="O1115" s="47">
        <f>'[1]Прод. прилож'!$C$909</f>
        <v>4420600</v>
      </c>
      <c r="P1115" s="44">
        <f>K1115/H1115</f>
        <v>3132.4669434956986</v>
      </c>
      <c r="Q1115" s="50">
        <v>9673</v>
      </c>
      <c r="R1115" s="69" t="s">
        <v>95</v>
      </c>
    </row>
    <row r="1116" spans="1:207" s="14" customFormat="1" ht="25.15" customHeight="1" x14ac:dyDescent="0.25">
      <c r="A1116" s="191" t="s">
        <v>1615</v>
      </c>
      <c r="B1116" s="45" t="s">
        <v>695</v>
      </c>
      <c r="C1116" s="58">
        <v>1961</v>
      </c>
      <c r="D1116" s="167" t="s">
        <v>221</v>
      </c>
      <c r="E1116" s="58" t="s">
        <v>20</v>
      </c>
      <c r="F1116" s="72">
        <v>5</v>
      </c>
      <c r="G1116" s="72">
        <v>2</v>
      </c>
      <c r="H1116" s="47">
        <v>2293.1999999999998</v>
      </c>
      <c r="I1116" s="47">
        <v>0</v>
      </c>
      <c r="J1116" s="47">
        <v>1437.84</v>
      </c>
      <c r="K1116" s="37">
        <f t="shared" si="212"/>
        <v>20308422.129999999</v>
      </c>
      <c r="L1116" s="44">
        <v>0</v>
      </c>
      <c r="M1116" s="44">
        <v>0</v>
      </c>
      <c r="N1116" s="44">
        <v>0</v>
      </c>
      <c r="O1116" s="47">
        <f>'[1]Прод. прилож'!$C$359</f>
        <v>20308422.129999999</v>
      </c>
      <c r="P1116" s="44">
        <f>K1116/H1116</f>
        <v>8855.9315061922207</v>
      </c>
      <c r="Q1116" s="50">
        <v>9673</v>
      </c>
      <c r="R1116" s="69" t="s">
        <v>94</v>
      </c>
    </row>
    <row r="1117" spans="1:207" s="14" customFormat="1" ht="25.15" customHeight="1" x14ac:dyDescent="0.25">
      <c r="A1117" s="191" t="s">
        <v>1616</v>
      </c>
      <c r="B1117" s="45" t="s">
        <v>1741</v>
      </c>
      <c r="C1117" s="72">
        <v>1929</v>
      </c>
      <c r="D1117" s="167" t="s">
        <v>221</v>
      </c>
      <c r="E1117" s="167" t="s">
        <v>20</v>
      </c>
      <c r="F1117" s="71">
        <v>4</v>
      </c>
      <c r="G1117" s="71">
        <v>5</v>
      </c>
      <c r="H1117" s="47">
        <v>3718.3</v>
      </c>
      <c r="I1117" s="50">
        <v>1337.6</v>
      </c>
      <c r="J1117" s="50">
        <v>1978.6</v>
      </c>
      <c r="K1117" s="50">
        <f t="shared" si="212"/>
        <v>35966347.5</v>
      </c>
      <c r="L1117" s="50">
        <v>0</v>
      </c>
      <c r="M1117" s="50">
        <v>0</v>
      </c>
      <c r="N1117" s="50">
        <v>0</v>
      </c>
      <c r="O1117" s="44">
        <f>'[1]Прод. прилож'!$C$360</f>
        <v>35966347.5</v>
      </c>
      <c r="P1117" s="50">
        <f>K1117/H1117</f>
        <v>9672.7933464217513</v>
      </c>
      <c r="Q1117" s="37">
        <v>9673</v>
      </c>
      <c r="R1117" s="70" t="s">
        <v>94</v>
      </c>
      <c r="S1117" s="110"/>
      <c r="T1117" s="110"/>
      <c r="U1117" s="110"/>
      <c r="V1117" s="111"/>
      <c r="W1117" s="111"/>
      <c r="X1117" s="111"/>
      <c r="Y1117" s="111"/>
      <c r="Z1117" s="111"/>
      <c r="AA1117" s="111"/>
      <c r="AB1117" s="111"/>
      <c r="AC1117" s="111"/>
      <c r="AD1117" s="111"/>
      <c r="AE1117" s="111"/>
      <c r="AF1117" s="111"/>
      <c r="AG1117" s="111"/>
      <c r="AH1117" s="111"/>
      <c r="AI1117" s="111"/>
      <c r="AJ1117" s="111"/>
      <c r="AK1117" s="111"/>
      <c r="AL1117" s="111"/>
      <c r="AM1117" s="111"/>
      <c r="AN1117" s="111"/>
      <c r="AO1117" s="111"/>
      <c r="AP1117" s="111"/>
      <c r="AQ1117" s="111"/>
      <c r="AR1117" s="111"/>
      <c r="AS1117" s="111"/>
      <c r="AT1117" s="111"/>
      <c r="AU1117" s="111"/>
      <c r="AV1117" s="111"/>
      <c r="AW1117" s="111"/>
      <c r="AX1117" s="111"/>
      <c r="AY1117" s="111"/>
      <c r="AZ1117" s="111"/>
      <c r="BA1117" s="111"/>
      <c r="BB1117" s="111"/>
      <c r="BC1117" s="111"/>
      <c r="BD1117" s="111"/>
      <c r="BE1117" s="111"/>
      <c r="BF1117" s="111"/>
      <c r="BG1117" s="111"/>
      <c r="BH1117" s="111"/>
      <c r="BI1117" s="111"/>
      <c r="BJ1117" s="111"/>
      <c r="BK1117" s="111"/>
      <c r="BL1117" s="111"/>
      <c r="BM1117" s="111"/>
      <c r="BN1117" s="111"/>
      <c r="BO1117" s="111"/>
      <c r="BP1117" s="111"/>
      <c r="BQ1117" s="111"/>
      <c r="BR1117" s="111"/>
      <c r="BS1117" s="111"/>
      <c r="BT1117" s="111"/>
      <c r="BU1117" s="111"/>
      <c r="BV1117" s="111"/>
      <c r="BW1117" s="111"/>
      <c r="BX1117" s="111"/>
      <c r="BY1117" s="111"/>
      <c r="BZ1117" s="111"/>
      <c r="CA1117" s="111"/>
      <c r="CB1117" s="111"/>
      <c r="CC1117" s="111"/>
      <c r="CD1117" s="111"/>
      <c r="CE1117" s="111"/>
      <c r="CF1117" s="111"/>
      <c r="CG1117" s="111"/>
      <c r="CH1117" s="111"/>
      <c r="CI1117" s="111"/>
      <c r="CJ1117" s="111"/>
      <c r="CK1117" s="111"/>
      <c r="CL1117" s="111"/>
      <c r="CM1117" s="111"/>
      <c r="CN1117" s="111"/>
      <c r="CO1117" s="111"/>
      <c r="CP1117" s="111"/>
      <c r="CQ1117" s="111"/>
      <c r="CR1117" s="111"/>
      <c r="CS1117" s="111"/>
      <c r="CT1117" s="111"/>
      <c r="CU1117" s="111"/>
      <c r="CV1117" s="111"/>
      <c r="CW1117" s="111"/>
      <c r="CX1117" s="111"/>
      <c r="CY1117" s="111"/>
      <c r="CZ1117" s="111"/>
      <c r="DA1117" s="111"/>
      <c r="DB1117" s="111"/>
      <c r="DC1117" s="111"/>
      <c r="DD1117" s="111"/>
      <c r="DE1117" s="111"/>
      <c r="DF1117" s="111"/>
      <c r="DG1117" s="111"/>
      <c r="DH1117" s="111"/>
      <c r="DI1117" s="111"/>
      <c r="DJ1117" s="111"/>
      <c r="DK1117" s="111"/>
      <c r="DL1117" s="111"/>
      <c r="DM1117" s="111"/>
      <c r="DN1117" s="111"/>
      <c r="DO1117" s="111"/>
      <c r="DP1117" s="111"/>
      <c r="DQ1117" s="111"/>
      <c r="DR1117" s="111"/>
      <c r="DS1117" s="111"/>
      <c r="DT1117" s="111"/>
      <c r="DU1117" s="111"/>
      <c r="DV1117" s="111"/>
      <c r="DW1117" s="111"/>
      <c r="DX1117" s="111"/>
      <c r="DY1117" s="111"/>
      <c r="DZ1117" s="111"/>
      <c r="EA1117" s="111"/>
      <c r="EB1117" s="111"/>
      <c r="EC1117" s="111"/>
      <c r="ED1117" s="111"/>
      <c r="EE1117" s="111"/>
      <c r="EF1117" s="111"/>
      <c r="EG1117" s="111"/>
      <c r="EH1117" s="111"/>
      <c r="EI1117" s="111"/>
      <c r="EJ1117" s="111"/>
      <c r="EK1117" s="111"/>
      <c r="EL1117" s="111"/>
      <c r="EM1117" s="111"/>
      <c r="EN1117" s="111"/>
      <c r="EO1117" s="111"/>
      <c r="EP1117" s="111"/>
      <c r="EQ1117" s="111"/>
      <c r="ER1117" s="111"/>
      <c r="ES1117" s="111"/>
      <c r="ET1117" s="111"/>
      <c r="EU1117" s="111"/>
      <c r="EV1117" s="111"/>
      <c r="EW1117" s="111"/>
      <c r="EX1117" s="111"/>
      <c r="EY1117" s="111"/>
      <c r="EZ1117" s="111"/>
      <c r="FA1117" s="111"/>
      <c r="FB1117" s="111"/>
      <c r="FC1117" s="111"/>
      <c r="FD1117" s="111"/>
      <c r="FE1117" s="111"/>
      <c r="FF1117" s="111"/>
      <c r="FG1117" s="111"/>
      <c r="FH1117" s="111"/>
      <c r="FI1117" s="111"/>
      <c r="FJ1117" s="111"/>
      <c r="FK1117" s="111"/>
      <c r="FL1117" s="111"/>
      <c r="FM1117" s="111"/>
      <c r="FN1117" s="111"/>
      <c r="FO1117" s="111"/>
      <c r="FP1117" s="111"/>
      <c r="FQ1117" s="111"/>
      <c r="FR1117" s="111"/>
      <c r="FS1117" s="111"/>
      <c r="FT1117" s="111"/>
      <c r="FU1117" s="111"/>
      <c r="FV1117" s="111"/>
      <c r="FW1117" s="111"/>
      <c r="FX1117" s="111"/>
      <c r="FY1117" s="111"/>
      <c r="FZ1117" s="111"/>
      <c r="GA1117" s="111"/>
      <c r="GB1117" s="111"/>
      <c r="GC1117" s="111"/>
      <c r="GD1117" s="111"/>
      <c r="GE1117" s="111"/>
      <c r="GF1117" s="111"/>
      <c r="GG1117" s="111"/>
      <c r="GH1117" s="111"/>
      <c r="GI1117" s="111"/>
      <c r="GJ1117" s="111"/>
      <c r="GK1117" s="111"/>
      <c r="GL1117" s="111"/>
      <c r="GM1117" s="111"/>
      <c r="GN1117" s="111"/>
      <c r="GO1117" s="111"/>
      <c r="GP1117" s="111"/>
      <c r="GQ1117" s="111"/>
      <c r="GR1117" s="111"/>
      <c r="GS1117" s="111"/>
      <c r="GT1117" s="111"/>
      <c r="GU1117" s="111"/>
      <c r="GV1117" s="111"/>
      <c r="GW1117" s="111"/>
      <c r="GX1117" s="111"/>
      <c r="GY1117" s="111"/>
    </row>
    <row r="1118" spans="1:207" s="16" customFormat="1" ht="25.15" customHeight="1" x14ac:dyDescent="0.25">
      <c r="A1118" s="191" t="s">
        <v>1617</v>
      </c>
      <c r="B1118" s="129" t="s">
        <v>1894</v>
      </c>
      <c r="C1118" s="72" t="s">
        <v>1875</v>
      </c>
      <c r="D1118" s="72" t="s">
        <v>221</v>
      </c>
      <c r="E1118" s="72" t="s">
        <v>20</v>
      </c>
      <c r="F1118" s="71">
        <v>4</v>
      </c>
      <c r="G1118" s="71">
        <v>4</v>
      </c>
      <c r="H1118" s="53">
        <v>3361.2</v>
      </c>
      <c r="I1118" s="53">
        <v>1000</v>
      </c>
      <c r="J1118" s="53">
        <v>320.2</v>
      </c>
      <c r="K1118" s="50">
        <f t="shared" si="212"/>
        <v>14864500</v>
      </c>
      <c r="L1118" s="50">
        <v>0</v>
      </c>
      <c r="M1118" s="50">
        <v>0</v>
      </c>
      <c r="N1118" s="50">
        <v>0</v>
      </c>
      <c r="O1118" s="44">
        <f>'[1]Прод. прилож'!$C$361</f>
        <v>14864500</v>
      </c>
      <c r="P1118" s="50">
        <f>K1118/[3]Прилож!H840</f>
        <v>4422.3789122932285</v>
      </c>
      <c r="Q1118" s="50">
        <v>9673</v>
      </c>
      <c r="R1118" s="70" t="s">
        <v>94</v>
      </c>
      <c r="S1118" s="115"/>
      <c r="T1118" s="112"/>
      <c r="U1118" s="112"/>
      <c r="V1118" s="113"/>
      <c r="W1118" s="113"/>
      <c r="X1118" s="113"/>
      <c r="Y1118" s="113"/>
      <c r="Z1118" s="113"/>
      <c r="AA1118" s="113"/>
      <c r="AB1118" s="113"/>
      <c r="AC1118" s="113"/>
      <c r="AD1118" s="113"/>
      <c r="AE1118" s="113"/>
      <c r="AF1118" s="113"/>
      <c r="AG1118" s="113"/>
      <c r="AH1118" s="113"/>
      <c r="AI1118" s="113"/>
      <c r="AJ1118" s="113"/>
      <c r="AK1118" s="113"/>
      <c r="AL1118" s="113"/>
      <c r="AM1118" s="113"/>
      <c r="AN1118" s="113"/>
      <c r="AO1118" s="113"/>
      <c r="AP1118" s="113"/>
      <c r="AQ1118" s="113"/>
      <c r="AR1118" s="113"/>
      <c r="AS1118" s="113"/>
      <c r="AT1118" s="113"/>
      <c r="AU1118" s="113"/>
      <c r="AV1118" s="113"/>
      <c r="AW1118" s="113"/>
      <c r="AX1118" s="113"/>
      <c r="AY1118" s="113"/>
      <c r="AZ1118" s="113"/>
      <c r="BA1118" s="113"/>
      <c r="BB1118" s="113"/>
      <c r="BC1118" s="113"/>
      <c r="BD1118" s="113"/>
      <c r="BE1118" s="113"/>
      <c r="BF1118" s="113"/>
      <c r="BG1118" s="113"/>
      <c r="BH1118" s="113"/>
      <c r="BI1118" s="113"/>
      <c r="BJ1118" s="113"/>
      <c r="BK1118" s="113"/>
      <c r="BL1118" s="113"/>
      <c r="BM1118" s="113"/>
      <c r="BN1118" s="113"/>
      <c r="BO1118" s="113"/>
      <c r="BP1118" s="113"/>
      <c r="BQ1118" s="113"/>
      <c r="BR1118" s="113"/>
      <c r="BS1118" s="113"/>
      <c r="BT1118" s="113"/>
      <c r="BU1118" s="113"/>
      <c r="BV1118" s="113"/>
      <c r="BW1118" s="113"/>
      <c r="BX1118" s="113"/>
      <c r="BY1118" s="113"/>
      <c r="BZ1118" s="113"/>
      <c r="CA1118" s="113"/>
      <c r="CB1118" s="113"/>
      <c r="CC1118" s="113"/>
      <c r="CD1118" s="113"/>
      <c r="CE1118" s="113"/>
      <c r="CF1118" s="113"/>
      <c r="CG1118" s="113"/>
      <c r="CH1118" s="113"/>
      <c r="CI1118" s="113"/>
      <c r="CJ1118" s="113"/>
      <c r="CK1118" s="113"/>
      <c r="CL1118" s="113"/>
      <c r="CM1118" s="113"/>
      <c r="CN1118" s="113"/>
      <c r="CO1118" s="113"/>
      <c r="CP1118" s="113"/>
      <c r="CQ1118" s="113"/>
      <c r="CR1118" s="113"/>
      <c r="CS1118" s="113"/>
      <c r="CT1118" s="113"/>
      <c r="CU1118" s="113"/>
      <c r="CV1118" s="113"/>
      <c r="CW1118" s="113"/>
      <c r="CX1118" s="113"/>
      <c r="CY1118" s="113"/>
      <c r="CZ1118" s="113"/>
      <c r="DA1118" s="113"/>
      <c r="DB1118" s="113"/>
      <c r="DC1118" s="113"/>
      <c r="DD1118" s="113"/>
      <c r="DE1118" s="113"/>
      <c r="DF1118" s="113"/>
      <c r="DG1118" s="113"/>
      <c r="DH1118" s="113"/>
      <c r="DI1118" s="113"/>
      <c r="DJ1118" s="113"/>
      <c r="DK1118" s="113"/>
      <c r="DL1118" s="113"/>
      <c r="DM1118" s="113"/>
      <c r="DN1118" s="113"/>
      <c r="DO1118" s="113"/>
      <c r="DP1118" s="113"/>
      <c r="DQ1118" s="113"/>
      <c r="DR1118" s="113"/>
      <c r="DS1118" s="113"/>
      <c r="DT1118" s="113"/>
      <c r="DU1118" s="113"/>
      <c r="DV1118" s="113"/>
      <c r="DW1118" s="113"/>
      <c r="DX1118" s="113"/>
      <c r="DY1118" s="113"/>
      <c r="DZ1118" s="113"/>
      <c r="EA1118" s="113"/>
      <c r="EB1118" s="113"/>
      <c r="EC1118" s="113"/>
      <c r="ED1118" s="113"/>
      <c r="EE1118" s="113"/>
      <c r="EF1118" s="113"/>
      <c r="EG1118" s="113"/>
      <c r="EH1118" s="113"/>
      <c r="EI1118" s="113"/>
      <c r="EJ1118" s="113"/>
      <c r="EK1118" s="113"/>
      <c r="EL1118" s="113"/>
      <c r="EM1118" s="113"/>
      <c r="EN1118" s="113"/>
      <c r="EO1118" s="113"/>
      <c r="EP1118" s="113"/>
      <c r="EQ1118" s="113"/>
      <c r="ER1118" s="113"/>
      <c r="ES1118" s="113"/>
      <c r="ET1118" s="113"/>
      <c r="EU1118" s="113"/>
      <c r="EV1118" s="113"/>
      <c r="EW1118" s="113"/>
      <c r="EX1118" s="113"/>
      <c r="EY1118" s="113"/>
      <c r="EZ1118" s="113"/>
      <c r="FA1118" s="113"/>
      <c r="FB1118" s="113"/>
      <c r="FC1118" s="113"/>
      <c r="FD1118" s="113"/>
      <c r="FE1118" s="113"/>
      <c r="FF1118" s="113"/>
      <c r="FG1118" s="113"/>
      <c r="FH1118" s="113"/>
      <c r="FI1118" s="113"/>
      <c r="FJ1118" s="113"/>
      <c r="FK1118" s="113"/>
      <c r="FL1118" s="113"/>
      <c r="FM1118" s="113"/>
      <c r="FN1118" s="113"/>
      <c r="FO1118" s="113"/>
      <c r="FP1118" s="113"/>
      <c r="FQ1118" s="113"/>
      <c r="FR1118" s="113"/>
      <c r="FS1118" s="113"/>
      <c r="FT1118" s="113"/>
      <c r="FU1118" s="113"/>
      <c r="FV1118" s="113"/>
      <c r="FW1118" s="113"/>
      <c r="FX1118" s="113"/>
      <c r="FY1118" s="113"/>
      <c r="FZ1118" s="113"/>
      <c r="GA1118" s="113"/>
      <c r="GB1118" s="113"/>
      <c r="GC1118" s="113"/>
      <c r="GD1118" s="113"/>
      <c r="GE1118" s="113"/>
      <c r="GF1118" s="113"/>
      <c r="GG1118" s="113"/>
      <c r="GH1118" s="113"/>
      <c r="GI1118" s="113"/>
      <c r="GJ1118" s="113"/>
      <c r="GK1118" s="113"/>
      <c r="GL1118" s="113"/>
      <c r="GM1118" s="113"/>
      <c r="GN1118" s="113"/>
      <c r="GO1118" s="113"/>
      <c r="GP1118" s="113"/>
      <c r="GQ1118" s="113"/>
      <c r="GR1118" s="113"/>
      <c r="GS1118" s="113"/>
      <c r="GT1118" s="113"/>
      <c r="GU1118" s="113"/>
      <c r="GV1118" s="113"/>
      <c r="GW1118" s="113"/>
      <c r="GX1118" s="113"/>
      <c r="GY1118" s="113"/>
    </row>
    <row r="1119" spans="1:207" s="16" customFormat="1" ht="25.15" customHeight="1" x14ac:dyDescent="0.25">
      <c r="A1119" s="191" t="s">
        <v>1618</v>
      </c>
      <c r="B1119" s="45" t="s">
        <v>696</v>
      </c>
      <c r="C1119" s="58">
        <v>1961</v>
      </c>
      <c r="D1119" s="167" t="s">
        <v>221</v>
      </c>
      <c r="E1119" s="58" t="s">
        <v>20</v>
      </c>
      <c r="F1119" s="72">
        <v>5</v>
      </c>
      <c r="G1119" s="72">
        <v>4</v>
      </c>
      <c r="H1119" s="47">
        <v>4101</v>
      </c>
      <c r="I1119" s="47">
        <v>787.4</v>
      </c>
      <c r="J1119" s="47">
        <v>2554.7800000000002</v>
      </c>
      <c r="K1119" s="37">
        <f t="shared" si="212"/>
        <v>35960748.82</v>
      </c>
      <c r="L1119" s="44">
        <v>0</v>
      </c>
      <c r="M1119" s="44">
        <v>0</v>
      </c>
      <c r="N1119" s="44">
        <v>0</v>
      </c>
      <c r="O1119" s="47">
        <f>'[1]Прод. прилож'!$C$362</f>
        <v>35960748.82</v>
      </c>
      <c r="P1119" s="44">
        <f>K1119/H1119</f>
        <v>8768.7756205803471</v>
      </c>
      <c r="Q1119" s="50">
        <v>9673</v>
      </c>
      <c r="R1119" s="69" t="s">
        <v>94</v>
      </c>
      <c r="S1119" s="57"/>
    </row>
    <row r="1120" spans="1:207" s="16" customFormat="1" ht="25.15" customHeight="1" x14ac:dyDescent="0.25">
      <c r="A1120" s="191" t="s">
        <v>1619</v>
      </c>
      <c r="B1120" s="45" t="s">
        <v>697</v>
      </c>
      <c r="C1120" s="167">
        <v>1967</v>
      </c>
      <c r="D1120" s="167" t="s">
        <v>221</v>
      </c>
      <c r="E1120" s="167" t="s">
        <v>20</v>
      </c>
      <c r="F1120" s="72">
        <v>5</v>
      </c>
      <c r="G1120" s="72">
        <v>1</v>
      </c>
      <c r="H1120" s="47">
        <f>I1120+J1120</f>
        <v>2492.65</v>
      </c>
      <c r="I1120" s="47">
        <v>202.6</v>
      </c>
      <c r="J1120" s="47">
        <v>2290.0500000000002</v>
      </c>
      <c r="K1120" s="37">
        <f t="shared" si="212"/>
        <v>3696192</v>
      </c>
      <c r="L1120" s="44">
        <v>0</v>
      </c>
      <c r="M1120" s="44">
        <v>0</v>
      </c>
      <c r="N1120" s="44">
        <v>0</v>
      </c>
      <c r="O1120" s="47">
        <f>'[1]Прод. прилож'!$C$1352</f>
        <v>3696192</v>
      </c>
      <c r="P1120" s="44">
        <f>K1120/H1120</f>
        <v>1482.8363388361784</v>
      </c>
      <c r="Q1120" s="50">
        <v>9673</v>
      </c>
      <c r="R1120" s="69" t="s">
        <v>96</v>
      </c>
      <c r="S1120" s="57"/>
    </row>
    <row r="1121" spans="1:207" s="113" customFormat="1" ht="27" customHeight="1" x14ac:dyDescent="0.25">
      <c r="A1121" s="191" t="s">
        <v>1620</v>
      </c>
      <c r="B1121" s="45" t="s">
        <v>2010</v>
      </c>
      <c r="C1121" s="72">
        <v>1941</v>
      </c>
      <c r="D1121" s="167" t="s">
        <v>221</v>
      </c>
      <c r="E1121" s="167" t="s">
        <v>20</v>
      </c>
      <c r="F1121" s="71">
        <v>3</v>
      </c>
      <c r="G1121" s="71">
        <v>1</v>
      </c>
      <c r="H1121" s="50">
        <v>2826.3</v>
      </c>
      <c r="I1121" s="50">
        <v>409.69</v>
      </c>
      <c r="J1121" s="50">
        <v>400.1</v>
      </c>
      <c r="K1121" s="37">
        <f t="shared" ref="K1121:K1122" si="219">SUM(L1121:O1121)</f>
        <v>20015930</v>
      </c>
      <c r="L1121" s="47">
        <v>0</v>
      </c>
      <c r="M1121" s="47">
        <v>0</v>
      </c>
      <c r="N1121" s="47">
        <v>0</v>
      </c>
      <c r="O1121" s="44">
        <f>'[1]Прод. прилож'!$C$911</f>
        <v>20015930</v>
      </c>
      <c r="P1121" s="50">
        <f t="shared" ref="P1121:P1122" si="220">K1121/H1121</f>
        <v>7082.0259703499269</v>
      </c>
      <c r="Q1121" s="37">
        <v>9673</v>
      </c>
      <c r="R1121" s="70" t="s">
        <v>95</v>
      </c>
      <c r="S1121" s="112"/>
      <c r="T1121" s="112"/>
      <c r="U1121" s="112"/>
    </row>
    <row r="1122" spans="1:207" s="112" customFormat="1" ht="25.9" customHeight="1" x14ac:dyDescent="0.25">
      <c r="A1122" s="191" t="s">
        <v>1621</v>
      </c>
      <c r="B1122" s="45" t="s">
        <v>2011</v>
      </c>
      <c r="C1122" s="72">
        <v>1955</v>
      </c>
      <c r="D1122" s="167" t="s">
        <v>221</v>
      </c>
      <c r="E1122" s="167" t="s">
        <v>20</v>
      </c>
      <c r="F1122" s="71">
        <v>4</v>
      </c>
      <c r="G1122" s="71">
        <v>5</v>
      </c>
      <c r="H1122" s="50">
        <v>5099.6000000000004</v>
      </c>
      <c r="I1122" s="50">
        <v>596.20000000000005</v>
      </c>
      <c r="J1122" s="50">
        <v>3063.5</v>
      </c>
      <c r="K1122" s="37">
        <f t="shared" si="219"/>
        <v>9863927.5</v>
      </c>
      <c r="L1122" s="47">
        <v>0</v>
      </c>
      <c r="M1122" s="47">
        <v>0</v>
      </c>
      <c r="N1122" s="47">
        <v>0</v>
      </c>
      <c r="O1122" s="44">
        <f>'[1]Прод. прилож'!$C$912</f>
        <v>9863927.5</v>
      </c>
      <c r="P1122" s="50">
        <f t="shared" si="220"/>
        <v>1934.2551376578554</v>
      </c>
      <c r="Q1122" s="37">
        <v>9673</v>
      </c>
      <c r="R1122" s="70" t="s">
        <v>95</v>
      </c>
    </row>
    <row r="1123" spans="1:207" s="111" customFormat="1" ht="31.9" customHeight="1" x14ac:dyDescent="0.25">
      <c r="A1123" s="191" t="s">
        <v>1622</v>
      </c>
      <c r="B1123" s="45" t="s">
        <v>698</v>
      </c>
      <c r="C1123" s="58">
        <v>1966</v>
      </c>
      <c r="D1123" s="167" t="s">
        <v>221</v>
      </c>
      <c r="E1123" s="58" t="s">
        <v>20</v>
      </c>
      <c r="F1123" s="72">
        <v>5</v>
      </c>
      <c r="G1123" s="72">
        <v>4</v>
      </c>
      <c r="H1123" s="47">
        <f>I1123+J1123</f>
        <v>2498.6299999999997</v>
      </c>
      <c r="I1123" s="47">
        <v>409.64</v>
      </c>
      <c r="J1123" s="47">
        <v>2088.9899999999998</v>
      </c>
      <c r="K1123" s="37">
        <f t="shared" ref="K1123:K1168" si="221">SUM(L1123:O1123)</f>
        <v>6631675</v>
      </c>
      <c r="L1123" s="44">
        <v>0</v>
      </c>
      <c r="M1123" s="44">
        <v>0</v>
      </c>
      <c r="N1123" s="44">
        <v>0</v>
      </c>
      <c r="O1123" s="47">
        <f>'[1]Прод. прилож'!$C$1353</f>
        <v>6631675</v>
      </c>
      <c r="P1123" s="44">
        <f>K1123/H1123</f>
        <v>2654.1244602041925</v>
      </c>
      <c r="Q1123" s="50">
        <v>9673</v>
      </c>
      <c r="R1123" s="69" t="s">
        <v>96</v>
      </c>
      <c r="S1123" s="14"/>
      <c r="T1123" s="14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F1123" s="14"/>
      <c r="AG1123" s="14"/>
      <c r="AH1123" s="14"/>
      <c r="AI1123" s="14"/>
      <c r="AJ1123" s="14"/>
      <c r="AK1123" s="14"/>
      <c r="AL1123" s="14"/>
      <c r="AM1123" s="14"/>
      <c r="AN1123" s="14"/>
      <c r="AO1123" s="14"/>
      <c r="AP1123" s="14"/>
      <c r="AQ1123" s="14"/>
      <c r="AR1123" s="14"/>
      <c r="AS1123" s="14"/>
      <c r="AT1123" s="14"/>
      <c r="AU1123" s="14"/>
      <c r="AV1123" s="14"/>
      <c r="AW1123" s="14"/>
      <c r="AX1123" s="14"/>
      <c r="AY1123" s="14"/>
      <c r="AZ1123" s="14"/>
      <c r="BA1123" s="14"/>
      <c r="BB1123" s="14"/>
      <c r="BC1123" s="14"/>
      <c r="BD1123" s="14"/>
      <c r="BE1123" s="14"/>
      <c r="BF1123" s="14"/>
      <c r="BG1123" s="14"/>
      <c r="BH1123" s="14"/>
      <c r="BI1123" s="14"/>
      <c r="BJ1123" s="14"/>
      <c r="BK1123" s="14"/>
      <c r="BL1123" s="14"/>
      <c r="BM1123" s="14"/>
      <c r="BN1123" s="14"/>
      <c r="BO1123" s="14"/>
      <c r="BP1123" s="14"/>
      <c r="BQ1123" s="14"/>
      <c r="BR1123" s="14"/>
      <c r="BS1123" s="14"/>
      <c r="BT1123" s="14"/>
      <c r="BU1123" s="14"/>
      <c r="BV1123" s="14"/>
      <c r="BW1123" s="14"/>
      <c r="BX1123" s="14"/>
      <c r="BY1123" s="14"/>
      <c r="BZ1123" s="14"/>
      <c r="CA1123" s="14"/>
      <c r="CB1123" s="14"/>
      <c r="CC1123" s="14"/>
      <c r="CD1123" s="14"/>
      <c r="CE1123" s="14"/>
      <c r="CF1123" s="14"/>
      <c r="CG1123" s="14"/>
      <c r="CH1123" s="14"/>
      <c r="CI1123" s="14"/>
      <c r="CJ1123" s="14"/>
      <c r="CK1123" s="14"/>
      <c r="CL1123" s="14"/>
      <c r="CM1123" s="14"/>
      <c r="CN1123" s="14"/>
      <c r="CO1123" s="14"/>
      <c r="CP1123" s="14"/>
      <c r="CQ1123" s="14"/>
      <c r="CR1123" s="14"/>
      <c r="CS1123" s="14"/>
      <c r="CT1123" s="14"/>
      <c r="CU1123" s="14"/>
      <c r="CV1123" s="14"/>
      <c r="CW1123" s="14"/>
      <c r="CX1123" s="14"/>
      <c r="CY1123" s="14"/>
      <c r="CZ1123" s="14"/>
      <c r="DA1123" s="14"/>
      <c r="DB1123" s="14"/>
      <c r="DC1123" s="14"/>
      <c r="DD1123" s="14"/>
      <c r="DE1123" s="14"/>
      <c r="DF1123" s="14"/>
      <c r="DG1123" s="14"/>
      <c r="DH1123" s="14"/>
      <c r="DI1123" s="14"/>
      <c r="DJ1123" s="14"/>
      <c r="DK1123" s="14"/>
      <c r="DL1123" s="14"/>
      <c r="DM1123" s="14"/>
      <c r="DN1123" s="14"/>
      <c r="DO1123" s="14"/>
      <c r="DP1123" s="14"/>
      <c r="DQ1123" s="14"/>
      <c r="DR1123" s="14"/>
      <c r="DS1123" s="14"/>
      <c r="DT1123" s="14"/>
      <c r="DU1123" s="14"/>
      <c r="DV1123" s="14"/>
      <c r="DW1123" s="14"/>
      <c r="DX1123" s="14"/>
      <c r="DY1123" s="14"/>
      <c r="DZ1123" s="14"/>
      <c r="EA1123" s="14"/>
      <c r="EB1123" s="14"/>
      <c r="EC1123" s="14"/>
      <c r="ED1123" s="14"/>
      <c r="EE1123" s="14"/>
      <c r="EF1123" s="14"/>
      <c r="EG1123" s="14"/>
      <c r="EH1123" s="14"/>
      <c r="EI1123" s="14"/>
      <c r="EJ1123" s="14"/>
      <c r="EK1123" s="14"/>
      <c r="EL1123" s="14"/>
      <c r="EM1123" s="14"/>
      <c r="EN1123" s="14"/>
      <c r="EO1123" s="14"/>
      <c r="EP1123" s="14"/>
      <c r="EQ1123" s="14"/>
      <c r="ER1123" s="14"/>
      <c r="ES1123" s="14"/>
      <c r="ET1123" s="14"/>
      <c r="EU1123" s="14"/>
      <c r="EV1123" s="14"/>
      <c r="EW1123" s="14"/>
      <c r="EX1123" s="14"/>
      <c r="EY1123" s="14"/>
      <c r="EZ1123" s="14"/>
      <c r="FA1123" s="14"/>
      <c r="FB1123" s="14"/>
      <c r="FC1123" s="14"/>
      <c r="FD1123" s="14"/>
      <c r="FE1123" s="14"/>
      <c r="FF1123" s="14"/>
      <c r="FG1123" s="14"/>
      <c r="FH1123" s="14"/>
      <c r="FI1123" s="14"/>
      <c r="FJ1123" s="14"/>
      <c r="FK1123" s="14"/>
      <c r="FL1123" s="14"/>
      <c r="FM1123" s="14"/>
      <c r="FN1123" s="14"/>
      <c r="FO1123" s="14"/>
      <c r="FP1123" s="14"/>
      <c r="FQ1123" s="14"/>
      <c r="FR1123" s="14"/>
      <c r="FS1123" s="14"/>
      <c r="FT1123" s="14"/>
      <c r="FU1123" s="14"/>
      <c r="FV1123" s="14"/>
      <c r="FW1123" s="14"/>
      <c r="FX1123" s="14"/>
      <c r="FY1123" s="14"/>
      <c r="FZ1123" s="14"/>
      <c r="GA1123" s="14"/>
      <c r="GB1123" s="14"/>
      <c r="GC1123" s="14"/>
      <c r="GD1123" s="14"/>
      <c r="GE1123" s="14"/>
      <c r="GF1123" s="14"/>
      <c r="GG1123" s="14"/>
      <c r="GH1123" s="14"/>
      <c r="GI1123" s="14"/>
      <c r="GJ1123" s="14"/>
      <c r="GK1123" s="14"/>
      <c r="GL1123" s="14"/>
      <c r="GM1123" s="14"/>
      <c r="GN1123" s="14"/>
      <c r="GO1123" s="14"/>
      <c r="GP1123" s="14"/>
      <c r="GQ1123" s="14"/>
      <c r="GR1123" s="14"/>
      <c r="GS1123" s="14"/>
      <c r="GT1123" s="14"/>
      <c r="GU1123" s="14"/>
      <c r="GV1123" s="14"/>
      <c r="GW1123" s="14"/>
      <c r="GX1123" s="14"/>
      <c r="GY1123" s="14"/>
    </row>
    <row r="1124" spans="1:207" s="14" customFormat="1" ht="25.15" customHeight="1" x14ac:dyDescent="0.25">
      <c r="A1124" s="191" t="s">
        <v>1623</v>
      </c>
      <c r="B1124" s="45" t="s">
        <v>1733</v>
      </c>
      <c r="C1124" s="72" t="s">
        <v>1045</v>
      </c>
      <c r="D1124" s="167" t="s">
        <v>221</v>
      </c>
      <c r="E1124" s="167" t="s">
        <v>20</v>
      </c>
      <c r="F1124" s="71">
        <v>3</v>
      </c>
      <c r="G1124" s="71">
        <v>2</v>
      </c>
      <c r="H1124" s="50">
        <v>637.29999999999995</v>
      </c>
      <c r="I1124" s="50">
        <v>0</v>
      </c>
      <c r="J1124" s="50">
        <v>637.29999999999995</v>
      </c>
      <c r="K1124" s="37">
        <f t="shared" si="221"/>
        <v>4975500</v>
      </c>
      <c r="L1124" s="44">
        <v>0</v>
      </c>
      <c r="M1124" s="44">
        <v>0</v>
      </c>
      <c r="N1124" s="44">
        <v>0</v>
      </c>
      <c r="O1124" s="47">
        <f>'[1]Прод. прилож'!$C$913</f>
        <v>4975500</v>
      </c>
      <c r="P1124" s="44">
        <f t="shared" ref="P1124:P1168" si="222">K1124/H1124</f>
        <v>7807.1551859406882</v>
      </c>
      <c r="Q1124" s="50">
        <v>9673</v>
      </c>
      <c r="R1124" s="69" t="s">
        <v>95</v>
      </c>
    </row>
    <row r="1125" spans="1:207" s="16" customFormat="1" ht="25.15" customHeight="1" x14ac:dyDescent="0.25">
      <c r="A1125" s="191" t="s">
        <v>1624</v>
      </c>
      <c r="B1125" s="45" t="s">
        <v>1712</v>
      </c>
      <c r="C1125" s="72">
        <v>1959</v>
      </c>
      <c r="D1125" s="167" t="s">
        <v>221</v>
      </c>
      <c r="E1125" s="167" t="s">
        <v>20</v>
      </c>
      <c r="F1125" s="71">
        <v>3</v>
      </c>
      <c r="G1125" s="71">
        <v>3</v>
      </c>
      <c r="H1125" s="50">
        <v>1383.7</v>
      </c>
      <c r="I1125" s="50">
        <v>165.7</v>
      </c>
      <c r="J1125" s="50">
        <v>982.1</v>
      </c>
      <c r="K1125" s="37">
        <f t="shared" si="221"/>
        <v>1112494.8</v>
      </c>
      <c r="L1125" s="47">
        <v>0</v>
      </c>
      <c r="M1125" s="47">
        <v>0</v>
      </c>
      <c r="N1125" s="47">
        <v>0</v>
      </c>
      <c r="O1125" s="44">
        <f>'[1]Прод. прилож'!$C$363</f>
        <v>1112494.8</v>
      </c>
      <c r="P1125" s="50">
        <f t="shared" si="222"/>
        <v>804</v>
      </c>
      <c r="Q1125" s="37">
        <v>9673</v>
      </c>
      <c r="R1125" s="70" t="s">
        <v>94</v>
      </c>
      <c r="S1125" s="115"/>
      <c r="T1125" s="112"/>
      <c r="U1125" s="112"/>
      <c r="V1125" s="113"/>
      <c r="W1125" s="113"/>
      <c r="X1125" s="113"/>
      <c r="Y1125" s="113"/>
      <c r="Z1125" s="113"/>
      <c r="AA1125" s="113"/>
      <c r="AB1125" s="113"/>
      <c r="AC1125" s="113"/>
      <c r="AD1125" s="113"/>
      <c r="AE1125" s="113"/>
      <c r="AF1125" s="113"/>
      <c r="AG1125" s="113"/>
      <c r="AH1125" s="113"/>
      <c r="AI1125" s="113"/>
      <c r="AJ1125" s="113"/>
      <c r="AK1125" s="113"/>
      <c r="AL1125" s="113"/>
      <c r="AM1125" s="113"/>
      <c r="AN1125" s="113"/>
      <c r="AO1125" s="113"/>
      <c r="AP1125" s="113"/>
      <c r="AQ1125" s="113"/>
      <c r="AR1125" s="113"/>
      <c r="AS1125" s="113"/>
      <c r="AT1125" s="113"/>
      <c r="AU1125" s="113"/>
      <c r="AV1125" s="113"/>
      <c r="AW1125" s="113"/>
      <c r="AX1125" s="113"/>
      <c r="AY1125" s="113"/>
      <c r="AZ1125" s="113"/>
      <c r="BA1125" s="113"/>
      <c r="BB1125" s="113"/>
      <c r="BC1125" s="113"/>
      <c r="BD1125" s="113"/>
      <c r="BE1125" s="113"/>
      <c r="BF1125" s="113"/>
      <c r="BG1125" s="113"/>
      <c r="BH1125" s="113"/>
      <c r="BI1125" s="113"/>
      <c r="BJ1125" s="113"/>
      <c r="BK1125" s="113"/>
      <c r="BL1125" s="113"/>
      <c r="BM1125" s="113"/>
      <c r="BN1125" s="113"/>
      <c r="BO1125" s="113"/>
      <c r="BP1125" s="113"/>
      <c r="BQ1125" s="113"/>
      <c r="BR1125" s="113"/>
      <c r="BS1125" s="113"/>
      <c r="BT1125" s="113"/>
      <c r="BU1125" s="113"/>
      <c r="BV1125" s="113"/>
      <c r="BW1125" s="113"/>
      <c r="BX1125" s="113"/>
      <c r="BY1125" s="113"/>
      <c r="BZ1125" s="113"/>
      <c r="CA1125" s="113"/>
      <c r="CB1125" s="113"/>
      <c r="CC1125" s="113"/>
      <c r="CD1125" s="113"/>
      <c r="CE1125" s="113"/>
      <c r="CF1125" s="113"/>
      <c r="CG1125" s="113"/>
      <c r="CH1125" s="113"/>
      <c r="CI1125" s="113"/>
      <c r="CJ1125" s="113"/>
      <c r="CK1125" s="113"/>
      <c r="CL1125" s="113"/>
      <c r="CM1125" s="113"/>
      <c r="CN1125" s="113"/>
      <c r="CO1125" s="113"/>
      <c r="CP1125" s="113"/>
      <c r="CQ1125" s="113"/>
      <c r="CR1125" s="113"/>
      <c r="CS1125" s="113"/>
      <c r="CT1125" s="113"/>
      <c r="CU1125" s="113"/>
      <c r="CV1125" s="113"/>
      <c r="CW1125" s="113"/>
      <c r="CX1125" s="113"/>
      <c r="CY1125" s="113"/>
      <c r="CZ1125" s="113"/>
      <c r="DA1125" s="113"/>
      <c r="DB1125" s="113"/>
      <c r="DC1125" s="113"/>
      <c r="DD1125" s="113"/>
      <c r="DE1125" s="113"/>
      <c r="DF1125" s="113"/>
      <c r="DG1125" s="113"/>
      <c r="DH1125" s="113"/>
      <c r="DI1125" s="113"/>
      <c r="DJ1125" s="113"/>
      <c r="DK1125" s="113"/>
      <c r="DL1125" s="113"/>
      <c r="DM1125" s="113"/>
      <c r="DN1125" s="113"/>
      <c r="DO1125" s="113"/>
      <c r="DP1125" s="113"/>
      <c r="DQ1125" s="113"/>
      <c r="DR1125" s="113"/>
      <c r="DS1125" s="113"/>
      <c r="DT1125" s="113"/>
      <c r="DU1125" s="113"/>
      <c r="DV1125" s="113"/>
      <c r="DW1125" s="113"/>
      <c r="DX1125" s="113"/>
      <c r="DY1125" s="113"/>
      <c r="DZ1125" s="113"/>
      <c r="EA1125" s="113"/>
      <c r="EB1125" s="113"/>
      <c r="EC1125" s="113"/>
      <c r="ED1125" s="113"/>
      <c r="EE1125" s="113"/>
      <c r="EF1125" s="113"/>
      <c r="EG1125" s="113"/>
      <c r="EH1125" s="113"/>
      <c r="EI1125" s="113"/>
      <c r="EJ1125" s="113"/>
      <c r="EK1125" s="113"/>
      <c r="EL1125" s="113"/>
      <c r="EM1125" s="113"/>
      <c r="EN1125" s="113"/>
      <c r="EO1125" s="113"/>
      <c r="EP1125" s="113"/>
      <c r="EQ1125" s="113"/>
      <c r="ER1125" s="113"/>
      <c r="ES1125" s="113"/>
      <c r="ET1125" s="113"/>
      <c r="EU1125" s="113"/>
      <c r="EV1125" s="113"/>
      <c r="EW1125" s="113"/>
      <c r="EX1125" s="113"/>
      <c r="EY1125" s="113"/>
      <c r="EZ1125" s="113"/>
      <c r="FA1125" s="113"/>
      <c r="FB1125" s="113"/>
      <c r="FC1125" s="113"/>
      <c r="FD1125" s="113"/>
      <c r="FE1125" s="113"/>
      <c r="FF1125" s="113"/>
      <c r="FG1125" s="113"/>
      <c r="FH1125" s="113"/>
      <c r="FI1125" s="113"/>
      <c r="FJ1125" s="113"/>
      <c r="FK1125" s="113"/>
      <c r="FL1125" s="113"/>
      <c r="FM1125" s="113"/>
      <c r="FN1125" s="113"/>
      <c r="FO1125" s="113"/>
      <c r="FP1125" s="113"/>
      <c r="FQ1125" s="113"/>
      <c r="FR1125" s="113"/>
      <c r="FS1125" s="113"/>
      <c r="FT1125" s="113"/>
      <c r="FU1125" s="113"/>
      <c r="FV1125" s="113"/>
      <c r="FW1125" s="113"/>
      <c r="FX1125" s="113"/>
      <c r="FY1125" s="113"/>
      <c r="FZ1125" s="113"/>
      <c r="GA1125" s="113"/>
      <c r="GB1125" s="113"/>
      <c r="GC1125" s="113"/>
      <c r="GD1125" s="113"/>
      <c r="GE1125" s="113"/>
      <c r="GF1125" s="113"/>
      <c r="GG1125" s="113"/>
      <c r="GH1125" s="113"/>
      <c r="GI1125" s="113"/>
      <c r="GJ1125" s="113"/>
      <c r="GK1125" s="113"/>
      <c r="GL1125" s="113"/>
      <c r="GM1125" s="113"/>
      <c r="GN1125" s="113"/>
      <c r="GO1125" s="113"/>
      <c r="GP1125" s="113"/>
      <c r="GQ1125" s="113"/>
      <c r="GR1125" s="113"/>
      <c r="GS1125" s="113"/>
      <c r="GT1125" s="113"/>
      <c r="GU1125" s="113"/>
      <c r="GV1125" s="113"/>
      <c r="GW1125" s="113"/>
      <c r="GX1125" s="113"/>
      <c r="GY1125" s="113"/>
    </row>
    <row r="1126" spans="1:207" s="16" customFormat="1" ht="25.15" customHeight="1" x14ac:dyDescent="0.25">
      <c r="A1126" s="191" t="s">
        <v>1625</v>
      </c>
      <c r="B1126" s="45" t="s">
        <v>1713</v>
      </c>
      <c r="C1126" s="72">
        <v>1958</v>
      </c>
      <c r="D1126" s="167" t="s">
        <v>221</v>
      </c>
      <c r="E1126" s="167" t="s">
        <v>20</v>
      </c>
      <c r="F1126" s="71">
        <v>4</v>
      </c>
      <c r="G1126" s="71">
        <v>3</v>
      </c>
      <c r="H1126" s="50">
        <v>2479.7199999999998</v>
      </c>
      <c r="I1126" s="50">
        <v>866.8</v>
      </c>
      <c r="J1126" s="50">
        <v>1519.7</v>
      </c>
      <c r="K1126" s="37">
        <f t="shared" si="221"/>
        <v>1993694.88</v>
      </c>
      <c r="L1126" s="47">
        <v>0</v>
      </c>
      <c r="M1126" s="47">
        <v>0</v>
      </c>
      <c r="N1126" s="47">
        <v>0</v>
      </c>
      <c r="O1126" s="44">
        <f>'[1]Прод. прилож'!$C$364</f>
        <v>1993694.88</v>
      </c>
      <c r="P1126" s="50">
        <f t="shared" si="222"/>
        <v>804</v>
      </c>
      <c r="Q1126" s="37">
        <v>9673</v>
      </c>
      <c r="R1126" s="69" t="s">
        <v>94</v>
      </c>
      <c r="S1126" s="115"/>
      <c r="T1126" s="112"/>
      <c r="U1126" s="112"/>
      <c r="V1126" s="113"/>
      <c r="W1126" s="113"/>
      <c r="X1126" s="113"/>
      <c r="Y1126" s="113"/>
      <c r="Z1126" s="113"/>
      <c r="AA1126" s="113"/>
      <c r="AB1126" s="113"/>
      <c r="AC1126" s="113"/>
      <c r="AD1126" s="113"/>
      <c r="AE1126" s="113"/>
      <c r="AF1126" s="113"/>
      <c r="AG1126" s="113"/>
      <c r="AH1126" s="113"/>
      <c r="AI1126" s="113"/>
      <c r="AJ1126" s="113"/>
      <c r="AK1126" s="113"/>
      <c r="AL1126" s="113"/>
      <c r="AM1126" s="113"/>
      <c r="AN1126" s="113"/>
      <c r="AO1126" s="113"/>
      <c r="AP1126" s="113"/>
      <c r="AQ1126" s="113"/>
      <c r="AR1126" s="113"/>
      <c r="AS1126" s="113"/>
      <c r="AT1126" s="113"/>
      <c r="AU1126" s="113"/>
      <c r="AV1126" s="113"/>
      <c r="AW1126" s="113"/>
      <c r="AX1126" s="113"/>
      <c r="AY1126" s="113"/>
      <c r="AZ1126" s="113"/>
      <c r="BA1126" s="113"/>
      <c r="BB1126" s="113"/>
      <c r="BC1126" s="113"/>
      <c r="BD1126" s="113"/>
      <c r="BE1126" s="113"/>
      <c r="BF1126" s="113"/>
      <c r="BG1126" s="113"/>
      <c r="BH1126" s="113"/>
      <c r="BI1126" s="113"/>
      <c r="BJ1126" s="113"/>
      <c r="BK1126" s="113"/>
      <c r="BL1126" s="113"/>
      <c r="BM1126" s="113"/>
      <c r="BN1126" s="113"/>
      <c r="BO1126" s="113"/>
      <c r="BP1126" s="113"/>
      <c r="BQ1126" s="113"/>
      <c r="BR1126" s="113"/>
      <c r="BS1126" s="113"/>
      <c r="BT1126" s="113"/>
      <c r="BU1126" s="113"/>
      <c r="BV1126" s="113"/>
      <c r="BW1126" s="113"/>
      <c r="BX1126" s="113"/>
      <c r="BY1126" s="113"/>
      <c r="BZ1126" s="113"/>
      <c r="CA1126" s="113"/>
      <c r="CB1126" s="113"/>
      <c r="CC1126" s="113"/>
      <c r="CD1126" s="113"/>
      <c r="CE1126" s="113"/>
      <c r="CF1126" s="113"/>
      <c r="CG1126" s="113"/>
      <c r="CH1126" s="113"/>
      <c r="CI1126" s="113"/>
      <c r="CJ1126" s="113"/>
      <c r="CK1126" s="113"/>
      <c r="CL1126" s="113"/>
      <c r="CM1126" s="113"/>
      <c r="CN1126" s="113"/>
      <c r="CO1126" s="113"/>
      <c r="CP1126" s="113"/>
      <c r="CQ1126" s="113"/>
      <c r="CR1126" s="113"/>
      <c r="CS1126" s="113"/>
      <c r="CT1126" s="113"/>
      <c r="CU1126" s="113"/>
      <c r="CV1126" s="113"/>
      <c r="CW1126" s="113"/>
      <c r="CX1126" s="113"/>
      <c r="CY1126" s="113"/>
      <c r="CZ1126" s="113"/>
      <c r="DA1126" s="113"/>
      <c r="DB1126" s="113"/>
      <c r="DC1126" s="113"/>
      <c r="DD1126" s="113"/>
      <c r="DE1126" s="113"/>
      <c r="DF1126" s="113"/>
      <c r="DG1126" s="113"/>
      <c r="DH1126" s="113"/>
      <c r="DI1126" s="113"/>
      <c r="DJ1126" s="113"/>
      <c r="DK1126" s="113"/>
      <c r="DL1126" s="113"/>
      <c r="DM1126" s="113"/>
      <c r="DN1126" s="113"/>
      <c r="DO1126" s="113"/>
      <c r="DP1126" s="113"/>
      <c r="DQ1126" s="113"/>
      <c r="DR1126" s="113"/>
      <c r="DS1126" s="113"/>
      <c r="DT1126" s="113"/>
      <c r="DU1126" s="113"/>
      <c r="DV1126" s="113"/>
      <c r="DW1126" s="113"/>
      <c r="DX1126" s="113"/>
      <c r="DY1126" s="113"/>
      <c r="DZ1126" s="113"/>
      <c r="EA1126" s="113"/>
      <c r="EB1126" s="113"/>
      <c r="EC1126" s="113"/>
      <c r="ED1126" s="113"/>
      <c r="EE1126" s="113"/>
      <c r="EF1126" s="113"/>
      <c r="EG1126" s="113"/>
      <c r="EH1126" s="113"/>
      <c r="EI1126" s="113"/>
      <c r="EJ1126" s="113"/>
      <c r="EK1126" s="113"/>
      <c r="EL1126" s="113"/>
      <c r="EM1126" s="113"/>
      <c r="EN1126" s="113"/>
      <c r="EO1126" s="113"/>
      <c r="EP1126" s="113"/>
      <c r="EQ1126" s="113"/>
      <c r="ER1126" s="113"/>
      <c r="ES1126" s="113"/>
      <c r="ET1126" s="113"/>
      <c r="EU1126" s="113"/>
      <c r="EV1126" s="113"/>
      <c r="EW1126" s="113"/>
      <c r="EX1126" s="113"/>
      <c r="EY1126" s="113"/>
      <c r="EZ1126" s="113"/>
      <c r="FA1126" s="113"/>
      <c r="FB1126" s="113"/>
      <c r="FC1126" s="113"/>
      <c r="FD1126" s="113"/>
      <c r="FE1126" s="113"/>
      <c r="FF1126" s="113"/>
      <c r="FG1126" s="113"/>
      <c r="FH1126" s="113"/>
      <c r="FI1126" s="113"/>
      <c r="FJ1126" s="113"/>
      <c r="FK1126" s="113"/>
      <c r="FL1126" s="113"/>
      <c r="FM1126" s="113"/>
      <c r="FN1126" s="113"/>
      <c r="FO1126" s="113"/>
      <c r="FP1126" s="113"/>
      <c r="FQ1126" s="113"/>
      <c r="FR1126" s="113"/>
      <c r="FS1126" s="113"/>
      <c r="FT1126" s="113"/>
      <c r="FU1126" s="113"/>
      <c r="FV1126" s="113"/>
      <c r="FW1126" s="113"/>
      <c r="FX1126" s="113"/>
      <c r="FY1126" s="113"/>
      <c r="FZ1126" s="113"/>
      <c r="GA1126" s="113"/>
      <c r="GB1126" s="113"/>
      <c r="GC1126" s="113"/>
      <c r="GD1126" s="113"/>
      <c r="GE1126" s="113"/>
      <c r="GF1126" s="113"/>
      <c r="GG1126" s="113"/>
      <c r="GH1126" s="113"/>
      <c r="GI1126" s="113"/>
      <c r="GJ1126" s="113"/>
      <c r="GK1126" s="113"/>
      <c r="GL1126" s="113"/>
      <c r="GM1126" s="113"/>
      <c r="GN1126" s="113"/>
      <c r="GO1126" s="113"/>
      <c r="GP1126" s="113"/>
      <c r="GQ1126" s="113"/>
      <c r="GR1126" s="113"/>
      <c r="GS1126" s="113"/>
      <c r="GT1126" s="113"/>
      <c r="GU1126" s="113"/>
      <c r="GV1126" s="113"/>
      <c r="GW1126" s="113"/>
      <c r="GX1126" s="113"/>
      <c r="GY1126" s="113"/>
    </row>
    <row r="1127" spans="1:207" s="16" customFormat="1" ht="25.15" customHeight="1" x14ac:dyDescent="0.25">
      <c r="A1127" s="191" t="s">
        <v>1626</v>
      </c>
      <c r="B1127" s="156" t="s">
        <v>1714</v>
      </c>
      <c r="C1127" s="149">
        <v>1959</v>
      </c>
      <c r="D1127" s="147" t="s">
        <v>221</v>
      </c>
      <c r="E1127" s="147" t="s">
        <v>20</v>
      </c>
      <c r="F1127" s="163">
        <v>3</v>
      </c>
      <c r="G1127" s="163">
        <v>1</v>
      </c>
      <c r="H1127" s="153">
        <v>1394.1</v>
      </c>
      <c r="I1127" s="153">
        <v>62.6</v>
      </c>
      <c r="J1127" s="153">
        <v>1063.31</v>
      </c>
      <c r="K1127" s="37">
        <f t="shared" si="221"/>
        <v>1120856.3999999999</v>
      </c>
      <c r="L1127" s="47">
        <v>0</v>
      </c>
      <c r="M1127" s="47">
        <v>0</v>
      </c>
      <c r="N1127" s="47">
        <v>0</v>
      </c>
      <c r="O1127" s="44">
        <f>'[1]Прод. прилож'!$C$365</f>
        <v>1120856.3999999999</v>
      </c>
      <c r="P1127" s="50">
        <f t="shared" si="222"/>
        <v>804</v>
      </c>
      <c r="Q1127" s="37">
        <v>9673</v>
      </c>
      <c r="R1127" s="70" t="s">
        <v>94</v>
      </c>
      <c r="S1127" s="115"/>
      <c r="T1127" s="112"/>
      <c r="U1127" s="112"/>
      <c r="V1127" s="113"/>
      <c r="W1127" s="113"/>
      <c r="X1127" s="113"/>
      <c r="Y1127" s="113"/>
      <c r="Z1127" s="113"/>
      <c r="AA1127" s="113"/>
      <c r="AB1127" s="113"/>
      <c r="AC1127" s="113"/>
      <c r="AD1127" s="113"/>
      <c r="AE1127" s="113"/>
      <c r="AF1127" s="113"/>
      <c r="AG1127" s="113"/>
      <c r="AH1127" s="113"/>
      <c r="AI1127" s="113"/>
      <c r="AJ1127" s="113"/>
      <c r="AK1127" s="113"/>
      <c r="AL1127" s="113"/>
      <c r="AM1127" s="113"/>
      <c r="AN1127" s="113"/>
      <c r="AO1127" s="113"/>
      <c r="AP1127" s="113"/>
      <c r="AQ1127" s="113"/>
      <c r="AR1127" s="113"/>
      <c r="AS1127" s="113"/>
      <c r="AT1127" s="113"/>
      <c r="AU1127" s="113"/>
      <c r="AV1127" s="113"/>
      <c r="AW1127" s="113"/>
      <c r="AX1127" s="113"/>
      <c r="AY1127" s="113"/>
      <c r="AZ1127" s="113"/>
      <c r="BA1127" s="113"/>
      <c r="BB1127" s="113"/>
      <c r="BC1127" s="113"/>
      <c r="BD1127" s="113"/>
      <c r="BE1127" s="113"/>
      <c r="BF1127" s="113"/>
      <c r="BG1127" s="113"/>
      <c r="BH1127" s="113"/>
      <c r="BI1127" s="113"/>
      <c r="BJ1127" s="113"/>
      <c r="BK1127" s="113"/>
      <c r="BL1127" s="113"/>
      <c r="BM1127" s="113"/>
      <c r="BN1127" s="113"/>
      <c r="BO1127" s="113"/>
      <c r="BP1127" s="113"/>
      <c r="BQ1127" s="113"/>
      <c r="BR1127" s="113"/>
      <c r="BS1127" s="113"/>
      <c r="BT1127" s="113"/>
      <c r="BU1127" s="113"/>
      <c r="BV1127" s="113"/>
      <c r="BW1127" s="113"/>
      <c r="BX1127" s="113"/>
      <c r="BY1127" s="113"/>
      <c r="BZ1127" s="113"/>
      <c r="CA1127" s="113"/>
      <c r="CB1127" s="113"/>
      <c r="CC1127" s="113"/>
      <c r="CD1127" s="113"/>
      <c r="CE1127" s="113"/>
      <c r="CF1127" s="113"/>
      <c r="CG1127" s="113"/>
      <c r="CH1127" s="113"/>
      <c r="CI1127" s="113"/>
      <c r="CJ1127" s="113"/>
      <c r="CK1127" s="113"/>
      <c r="CL1127" s="113"/>
      <c r="CM1127" s="113"/>
      <c r="CN1127" s="113"/>
      <c r="CO1127" s="113"/>
      <c r="CP1127" s="113"/>
      <c r="CQ1127" s="113"/>
      <c r="CR1127" s="113"/>
      <c r="CS1127" s="113"/>
      <c r="CT1127" s="113"/>
      <c r="CU1127" s="113"/>
      <c r="CV1127" s="113"/>
      <c r="CW1127" s="113"/>
      <c r="CX1127" s="113"/>
      <c r="CY1127" s="113"/>
      <c r="CZ1127" s="113"/>
      <c r="DA1127" s="113"/>
      <c r="DB1127" s="113"/>
      <c r="DC1127" s="113"/>
      <c r="DD1127" s="113"/>
      <c r="DE1127" s="113"/>
      <c r="DF1127" s="113"/>
      <c r="DG1127" s="113"/>
      <c r="DH1127" s="113"/>
      <c r="DI1127" s="113"/>
      <c r="DJ1127" s="113"/>
      <c r="DK1127" s="113"/>
      <c r="DL1127" s="113"/>
      <c r="DM1127" s="113"/>
      <c r="DN1127" s="113"/>
      <c r="DO1127" s="113"/>
      <c r="DP1127" s="113"/>
      <c r="DQ1127" s="113"/>
      <c r="DR1127" s="113"/>
      <c r="DS1127" s="113"/>
      <c r="DT1127" s="113"/>
      <c r="DU1127" s="113"/>
      <c r="DV1127" s="113"/>
      <c r="DW1127" s="113"/>
      <c r="DX1127" s="113"/>
      <c r="DY1127" s="113"/>
      <c r="DZ1127" s="113"/>
      <c r="EA1127" s="113"/>
      <c r="EB1127" s="113"/>
      <c r="EC1127" s="113"/>
      <c r="ED1127" s="113"/>
      <c r="EE1127" s="113"/>
      <c r="EF1127" s="113"/>
      <c r="EG1127" s="113"/>
      <c r="EH1127" s="113"/>
      <c r="EI1127" s="113"/>
      <c r="EJ1127" s="113"/>
      <c r="EK1127" s="113"/>
      <c r="EL1127" s="113"/>
      <c r="EM1127" s="113"/>
      <c r="EN1127" s="113"/>
      <c r="EO1127" s="113"/>
      <c r="EP1127" s="113"/>
      <c r="EQ1127" s="113"/>
      <c r="ER1127" s="113"/>
      <c r="ES1127" s="113"/>
      <c r="ET1127" s="113"/>
      <c r="EU1127" s="113"/>
      <c r="EV1127" s="113"/>
      <c r="EW1127" s="113"/>
      <c r="EX1127" s="113"/>
      <c r="EY1127" s="113"/>
      <c r="EZ1127" s="113"/>
      <c r="FA1127" s="113"/>
      <c r="FB1127" s="113"/>
      <c r="FC1127" s="113"/>
      <c r="FD1127" s="113"/>
      <c r="FE1127" s="113"/>
      <c r="FF1127" s="113"/>
      <c r="FG1127" s="113"/>
      <c r="FH1127" s="113"/>
      <c r="FI1127" s="113"/>
      <c r="FJ1127" s="113"/>
      <c r="FK1127" s="113"/>
      <c r="FL1127" s="113"/>
      <c r="FM1127" s="113"/>
      <c r="FN1127" s="113"/>
      <c r="FO1127" s="113"/>
      <c r="FP1127" s="113"/>
      <c r="FQ1127" s="113"/>
      <c r="FR1127" s="113"/>
      <c r="FS1127" s="113"/>
      <c r="FT1127" s="113"/>
      <c r="FU1127" s="113"/>
      <c r="FV1127" s="113"/>
      <c r="FW1127" s="113"/>
      <c r="FX1127" s="113"/>
      <c r="FY1127" s="113"/>
      <c r="FZ1127" s="113"/>
      <c r="GA1127" s="113"/>
      <c r="GB1127" s="113"/>
      <c r="GC1127" s="113"/>
      <c r="GD1127" s="113"/>
      <c r="GE1127" s="113"/>
      <c r="GF1127" s="113"/>
      <c r="GG1127" s="113"/>
      <c r="GH1127" s="113"/>
      <c r="GI1127" s="113"/>
      <c r="GJ1127" s="113"/>
      <c r="GK1127" s="113"/>
      <c r="GL1127" s="113"/>
      <c r="GM1127" s="113"/>
      <c r="GN1127" s="113"/>
      <c r="GO1127" s="113"/>
      <c r="GP1127" s="113"/>
      <c r="GQ1127" s="113"/>
      <c r="GR1127" s="113"/>
      <c r="GS1127" s="113"/>
      <c r="GT1127" s="113"/>
      <c r="GU1127" s="113"/>
      <c r="GV1127" s="113"/>
      <c r="GW1127" s="113"/>
      <c r="GX1127" s="113"/>
      <c r="GY1127" s="113"/>
    </row>
    <row r="1128" spans="1:207" s="113" customFormat="1" ht="27" customHeight="1" x14ac:dyDescent="0.25">
      <c r="A1128" s="191" t="s">
        <v>1627</v>
      </c>
      <c r="B1128" s="156" t="s">
        <v>1691</v>
      </c>
      <c r="C1128" s="149">
        <v>1959</v>
      </c>
      <c r="D1128" s="147" t="s">
        <v>221</v>
      </c>
      <c r="E1128" s="147" t="s">
        <v>20</v>
      </c>
      <c r="F1128" s="163">
        <v>3</v>
      </c>
      <c r="G1128" s="163">
        <v>3</v>
      </c>
      <c r="H1128" s="153">
        <v>1390.65</v>
      </c>
      <c r="I1128" s="153">
        <v>90.9</v>
      </c>
      <c r="J1128" s="153">
        <v>970.9</v>
      </c>
      <c r="K1128" s="37">
        <f t="shared" si="221"/>
        <v>1118082.6000000001</v>
      </c>
      <c r="L1128" s="47">
        <v>0</v>
      </c>
      <c r="M1128" s="47">
        <v>0</v>
      </c>
      <c r="N1128" s="47">
        <v>0</v>
      </c>
      <c r="O1128" s="44">
        <f>'[1]Прод. прилож'!$C$366</f>
        <v>1118082.6000000001</v>
      </c>
      <c r="P1128" s="50">
        <f t="shared" si="222"/>
        <v>804</v>
      </c>
      <c r="Q1128" s="37">
        <v>9673</v>
      </c>
      <c r="R1128" s="70" t="s">
        <v>94</v>
      </c>
      <c r="S1128" s="112"/>
      <c r="T1128" s="112"/>
      <c r="U1128" s="112"/>
    </row>
    <row r="1129" spans="1:207" s="113" customFormat="1" ht="27" customHeight="1" x14ac:dyDescent="0.25">
      <c r="A1129" s="191" t="s">
        <v>1628</v>
      </c>
      <c r="B1129" s="156" t="s">
        <v>1900</v>
      </c>
      <c r="C1129" s="149">
        <v>1960</v>
      </c>
      <c r="D1129" s="147" t="s">
        <v>221</v>
      </c>
      <c r="E1129" s="147" t="s">
        <v>20</v>
      </c>
      <c r="F1129" s="163">
        <v>3</v>
      </c>
      <c r="G1129" s="163">
        <v>3</v>
      </c>
      <c r="H1129" s="153">
        <v>1391.7</v>
      </c>
      <c r="I1129" s="153">
        <v>137.4</v>
      </c>
      <c r="J1129" s="153">
        <v>956.51</v>
      </c>
      <c r="K1129" s="37">
        <f t="shared" si="221"/>
        <v>4667761.8000000007</v>
      </c>
      <c r="L1129" s="47">
        <v>0</v>
      </c>
      <c r="M1129" s="47">
        <v>0</v>
      </c>
      <c r="N1129" s="47">
        <v>0</v>
      </c>
      <c r="O1129" s="44">
        <f>'[1]Прод. прилож'!$C$367</f>
        <v>4667761.8000000007</v>
      </c>
      <c r="P1129" s="50">
        <f t="shared" si="222"/>
        <v>3354.0000000000005</v>
      </c>
      <c r="Q1129" s="37">
        <v>9673</v>
      </c>
      <c r="R1129" s="70" t="s">
        <v>94</v>
      </c>
      <c r="S1129" s="112"/>
      <c r="T1129" s="112"/>
      <c r="U1129" s="112"/>
    </row>
    <row r="1130" spans="1:207" s="113" customFormat="1" ht="25.9" customHeight="1" x14ac:dyDescent="0.25">
      <c r="A1130" s="191" t="s">
        <v>1629</v>
      </c>
      <c r="B1130" s="156" t="s">
        <v>699</v>
      </c>
      <c r="C1130" s="139">
        <v>1964</v>
      </c>
      <c r="D1130" s="147" t="s">
        <v>221</v>
      </c>
      <c r="E1130" s="147" t="s">
        <v>20</v>
      </c>
      <c r="F1130" s="149">
        <v>2</v>
      </c>
      <c r="G1130" s="149">
        <v>2</v>
      </c>
      <c r="H1130" s="151">
        <v>642</v>
      </c>
      <c r="I1130" s="151">
        <v>0</v>
      </c>
      <c r="J1130" s="151">
        <v>403.3</v>
      </c>
      <c r="K1130" s="37">
        <f t="shared" si="221"/>
        <v>4975500</v>
      </c>
      <c r="L1130" s="44">
        <v>0</v>
      </c>
      <c r="M1130" s="44">
        <v>0</v>
      </c>
      <c r="N1130" s="44">
        <v>0</v>
      </c>
      <c r="O1130" s="47">
        <f>'[1]Прод. прилож'!$C$913</f>
        <v>4975500</v>
      </c>
      <c r="P1130" s="44">
        <f t="shared" si="222"/>
        <v>7750</v>
      </c>
      <c r="Q1130" s="50">
        <v>9673</v>
      </c>
      <c r="R1130" s="69" t="s">
        <v>95</v>
      </c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6"/>
      <c r="AK1130" s="16"/>
      <c r="AL1130" s="16"/>
      <c r="AM1130" s="16"/>
      <c r="AN1130" s="16"/>
      <c r="AO1130" s="16"/>
      <c r="AP1130" s="16"/>
      <c r="AQ1130" s="16"/>
      <c r="AR1130" s="16"/>
      <c r="AS1130" s="16"/>
      <c r="AT1130" s="16"/>
      <c r="AU1130" s="16"/>
      <c r="AV1130" s="16"/>
      <c r="AW1130" s="16"/>
      <c r="AX1130" s="16"/>
      <c r="AY1130" s="16"/>
      <c r="AZ1130" s="16"/>
      <c r="BA1130" s="16"/>
      <c r="BB1130" s="16"/>
      <c r="BC1130" s="16"/>
      <c r="BD1130" s="16"/>
      <c r="BE1130" s="16"/>
      <c r="BF1130" s="16"/>
      <c r="BG1130" s="16"/>
      <c r="BH1130" s="16"/>
      <c r="BI1130" s="16"/>
      <c r="BJ1130" s="16"/>
      <c r="BK1130" s="16"/>
      <c r="BL1130" s="16"/>
      <c r="BM1130" s="16"/>
      <c r="BN1130" s="16"/>
      <c r="BO1130" s="16"/>
      <c r="BP1130" s="16"/>
      <c r="BQ1130" s="16"/>
      <c r="BR1130" s="16"/>
      <c r="BS1130" s="16"/>
      <c r="BT1130" s="16"/>
      <c r="BU1130" s="16"/>
      <c r="BV1130" s="16"/>
      <c r="BW1130" s="16"/>
      <c r="BX1130" s="16"/>
      <c r="BY1130" s="16"/>
      <c r="BZ1130" s="16"/>
      <c r="CA1130" s="16"/>
      <c r="CB1130" s="16"/>
      <c r="CC1130" s="16"/>
      <c r="CD1130" s="16"/>
      <c r="CE1130" s="16"/>
      <c r="CF1130" s="16"/>
      <c r="CG1130" s="16"/>
      <c r="CH1130" s="16"/>
      <c r="CI1130" s="16"/>
      <c r="CJ1130" s="16"/>
      <c r="CK1130" s="16"/>
      <c r="CL1130" s="16"/>
      <c r="CM1130" s="16"/>
      <c r="CN1130" s="16"/>
      <c r="CO1130" s="16"/>
      <c r="CP1130" s="16"/>
      <c r="CQ1130" s="16"/>
      <c r="CR1130" s="16"/>
      <c r="CS1130" s="16"/>
      <c r="CT1130" s="16"/>
      <c r="CU1130" s="16"/>
      <c r="CV1130" s="16"/>
      <c r="CW1130" s="16"/>
      <c r="CX1130" s="16"/>
      <c r="CY1130" s="16"/>
      <c r="CZ1130" s="16"/>
      <c r="DA1130" s="16"/>
      <c r="DB1130" s="16"/>
      <c r="DC1130" s="16"/>
      <c r="DD1130" s="16"/>
      <c r="DE1130" s="16"/>
      <c r="DF1130" s="16"/>
      <c r="DG1130" s="16"/>
      <c r="DH1130" s="16"/>
      <c r="DI1130" s="16"/>
      <c r="DJ1130" s="16"/>
      <c r="DK1130" s="16"/>
      <c r="DL1130" s="16"/>
      <c r="DM1130" s="16"/>
      <c r="DN1130" s="16"/>
      <c r="DO1130" s="16"/>
      <c r="DP1130" s="16"/>
      <c r="DQ1130" s="16"/>
      <c r="DR1130" s="16"/>
      <c r="DS1130" s="16"/>
      <c r="DT1130" s="16"/>
      <c r="DU1130" s="16"/>
      <c r="DV1130" s="16"/>
      <c r="DW1130" s="16"/>
      <c r="DX1130" s="16"/>
      <c r="DY1130" s="16"/>
      <c r="DZ1130" s="16"/>
      <c r="EA1130" s="16"/>
      <c r="EB1130" s="16"/>
      <c r="EC1130" s="16"/>
      <c r="ED1130" s="16"/>
      <c r="EE1130" s="16"/>
      <c r="EF1130" s="16"/>
      <c r="EG1130" s="16"/>
      <c r="EH1130" s="16"/>
      <c r="EI1130" s="16"/>
      <c r="EJ1130" s="16"/>
      <c r="EK1130" s="16"/>
      <c r="EL1130" s="16"/>
      <c r="EM1130" s="16"/>
      <c r="EN1130" s="16"/>
      <c r="EO1130" s="16"/>
      <c r="EP1130" s="16"/>
      <c r="EQ1130" s="16"/>
      <c r="ER1130" s="16"/>
      <c r="ES1130" s="16"/>
      <c r="ET1130" s="16"/>
      <c r="EU1130" s="16"/>
      <c r="EV1130" s="16"/>
      <c r="EW1130" s="16"/>
      <c r="EX1130" s="16"/>
      <c r="EY1130" s="16"/>
      <c r="EZ1130" s="16"/>
      <c r="FA1130" s="16"/>
      <c r="FB1130" s="16"/>
      <c r="FC1130" s="16"/>
      <c r="FD1130" s="16"/>
      <c r="FE1130" s="16"/>
      <c r="FF1130" s="16"/>
      <c r="FG1130" s="16"/>
      <c r="FH1130" s="16"/>
      <c r="FI1130" s="16"/>
      <c r="FJ1130" s="16"/>
      <c r="FK1130" s="16"/>
      <c r="FL1130" s="16"/>
      <c r="FM1130" s="16"/>
      <c r="FN1130" s="16"/>
      <c r="FO1130" s="16"/>
      <c r="FP1130" s="16"/>
      <c r="FQ1130" s="16"/>
      <c r="FR1130" s="16"/>
      <c r="FS1130" s="16"/>
      <c r="FT1130" s="16"/>
      <c r="FU1130" s="16"/>
      <c r="FV1130" s="16"/>
      <c r="FW1130" s="16"/>
      <c r="FX1130" s="16"/>
      <c r="FY1130" s="16"/>
      <c r="FZ1130" s="16"/>
      <c r="GA1130" s="16"/>
      <c r="GB1130" s="16"/>
      <c r="GC1130" s="16"/>
      <c r="GD1130" s="16"/>
      <c r="GE1130" s="16"/>
      <c r="GF1130" s="16"/>
      <c r="GG1130" s="16"/>
      <c r="GH1130" s="16"/>
      <c r="GI1130" s="16"/>
      <c r="GJ1130" s="16"/>
      <c r="GK1130" s="16"/>
      <c r="GL1130" s="16"/>
      <c r="GM1130" s="16"/>
      <c r="GN1130" s="16"/>
      <c r="GO1130" s="16"/>
      <c r="GP1130" s="16"/>
      <c r="GQ1130" s="16"/>
      <c r="GR1130" s="16"/>
      <c r="GS1130" s="16"/>
      <c r="GT1130" s="16"/>
      <c r="GU1130" s="16"/>
      <c r="GV1130" s="16"/>
      <c r="GW1130" s="16"/>
      <c r="GX1130" s="16"/>
      <c r="GY1130" s="16"/>
    </row>
    <row r="1131" spans="1:207" s="113" customFormat="1" ht="25.9" customHeight="1" x14ac:dyDescent="0.25">
      <c r="A1131" s="191" t="s">
        <v>1630</v>
      </c>
      <c r="B1131" s="156" t="s">
        <v>1725</v>
      </c>
      <c r="C1131" s="139">
        <v>1970</v>
      </c>
      <c r="D1131" s="147" t="s">
        <v>221</v>
      </c>
      <c r="E1131" s="147" t="s">
        <v>20</v>
      </c>
      <c r="F1131" s="149">
        <v>9</v>
      </c>
      <c r="G1131" s="149">
        <v>5</v>
      </c>
      <c r="H1131" s="151">
        <v>11323.6</v>
      </c>
      <c r="I1131" s="151">
        <v>67.2</v>
      </c>
      <c r="J1131" s="151">
        <v>8953.6</v>
      </c>
      <c r="K1131" s="37">
        <f t="shared" si="221"/>
        <v>66112813.200000003</v>
      </c>
      <c r="L1131" s="44">
        <v>0</v>
      </c>
      <c r="M1131" s="44">
        <v>0</v>
      </c>
      <c r="N1131" s="44">
        <v>0</v>
      </c>
      <c r="O1131" s="47">
        <f>'[1]Прод. прилож'!$C$1354</f>
        <v>66112813.200000003</v>
      </c>
      <c r="P1131" s="44">
        <f t="shared" si="222"/>
        <v>5838.4977568970999</v>
      </c>
      <c r="Q1131" s="50">
        <v>9673</v>
      </c>
      <c r="R1131" s="69" t="s">
        <v>96</v>
      </c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/>
      <c r="AG1131" s="16"/>
      <c r="AH1131" s="16"/>
      <c r="AI1131" s="16"/>
      <c r="AJ1131" s="16"/>
      <c r="AK1131" s="16"/>
      <c r="AL1131" s="16"/>
      <c r="AM1131" s="16"/>
      <c r="AN1131" s="16"/>
      <c r="AO1131" s="16"/>
      <c r="AP1131" s="16"/>
      <c r="AQ1131" s="16"/>
      <c r="AR1131" s="16"/>
      <c r="AS1131" s="16"/>
      <c r="AT1131" s="16"/>
      <c r="AU1131" s="16"/>
      <c r="AV1131" s="16"/>
      <c r="AW1131" s="16"/>
      <c r="AX1131" s="16"/>
      <c r="AY1131" s="16"/>
      <c r="AZ1131" s="16"/>
      <c r="BA1131" s="16"/>
      <c r="BB1131" s="16"/>
      <c r="BC1131" s="16"/>
      <c r="BD1131" s="16"/>
      <c r="BE1131" s="16"/>
      <c r="BF1131" s="16"/>
      <c r="BG1131" s="16"/>
      <c r="BH1131" s="16"/>
      <c r="BI1131" s="16"/>
      <c r="BJ1131" s="16"/>
      <c r="BK1131" s="16"/>
      <c r="BL1131" s="16"/>
      <c r="BM1131" s="16"/>
      <c r="BN1131" s="16"/>
      <c r="BO1131" s="16"/>
      <c r="BP1131" s="16"/>
      <c r="BQ1131" s="16"/>
      <c r="BR1131" s="16"/>
      <c r="BS1131" s="16"/>
      <c r="BT1131" s="16"/>
      <c r="BU1131" s="16"/>
      <c r="BV1131" s="16"/>
      <c r="BW1131" s="16"/>
      <c r="BX1131" s="16"/>
      <c r="BY1131" s="16"/>
      <c r="BZ1131" s="16"/>
      <c r="CA1131" s="16"/>
      <c r="CB1131" s="16"/>
      <c r="CC1131" s="16"/>
      <c r="CD1131" s="16"/>
      <c r="CE1131" s="16"/>
      <c r="CF1131" s="16"/>
      <c r="CG1131" s="16"/>
      <c r="CH1131" s="16"/>
      <c r="CI1131" s="16"/>
      <c r="CJ1131" s="16"/>
      <c r="CK1131" s="16"/>
      <c r="CL1131" s="16"/>
      <c r="CM1131" s="16"/>
      <c r="CN1131" s="16"/>
      <c r="CO1131" s="16"/>
      <c r="CP1131" s="16"/>
      <c r="CQ1131" s="16"/>
      <c r="CR1131" s="16"/>
      <c r="CS1131" s="16"/>
      <c r="CT1131" s="16"/>
      <c r="CU1131" s="16"/>
      <c r="CV1131" s="16"/>
      <c r="CW1131" s="16"/>
      <c r="CX1131" s="16"/>
      <c r="CY1131" s="16"/>
      <c r="CZ1131" s="16"/>
      <c r="DA1131" s="16"/>
      <c r="DB1131" s="16"/>
      <c r="DC1131" s="16"/>
      <c r="DD1131" s="16"/>
      <c r="DE1131" s="16"/>
      <c r="DF1131" s="16"/>
      <c r="DG1131" s="16"/>
      <c r="DH1131" s="16"/>
      <c r="DI1131" s="16"/>
      <c r="DJ1131" s="16"/>
      <c r="DK1131" s="16"/>
      <c r="DL1131" s="16"/>
      <c r="DM1131" s="16"/>
      <c r="DN1131" s="16"/>
      <c r="DO1131" s="16"/>
      <c r="DP1131" s="16"/>
      <c r="DQ1131" s="16"/>
      <c r="DR1131" s="16"/>
      <c r="DS1131" s="16"/>
      <c r="DT1131" s="16"/>
      <c r="DU1131" s="16"/>
      <c r="DV1131" s="16"/>
      <c r="DW1131" s="16"/>
      <c r="DX1131" s="16"/>
      <c r="DY1131" s="16"/>
      <c r="DZ1131" s="16"/>
      <c r="EA1131" s="16"/>
      <c r="EB1131" s="16"/>
      <c r="EC1131" s="16"/>
      <c r="ED1131" s="16"/>
      <c r="EE1131" s="16"/>
      <c r="EF1131" s="16"/>
      <c r="EG1131" s="16"/>
      <c r="EH1131" s="16"/>
      <c r="EI1131" s="16"/>
      <c r="EJ1131" s="16"/>
      <c r="EK1131" s="16"/>
      <c r="EL1131" s="16"/>
      <c r="EM1131" s="16"/>
      <c r="EN1131" s="16"/>
      <c r="EO1131" s="16"/>
      <c r="EP1131" s="16"/>
      <c r="EQ1131" s="16"/>
      <c r="ER1131" s="16"/>
      <c r="ES1131" s="16"/>
      <c r="ET1131" s="16"/>
      <c r="EU1131" s="16"/>
      <c r="EV1131" s="16"/>
      <c r="EW1131" s="16"/>
      <c r="EX1131" s="16"/>
      <c r="EY1131" s="16"/>
      <c r="EZ1131" s="16"/>
      <c r="FA1131" s="16"/>
      <c r="FB1131" s="16"/>
      <c r="FC1131" s="16"/>
      <c r="FD1131" s="16"/>
      <c r="FE1131" s="16"/>
      <c r="FF1131" s="16"/>
      <c r="FG1131" s="16"/>
      <c r="FH1131" s="16"/>
      <c r="FI1131" s="16"/>
      <c r="FJ1131" s="16"/>
      <c r="FK1131" s="16"/>
      <c r="FL1131" s="16"/>
      <c r="FM1131" s="16"/>
      <c r="FN1131" s="16"/>
      <c r="FO1131" s="16"/>
      <c r="FP1131" s="16"/>
      <c r="FQ1131" s="16"/>
      <c r="FR1131" s="16"/>
      <c r="FS1131" s="16"/>
      <c r="FT1131" s="16"/>
      <c r="FU1131" s="16"/>
      <c r="FV1131" s="16"/>
      <c r="FW1131" s="16"/>
      <c r="FX1131" s="16"/>
      <c r="FY1131" s="16"/>
      <c r="FZ1131" s="16"/>
      <c r="GA1131" s="16"/>
      <c r="GB1131" s="16"/>
      <c r="GC1131" s="16"/>
      <c r="GD1131" s="16"/>
      <c r="GE1131" s="16"/>
      <c r="GF1131" s="16"/>
      <c r="GG1131" s="16"/>
      <c r="GH1131" s="16"/>
      <c r="GI1131" s="16"/>
      <c r="GJ1131" s="16"/>
      <c r="GK1131" s="16"/>
      <c r="GL1131" s="16"/>
      <c r="GM1131" s="16"/>
      <c r="GN1131" s="16"/>
      <c r="GO1131" s="16"/>
      <c r="GP1131" s="16"/>
      <c r="GQ1131" s="16"/>
      <c r="GR1131" s="16"/>
      <c r="GS1131" s="16"/>
      <c r="GT1131" s="16"/>
      <c r="GU1131" s="16"/>
      <c r="GV1131" s="16"/>
      <c r="GW1131" s="16"/>
      <c r="GX1131" s="16"/>
      <c r="GY1131" s="16"/>
    </row>
    <row r="1132" spans="1:207" s="113" customFormat="1" ht="22.9" customHeight="1" x14ac:dyDescent="0.25">
      <c r="A1132" s="191" t="s">
        <v>1631</v>
      </c>
      <c r="B1132" s="45" t="s">
        <v>700</v>
      </c>
      <c r="C1132" s="58">
        <v>1967</v>
      </c>
      <c r="D1132" s="167" t="s">
        <v>221</v>
      </c>
      <c r="E1132" s="58" t="s">
        <v>20</v>
      </c>
      <c r="F1132" s="72">
        <v>5</v>
      </c>
      <c r="G1132" s="72">
        <v>4</v>
      </c>
      <c r="H1132" s="47">
        <v>3602.6</v>
      </c>
      <c r="I1132" s="47">
        <v>0</v>
      </c>
      <c r="J1132" s="47">
        <v>3185.6</v>
      </c>
      <c r="K1132" s="37">
        <f t="shared" si="221"/>
        <v>6743275</v>
      </c>
      <c r="L1132" s="44">
        <v>0</v>
      </c>
      <c r="M1132" s="44">
        <v>0</v>
      </c>
      <c r="N1132" s="44">
        <v>0</v>
      </c>
      <c r="O1132" s="47">
        <f>'[1]Прод. прилож'!$C$1355</f>
        <v>6743275</v>
      </c>
      <c r="P1132" s="44">
        <f t="shared" si="222"/>
        <v>1871.7801032587577</v>
      </c>
      <c r="Q1132" s="50">
        <v>9673</v>
      </c>
      <c r="R1132" s="69" t="s">
        <v>96</v>
      </c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F1132" s="16"/>
      <c r="AG1132" s="16"/>
      <c r="AH1132" s="16"/>
      <c r="AI1132" s="16"/>
      <c r="AJ1132" s="16"/>
      <c r="AK1132" s="16"/>
      <c r="AL1132" s="16"/>
      <c r="AM1132" s="16"/>
      <c r="AN1132" s="16"/>
      <c r="AO1132" s="16"/>
      <c r="AP1132" s="16"/>
      <c r="AQ1132" s="16"/>
      <c r="AR1132" s="16"/>
      <c r="AS1132" s="16"/>
      <c r="AT1132" s="16"/>
      <c r="AU1132" s="16"/>
      <c r="AV1132" s="16"/>
      <c r="AW1132" s="16"/>
      <c r="AX1132" s="16"/>
      <c r="AY1132" s="16"/>
      <c r="AZ1132" s="16"/>
      <c r="BA1132" s="16"/>
      <c r="BB1132" s="16"/>
      <c r="BC1132" s="16"/>
      <c r="BD1132" s="16"/>
      <c r="BE1132" s="16"/>
      <c r="BF1132" s="16"/>
      <c r="BG1132" s="16"/>
      <c r="BH1132" s="16"/>
      <c r="BI1132" s="16"/>
      <c r="BJ1132" s="16"/>
      <c r="BK1132" s="16"/>
      <c r="BL1132" s="16"/>
      <c r="BM1132" s="16"/>
      <c r="BN1132" s="16"/>
      <c r="BO1132" s="16"/>
      <c r="BP1132" s="16"/>
      <c r="BQ1132" s="16"/>
      <c r="BR1132" s="16"/>
      <c r="BS1132" s="16"/>
      <c r="BT1132" s="16"/>
      <c r="BU1132" s="16"/>
      <c r="BV1132" s="16"/>
      <c r="BW1132" s="16"/>
      <c r="BX1132" s="16"/>
      <c r="BY1132" s="16"/>
      <c r="BZ1132" s="16"/>
      <c r="CA1132" s="16"/>
      <c r="CB1132" s="16"/>
      <c r="CC1132" s="16"/>
      <c r="CD1132" s="16"/>
      <c r="CE1132" s="16"/>
      <c r="CF1132" s="16"/>
      <c r="CG1132" s="16"/>
      <c r="CH1132" s="16"/>
      <c r="CI1132" s="16"/>
      <c r="CJ1132" s="16"/>
      <c r="CK1132" s="16"/>
      <c r="CL1132" s="16"/>
      <c r="CM1132" s="16"/>
      <c r="CN1132" s="16"/>
      <c r="CO1132" s="16"/>
      <c r="CP1132" s="16"/>
      <c r="CQ1132" s="16"/>
      <c r="CR1132" s="16"/>
      <c r="CS1132" s="16"/>
      <c r="CT1132" s="16"/>
      <c r="CU1132" s="16"/>
      <c r="CV1132" s="16"/>
      <c r="CW1132" s="16"/>
      <c r="CX1132" s="16"/>
      <c r="CY1132" s="16"/>
      <c r="CZ1132" s="16"/>
      <c r="DA1132" s="16"/>
      <c r="DB1132" s="16"/>
      <c r="DC1132" s="16"/>
      <c r="DD1132" s="16"/>
      <c r="DE1132" s="16"/>
      <c r="DF1132" s="16"/>
      <c r="DG1132" s="16"/>
      <c r="DH1132" s="16"/>
      <c r="DI1132" s="16"/>
      <c r="DJ1132" s="16"/>
      <c r="DK1132" s="16"/>
      <c r="DL1132" s="16"/>
      <c r="DM1132" s="16"/>
      <c r="DN1132" s="16"/>
      <c r="DO1132" s="16"/>
      <c r="DP1132" s="16"/>
      <c r="DQ1132" s="16"/>
      <c r="DR1132" s="16"/>
      <c r="DS1132" s="16"/>
      <c r="DT1132" s="16"/>
      <c r="DU1132" s="16"/>
      <c r="DV1132" s="16"/>
      <c r="DW1132" s="16"/>
      <c r="DX1132" s="16"/>
      <c r="DY1132" s="16"/>
      <c r="DZ1132" s="16"/>
      <c r="EA1132" s="16"/>
      <c r="EB1132" s="16"/>
      <c r="EC1132" s="16"/>
      <c r="ED1132" s="16"/>
      <c r="EE1132" s="16"/>
      <c r="EF1132" s="16"/>
      <c r="EG1132" s="16"/>
      <c r="EH1132" s="16"/>
      <c r="EI1132" s="16"/>
      <c r="EJ1132" s="16"/>
      <c r="EK1132" s="16"/>
      <c r="EL1132" s="16"/>
      <c r="EM1132" s="16"/>
      <c r="EN1132" s="16"/>
      <c r="EO1132" s="16"/>
      <c r="EP1132" s="16"/>
      <c r="EQ1132" s="16"/>
      <c r="ER1132" s="16"/>
      <c r="ES1132" s="16"/>
      <c r="ET1132" s="16"/>
      <c r="EU1132" s="16"/>
      <c r="EV1132" s="16"/>
      <c r="EW1132" s="16"/>
      <c r="EX1132" s="16"/>
      <c r="EY1132" s="16"/>
      <c r="EZ1132" s="16"/>
      <c r="FA1132" s="16"/>
      <c r="FB1132" s="16"/>
      <c r="FC1132" s="16"/>
      <c r="FD1132" s="16"/>
      <c r="FE1132" s="16"/>
      <c r="FF1132" s="16"/>
      <c r="FG1132" s="16"/>
      <c r="FH1132" s="16"/>
      <c r="FI1132" s="16"/>
      <c r="FJ1132" s="16"/>
      <c r="FK1132" s="16"/>
      <c r="FL1132" s="16"/>
      <c r="FM1132" s="16"/>
      <c r="FN1132" s="16"/>
      <c r="FO1132" s="16"/>
      <c r="FP1132" s="16"/>
      <c r="FQ1132" s="16"/>
      <c r="FR1132" s="16"/>
      <c r="FS1132" s="16"/>
      <c r="FT1132" s="16"/>
      <c r="FU1132" s="16"/>
      <c r="FV1132" s="16"/>
      <c r="FW1132" s="16"/>
      <c r="FX1132" s="16"/>
      <c r="FY1132" s="16"/>
      <c r="FZ1132" s="16"/>
      <c r="GA1132" s="16"/>
      <c r="GB1132" s="16"/>
      <c r="GC1132" s="16"/>
      <c r="GD1132" s="16"/>
      <c r="GE1132" s="16"/>
      <c r="GF1132" s="16"/>
      <c r="GG1132" s="16"/>
      <c r="GH1132" s="16"/>
      <c r="GI1132" s="16"/>
      <c r="GJ1132" s="16"/>
      <c r="GK1132" s="16"/>
      <c r="GL1132" s="16"/>
      <c r="GM1132" s="16"/>
      <c r="GN1132" s="16"/>
      <c r="GO1132" s="16"/>
      <c r="GP1132" s="16"/>
      <c r="GQ1132" s="16"/>
      <c r="GR1132" s="16"/>
      <c r="GS1132" s="16"/>
      <c r="GT1132" s="16"/>
      <c r="GU1132" s="16"/>
      <c r="GV1132" s="16"/>
      <c r="GW1132" s="16"/>
      <c r="GX1132" s="16"/>
      <c r="GY1132" s="16"/>
    </row>
    <row r="1133" spans="1:207" s="16" customFormat="1" ht="25.15" customHeight="1" x14ac:dyDescent="0.25">
      <c r="A1133" s="191" t="s">
        <v>1632</v>
      </c>
      <c r="B1133" s="45" t="s">
        <v>701</v>
      </c>
      <c r="C1133" s="58">
        <v>1965</v>
      </c>
      <c r="D1133" s="167" t="s">
        <v>221</v>
      </c>
      <c r="E1133" s="58" t="s">
        <v>20</v>
      </c>
      <c r="F1133" s="72">
        <v>5</v>
      </c>
      <c r="G1133" s="72">
        <v>2</v>
      </c>
      <c r="H1133" s="47">
        <f>I1133+J1133</f>
        <v>1586.51</v>
      </c>
      <c r="I1133" s="47">
        <v>70.099999999999994</v>
      </c>
      <c r="J1133" s="47">
        <v>1516.41</v>
      </c>
      <c r="K1133" s="37">
        <f t="shared" si="221"/>
        <v>4967750</v>
      </c>
      <c r="L1133" s="44">
        <v>0</v>
      </c>
      <c r="M1133" s="44">
        <v>0</v>
      </c>
      <c r="N1133" s="44">
        <v>0</v>
      </c>
      <c r="O1133" s="47">
        <f>'[1]Прод. прилож'!$C$1356</f>
        <v>4967750</v>
      </c>
      <c r="P1133" s="44">
        <f t="shared" si="222"/>
        <v>3131.2440514084374</v>
      </c>
      <c r="Q1133" s="50">
        <v>9673</v>
      </c>
      <c r="R1133" s="69" t="s">
        <v>96</v>
      </c>
      <c r="S1133" s="57"/>
    </row>
    <row r="1134" spans="1:207" s="16" customFormat="1" ht="25.15" customHeight="1" x14ac:dyDescent="0.25">
      <c r="A1134" s="191" t="s">
        <v>1633</v>
      </c>
      <c r="B1134" s="45" t="s">
        <v>865</v>
      </c>
      <c r="C1134" s="72">
        <v>1955</v>
      </c>
      <c r="D1134" s="167" t="s">
        <v>221</v>
      </c>
      <c r="E1134" s="167" t="s">
        <v>20</v>
      </c>
      <c r="F1134" s="71">
        <v>2</v>
      </c>
      <c r="G1134" s="71">
        <v>2</v>
      </c>
      <c r="H1134" s="50">
        <v>965.54</v>
      </c>
      <c r="I1134" s="50">
        <v>0</v>
      </c>
      <c r="J1134" s="50">
        <v>965.54</v>
      </c>
      <c r="K1134" s="37">
        <f t="shared" si="221"/>
        <v>2250600</v>
      </c>
      <c r="L1134" s="44">
        <v>0</v>
      </c>
      <c r="M1134" s="44">
        <v>0</v>
      </c>
      <c r="N1134" s="44">
        <v>0</v>
      </c>
      <c r="O1134" s="47">
        <f>'[1]Прод. прилож'!$C$1357</f>
        <v>2250600</v>
      </c>
      <c r="P1134" s="44">
        <f t="shared" si="222"/>
        <v>2330.9236282287634</v>
      </c>
      <c r="Q1134" s="50">
        <v>9673</v>
      </c>
      <c r="R1134" s="69" t="s">
        <v>96</v>
      </c>
      <c r="S1134" s="57"/>
    </row>
    <row r="1135" spans="1:207" s="16" customFormat="1" ht="25.15" customHeight="1" x14ac:dyDescent="0.25">
      <c r="A1135" s="191" t="s">
        <v>1634</v>
      </c>
      <c r="B1135" s="45" t="s">
        <v>1910</v>
      </c>
      <c r="C1135" s="72">
        <v>1958</v>
      </c>
      <c r="D1135" s="167" t="s">
        <v>221</v>
      </c>
      <c r="E1135" s="167" t="s">
        <v>20</v>
      </c>
      <c r="F1135" s="71">
        <v>2</v>
      </c>
      <c r="G1135" s="71">
        <v>1</v>
      </c>
      <c r="H1135" s="50">
        <v>429.14</v>
      </c>
      <c r="I1135" s="50">
        <v>152.69999999999999</v>
      </c>
      <c r="J1135" s="50">
        <v>276.44</v>
      </c>
      <c r="K1135" s="37">
        <f t="shared" si="221"/>
        <v>1439335.56</v>
      </c>
      <c r="L1135" s="47">
        <v>0</v>
      </c>
      <c r="M1135" s="47">
        <v>0</v>
      </c>
      <c r="N1135" s="47">
        <v>0</v>
      </c>
      <c r="O1135" s="44">
        <f>'[1]Прод. прилож'!$C$368</f>
        <v>1439335.56</v>
      </c>
      <c r="P1135" s="50">
        <f t="shared" si="222"/>
        <v>3354.0000000000005</v>
      </c>
      <c r="Q1135" s="37">
        <v>9673</v>
      </c>
      <c r="R1135" s="69" t="s">
        <v>94</v>
      </c>
      <c r="S1135" s="115"/>
      <c r="T1135" s="112"/>
      <c r="U1135" s="112"/>
      <c r="V1135" s="113"/>
      <c r="W1135" s="113"/>
      <c r="X1135" s="113"/>
      <c r="Y1135" s="113"/>
      <c r="Z1135" s="113"/>
      <c r="AA1135" s="113"/>
      <c r="AB1135" s="113"/>
      <c r="AC1135" s="113"/>
      <c r="AD1135" s="113"/>
      <c r="AE1135" s="113"/>
      <c r="AF1135" s="113"/>
      <c r="AG1135" s="113"/>
      <c r="AH1135" s="113"/>
      <c r="AI1135" s="113"/>
      <c r="AJ1135" s="113"/>
      <c r="AK1135" s="113"/>
      <c r="AL1135" s="113"/>
      <c r="AM1135" s="113"/>
      <c r="AN1135" s="113"/>
      <c r="AO1135" s="113"/>
      <c r="AP1135" s="113"/>
      <c r="AQ1135" s="113"/>
      <c r="AR1135" s="113"/>
      <c r="AS1135" s="113"/>
      <c r="AT1135" s="113"/>
      <c r="AU1135" s="113"/>
      <c r="AV1135" s="113"/>
      <c r="AW1135" s="113"/>
      <c r="AX1135" s="113"/>
      <c r="AY1135" s="113"/>
      <c r="AZ1135" s="113"/>
      <c r="BA1135" s="113"/>
      <c r="BB1135" s="113"/>
      <c r="BC1135" s="113"/>
      <c r="BD1135" s="113"/>
      <c r="BE1135" s="113"/>
      <c r="BF1135" s="113"/>
      <c r="BG1135" s="113"/>
      <c r="BH1135" s="113"/>
      <c r="BI1135" s="113"/>
      <c r="BJ1135" s="113"/>
      <c r="BK1135" s="113"/>
      <c r="BL1135" s="113"/>
      <c r="BM1135" s="113"/>
      <c r="BN1135" s="113"/>
      <c r="BO1135" s="113"/>
      <c r="BP1135" s="113"/>
      <c r="BQ1135" s="113"/>
      <c r="BR1135" s="113"/>
      <c r="BS1135" s="113"/>
      <c r="BT1135" s="113"/>
      <c r="BU1135" s="113"/>
      <c r="BV1135" s="113"/>
      <c r="BW1135" s="113"/>
      <c r="BX1135" s="113"/>
      <c r="BY1135" s="113"/>
      <c r="BZ1135" s="113"/>
      <c r="CA1135" s="113"/>
      <c r="CB1135" s="113"/>
      <c r="CC1135" s="113"/>
      <c r="CD1135" s="113"/>
      <c r="CE1135" s="113"/>
      <c r="CF1135" s="113"/>
      <c r="CG1135" s="113"/>
      <c r="CH1135" s="113"/>
      <c r="CI1135" s="113"/>
      <c r="CJ1135" s="113"/>
      <c r="CK1135" s="113"/>
      <c r="CL1135" s="113"/>
      <c r="CM1135" s="113"/>
      <c r="CN1135" s="113"/>
      <c r="CO1135" s="113"/>
      <c r="CP1135" s="113"/>
      <c r="CQ1135" s="113"/>
      <c r="CR1135" s="113"/>
      <c r="CS1135" s="113"/>
      <c r="CT1135" s="113"/>
      <c r="CU1135" s="113"/>
      <c r="CV1135" s="113"/>
      <c r="CW1135" s="113"/>
      <c r="CX1135" s="113"/>
      <c r="CY1135" s="113"/>
      <c r="CZ1135" s="113"/>
      <c r="DA1135" s="113"/>
      <c r="DB1135" s="113"/>
      <c r="DC1135" s="113"/>
      <c r="DD1135" s="113"/>
      <c r="DE1135" s="113"/>
      <c r="DF1135" s="113"/>
      <c r="DG1135" s="113"/>
      <c r="DH1135" s="113"/>
      <c r="DI1135" s="113"/>
      <c r="DJ1135" s="113"/>
      <c r="DK1135" s="113"/>
      <c r="DL1135" s="113"/>
      <c r="DM1135" s="113"/>
      <c r="DN1135" s="113"/>
      <c r="DO1135" s="113"/>
      <c r="DP1135" s="113"/>
      <c r="DQ1135" s="113"/>
      <c r="DR1135" s="113"/>
      <c r="DS1135" s="113"/>
      <c r="DT1135" s="113"/>
      <c r="DU1135" s="113"/>
      <c r="DV1135" s="113"/>
      <c r="DW1135" s="113"/>
      <c r="DX1135" s="113"/>
      <c r="DY1135" s="113"/>
      <c r="DZ1135" s="113"/>
      <c r="EA1135" s="113"/>
      <c r="EB1135" s="113"/>
      <c r="EC1135" s="113"/>
      <c r="ED1135" s="113"/>
      <c r="EE1135" s="113"/>
      <c r="EF1135" s="113"/>
      <c r="EG1135" s="113"/>
      <c r="EH1135" s="113"/>
      <c r="EI1135" s="113"/>
      <c r="EJ1135" s="113"/>
      <c r="EK1135" s="113"/>
      <c r="EL1135" s="113"/>
      <c r="EM1135" s="113"/>
      <c r="EN1135" s="113"/>
      <c r="EO1135" s="113"/>
      <c r="EP1135" s="113"/>
      <c r="EQ1135" s="113"/>
      <c r="ER1135" s="113"/>
      <c r="ES1135" s="113"/>
      <c r="ET1135" s="113"/>
      <c r="EU1135" s="113"/>
      <c r="EV1135" s="113"/>
      <c r="EW1135" s="113"/>
      <c r="EX1135" s="113"/>
      <c r="EY1135" s="113"/>
      <c r="EZ1135" s="113"/>
      <c r="FA1135" s="113"/>
      <c r="FB1135" s="113"/>
      <c r="FC1135" s="113"/>
      <c r="FD1135" s="113"/>
      <c r="FE1135" s="113"/>
      <c r="FF1135" s="113"/>
      <c r="FG1135" s="113"/>
      <c r="FH1135" s="113"/>
      <c r="FI1135" s="113"/>
      <c r="FJ1135" s="113"/>
      <c r="FK1135" s="113"/>
      <c r="FL1135" s="113"/>
      <c r="FM1135" s="113"/>
      <c r="FN1135" s="113"/>
      <c r="FO1135" s="113"/>
      <c r="FP1135" s="113"/>
      <c r="FQ1135" s="113"/>
      <c r="FR1135" s="113"/>
      <c r="FS1135" s="113"/>
      <c r="FT1135" s="113"/>
      <c r="FU1135" s="113"/>
      <c r="FV1135" s="113"/>
      <c r="FW1135" s="113"/>
      <c r="FX1135" s="113"/>
      <c r="FY1135" s="113"/>
      <c r="FZ1135" s="113"/>
      <c r="GA1135" s="113"/>
      <c r="GB1135" s="113"/>
      <c r="GC1135" s="113"/>
      <c r="GD1135" s="113"/>
      <c r="GE1135" s="113"/>
      <c r="GF1135" s="113"/>
      <c r="GG1135" s="113"/>
      <c r="GH1135" s="113"/>
      <c r="GI1135" s="113"/>
      <c r="GJ1135" s="113"/>
      <c r="GK1135" s="113"/>
      <c r="GL1135" s="113"/>
      <c r="GM1135" s="113"/>
      <c r="GN1135" s="113"/>
      <c r="GO1135" s="113"/>
      <c r="GP1135" s="113"/>
      <c r="GQ1135" s="113"/>
      <c r="GR1135" s="113"/>
      <c r="GS1135" s="113"/>
      <c r="GT1135" s="113"/>
      <c r="GU1135" s="113"/>
      <c r="GV1135" s="113"/>
      <c r="GW1135" s="113"/>
      <c r="GX1135" s="113"/>
      <c r="GY1135" s="113"/>
    </row>
    <row r="1136" spans="1:207" s="16" customFormat="1" ht="25.15" customHeight="1" x14ac:dyDescent="0.25">
      <c r="A1136" s="191" t="s">
        <v>1635</v>
      </c>
      <c r="B1136" s="45" t="s">
        <v>702</v>
      </c>
      <c r="C1136" s="167">
        <v>1962</v>
      </c>
      <c r="D1136" s="167" t="s">
        <v>221</v>
      </c>
      <c r="E1136" s="167" t="s">
        <v>20</v>
      </c>
      <c r="F1136" s="72">
        <v>3</v>
      </c>
      <c r="G1136" s="72">
        <v>2</v>
      </c>
      <c r="H1136" s="47">
        <v>1420.84</v>
      </c>
      <c r="I1136" s="47">
        <v>0</v>
      </c>
      <c r="J1136" s="47">
        <v>976.54</v>
      </c>
      <c r="K1136" s="37">
        <f t="shared" si="221"/>
        <v>5378500</v>
      </c>
      <c r="L1136" s="44">
        <v>0</v>
      </c>
      <c r="M1136" s="44">
        <v>0</v>
      </c>
      <c r="N1136" s="44">
        <v>0</v>
      </c>
      <c r="O1136" s="47">
        <f>'[1]Прод. прилож'!$C$914</f>
        <v>5378500</v>
      </c>
      <c r="P1136" s="44">
        <f t="shared" si="222"/>
        <v>3785.4367838743283</v>
      </c>
      <c r="Q1136" s="50">
        <v>9673</v>
      </c>
      <c r="R1136" s="69" t="s">
        <v>95</v>
      </c>
      <c r="S1136" s="57"/>
    </row>
    <row r="1137" spans="1:207" s="16" customFormat="1" ht="25.15" customHeight="1" x14ac:dyDescent="0.25">
      <c r="A1137" s="191" t="s">
        <v>1636</v>
      </c>
      <c r="B1137" s="45" t="s">
        <v>703</v>
      </c>
      <c r="C1137" s="147">
        <v>1961</v>
      </c>
      <c r="D1137" s="147" t="s">
        <v>221</v>
      </c>
      <c r="E1137" s="147" t="s">
        <v>20</v>
      </c>
      <c r="F1137" s="149">
        <v>2</v>
      </c>
      <c r="G1137" s="149">
        <v>1</v>
      </c>
      <c r="H1137" s="151">
        <v>350.2</v>
      </c>
      <c r="I1137" s="151">
        <v>0</v>
      </c>
      <c r="J1137" s="151">
        <v>544.54999999999995</v>
      </c>
      <c r="K1137" s="37">
        <f t="shared" si="221"/>
        <v>5194258.72</v>
      </c>
      <c r="L1137" s="44">
        <v>0</v>
      </c>
      <c r="M1137" s="44">
        <v>0</v>
      </c>
      <c r="N1137" s="44">
        <v>0</v>
      </c>
      <c r="O1137" s="47">
        <f>'[1]Прод. прилож'!$C$369</f>
        <v>5194258.72</v>
      </c>
      <c r="P1137" s="44">
        <f t="shared" si="222"/>
        <v>14832.263620788121</v>
      </c>
      <c r="Q1137" s="50">
        <v>9673</v>
      </c>
      <c r="R1137" s="69" t="s">
        <v>94</v>
      </c>
      <c r="S1137" s="57"/>
    </row>
    <row r="1138" spans="1:207" s="16" customFormat="1" ht="25.15" customHeight="1" x14ac:dyDescent="0.25">
      <c r="A1138" s="200" t="s">
        <v>1637</v>
      </c>
      <c r="B1138" s="212" t="s">
        <v>1908</v>
      </c>
      <c r="C1138" s="204">
        <v>1959</v>
      </c>
      <c r="D1138" s="214" t="s">
        <v>221</v>
      </c>
      <c r="E1138" s="214" t="s">
        <v>20</v>
      </c>
      <c r="F1138" s="206">
        <v>2</v>
      </c>
      <c r="G1138" s="206">
        <v>1</v>
      </c>
      <c r="H1138" s="210">
        <v>278</v>
      </c>
      <c r="I1138" s="210">
        <v>0</v>
      </c>
      <c r="J1138" s="210">
        <v>278</v>
      </c>
      <c r="K1138" s="37">
        <f t="shared" si="221"/>
        <v>100000</v>
      </c>
      <c r="L1138" s="47">
        <v>0</v>
      </c>
      <c r="M1138" s="47">
        <v>0</v>
      </c>
      <c r="N1138" s="47">
        <v>0</v>
      </c>
      <c r="O1138" s="44">
        <f>'[1]Прод. прилож'!$C$370</f>
        <v>100000</v>
      </c>
      <c r="P1138" s="50">
        <f t="shared" si="222"/>
        <v>359.71223021582733</v>
      </c>
      <c r="Q1138" s="37">
        <v>9673</v>
      </c>
      <c r="R1138" s="70" t="s">
        <v>94</v>
      </c>
      <c r="S1138" s="115"/>
      <c r="T1138" s="112"/>
      <c r="U1138" s="112"/>
      <c r="V1138" s="113"/>
      <c r="W1138" s="113"/>
      <c r="X1138" s="113"/>
      <c r="Y1138" s="113"/>
      <c r="Z1138" s="113"/>
      <c r="AA1138" s="113"/>
      <c r="AB1138" s="113"/>
      <c r="AC1138" s="113"/>
      <c r="AD1138" s="113"/>
      <c r="AE1138" s="113"/>
      <c r="AF1138" s="113"/>
      <c r="AG1138" s="113"/>
      <c r="AH1138" s="113"/>
      <c r="AI1138" s="113"/>
      <c r="AJ1138" s="113"/>
      <c r="AK1138" s="113"/>
      <c r="AL1138" s="113"/>
      <c r="AM1138" s="113"/>
      <c r="AN1138" s="113"/>
      <c r="AO1138" s="113"/>
      <c r="AP1138" s="113"/>
      <c r="AQ1138" s="113"/>
      <c r="AR1138" s="113"/>
      <c r="AS1138" s="113"/>
      <c r="AT1138" s="113"/>
      <c r="AU1138" s="113"/>
      <c r="AV1138" s="113"/>
      <c r="AW1138" s="113"/>
      <c r="AX1138" s="113"/>
      <c r="AY1138" s="113"/>
      <c r="AZ1138" s="113"/>
      <c r="BA1138" s="113"/>
      <c r="BB1138" s="113"/>
      <c r="BC1138" s="113"/>
      <c r="BD1138" s="113"/>
      <c r="BE1138" s="113"/>
      <c r="BF1138" s="113"/>
      <c r="BG1138" s="113"/>
      <c r="BH1138" s="113"/>
      <c r="BI1138" s="113"/>
      <c r="BJ1138" s="113"/>
      <c r="BK1138" s="113"/>
      <c r="BL1138" s="113"/>
      <c r="BM1138" s="113"/>
      <c r="BN1138" s="113"/>
      <c r="BO1138" s="113"/>
      <c r="BP1138" s="113"/>
      <c r="BQ1138" s="113"/>
      <c r="BR1138" s="113"/>
      <c r="BS1138" s="113"/>
      <c r="BT1138" s="113"/>
      <c r="BU1138" s="113"/>
      <c r="BV1138" s="113"/>
      <c r="BW1138" s="113"/>
      <c r="BX1138" s="113"/>
      <c r="BY1138" s="113"/>
      <c r="BZ1138" s="113"/>
      <c r="CA1138" s="113"/>
      <c r="CB1138" s="113"/>
      <c r="CC1138" s="113"/>
      <c r="CD1138" s="113"/>
      <c r="CE1138" s="113"/>
      <c r="CF1138" s="113"/>
      <c r="CG1138" s="113"/>
      <c r="CH1138" s="113"/>
      <c r="CI1138" s="113"/>
      <c r="CJ1138" s="113"/>
      <c r="CK1138" s="113"/>
      <c r="CL1138" s="113"/>
      <c r="CM1138" s="113"/>
      <c r="CN1138" s="113"/>
      <c r="CO1138" s="113"/>
      <c r="CP1138" s="113"/>
      <c r="CQ1138" s="113"/>
      <c r="CR1138" s="113"/>
      <c r="CS1138" s="113"/>
      <c r="CT1138" s="113"/>
      <c r="CU1138" s="113"/>
      <c r="CV1138" s="113"/>
      <c r="CW1138" s="113"/>
      <c r="CX1138" s="113"/>
      <c r="CY1138" s="113"/>
      <c r="CZ1138" s="113"/>
      <c r="DA1138" s="113"/>
      <c r="DB1138" s="113"/>
      <c r="DC1138" s="113"/>
      <c r="DD1138" s="113"/>
      <c r="DE1138" s="113"/>
      <c r="DF1138" s="113"/>
      <c r="DG1138" s="113"/>
      <c r="DH1138" s="113"/>
      <c r="DI1138" s="113"/>
      <c r="DJ1138" s="113"/>
      <c r="DK1138" s="113"/>
      <c r="DL1138" s="113"/>
      <c r="DM1138" s="113"/>
      <c r="DN1138" s="113"/>
      <c r="DO1138" s="113"/>
      <c r="DP1138" s="113"/>
      <c r="DQ1138" s="113"/>
      <c r="DR1138" s="113"/>
      <c r="DS1138" s="113"/>
      <c r="DT1138" s="113"/>
      <c r="DU1138" s="113"/>
      <c r="DV1138" s="113"/>
      <c r="DW1138" s="113"/>
      <c r="DX1138" s="113"/>
      <c r="DY1138" s="113"/>
      <c r="DZ1138" s="113"/>
      <c r="EA1138" s="113"/>
      <c r="EB1138" s="113"/>
      <c r="EC1138" s="113"/>
      <c r="ED1138" s="113"/>
      <c r="EE1138" s="113"/>
      <c r="EF1138" s="113"/>
      <c r="EG1138" s="113"/>
      <c r="EH1138" s="113"/>
      <c r="EI1138" s="113"/>
      <c r="EJ1138" s="113"/>
      <c r="EK1138" s="113"/>
      <c r="EL1138" s="113"/>
      <c r="EM1138" s="113"/>
      <c r="EN1138" s="113"/>
      <c r="EO1138" s="113"/>
      <c r="EP1138" s="113"/>
      <c r="EQ1138" s="113"/>
      <c r="ER1138" s="113"/>
      <c r="ES1138" s="113"/>
      <c r="ET1138" s="113"/>
      <c r="EU1138" s="113"/>
      <c r="EV1138" s="113"/>
      <c r="EW1138" s="113"/>
      <c r="EX1138" s="113"/>
      <c r="EY1138" s="113"/>
      <c r="EZ1138" s="113"/>
      <c r="FA1138" s="113"/>
      <c r="FB1138" s="113"/>
      <c r="FC1138" s="113"/>
      <c r="FD1138" s="113"/>
      <c r="FE1138" s="113"/>
      <c r="FF1138" s="113"/>
      <c r="FG1138" s="113"/>
      <c r="FH1138" s="113"/>
      <c r="FI1138" s="113"/>
      <c r="FJ1138" s="113"/>
      <c r="FK1138" s="113"/>
      <c r="FL1138" s="113"/>
      <c r="FM1138" s="113"/>
      <c r="FN1138" s="113"/>
      <c r="FO1138" s="113"/>
      <c r="FP1138" s="113"/>
      <c r="FQ1138" s="113"/>
      <c r="FR1138" s="113"/>
      <c r="FS1138" s="113"/>
      <c r="FT1138" s="113"/>
      <c r="FU1138" s="113"/>
      <c r="FV1138" s="113"/>
      <c r="FW1138" s="113"/>
      <c r="FX1138" s="113"/>
      <c r="FY1138" s="113"/>
      <c r="FZ1138" s="113"/>
      <c r="GA1138" s="113"/>
      <c r="GB1138" s="113"/>
      <c r="GC1138" s="113"/>
      <c r="GD1138" s="113"/>
      <c r="GE1138" s="113"/>
      <c r="GF1138" s="113"/>
      <c r="GG1138" s="113"/>
      <c r="GH1138" s="113"/>
      <c r="GI1138" s="113"/>
      <c r="GJ1138" s="113"/>
      <c r="GK1138" s="113"/>
      <c r="GL1138" s="113"/>
      <c r="GM1138" s="113"/>
      <c r="GN1138" s="113"/>
      <c r="GO1138" s="113"/>
      <c r="GP1138" s="113"/>
      <c r="GQ1138" s="113"/>
      <c r="GR1138" s="113"/>
      <c r="GS1138" s="113"/>
      <c r="GT1138" s="113"/>
      <c r="GU1138" s="113"/>
      <c r="GV1138" s="113"/>
      <c r="GW1138" s="113"/>
      <c r="GX1138" s="113"/>
      <c r="GY1138" s="113"/>
    </row>
    <row r="1139" spans="1:207" s="16" customFormat="1" ht="25.15" customHeight="1" x14ac:dyDescent="0.25">
      <c r="A1139" s="201"/>
      <c r="B1139" s="213"/>
      <c r="C1139" s="205"/>
      <c r="D1139" s="215"/>
      <c r="E1139" s="215"/>
      <c r="F1139" s="207"/>
      <c r="G1139" s="207"/>
      <c r="H1139" s="211"/>
      <c r="I1139" s="211"/>
      <c r="J1139" s="211"/>
      <c r="K1139" s="37">
        <f>SUM(L1139:O1139)</f>
        <v>2387000</v>
      </c>
      <c r="L1139" s="47">
        <v>0</v>
      </c>
      <c r="M1139" s="47">
        <v>0</v>
      </c>
      <c r="N1139" s="47">
        <v>0</v>
      </c>
      <c r="O1139" s="44">
        <f>'[1]Прод. прилож'!$C$916</f>
        <v>2387000</v>
      </c>
      <c r="P1139" s="50">
        <f>O1139/J1138</f>
        <v>8586.330935251799</v>
      </c>
      <c r="Q1139" s="37">
        <v>9673</v>
      </c>
      <c r="R1139" s="70" t="s">
        <v>95</v>
      </c>
      <c r="S1139" s="115"/>
      <c r="T1139" s="112"/>
      <c r="U1139" s="112"/>
      <c r="V1139" s="113"/>
      <c r="W1139" s="113"/>
      <c r="X1139" s="113"/>
      <c r="Y1139" s="113"/>
      <c r="Z1139" s="113"/>
      <c r="AA1139" s="113"/>
      <c r="AB1139" s="113"/>
      <c r="AC1139" s="113"/>
      <c r="AD1139" s="113"/>
      <c r="AE1139" s="113"/>
      <c r="AF1139" s="113"/>
      <c r="AG1139" s="113"/>
      <c r="AH1139" s="113"/>
      <c r="AI1139" s="113"/>
      <c r="AJ1139" s="113"/>
      <c r="AK1139" s="113"/>
      <c r="AL1139" s="113"/>
      <c r="AM1139" s="113"/>
      <c r="AN1139" s="113"/>
      <c r="AO1139" s="113"/>
      <c r="AP1139" s="113"/>
      <c r="AQ1139" s="113"/>
      <c r="AR1139" s="113"/>
      <c r="AS1139" s="113"/>
      <c r="AT1139" s="113"/>
      <c r="AU1139" s="113"/>
      <c r="AV1139" s="113"/>
      <c r="AW1139" s="113"/>
      <c r="AX1139" s="113"/>
      <c r="AY1139" s="113"/>
      <c r="AZ1139" s="113"/>
      <c r="BA1139" s="113"/>
      <c r="BB1139" s="113"/>
      <c r="BC1139" s="113"/>
      <c r="BD1139" s="113"/>
      <c r="BE1139" s="113"/>
      <c r="BF1139" s="113"/>
      <c r="BG1139" s="113"/>
      <c r="BH1139" s="113"/>
      <c r="BI1139" s="113"/>
      <c r="BJ1139" s="113"/>
      <c r="BK1139" s="113"/>
      <c r="BL1139" s="113"/>
      <c r="BM1139" s="113"/>
      <c r="BN1139" s="113"/>
      <c r="BO1139" s="113"/>
      <c r="BP1139" s="113"/>
      <c r="BQ1139" s="113"/>
      <c r="BR1139" s="113"/>
      <c r="BS1139" s="113"/>
      <c r="BT1139" s="113"/>
      <c r="BU1139" s="113"/>
      <c r="BV1139" s="113"/>
      <c r="BW1139" s="113"/>
      <c r="BX1139" s="113"/>
      <c r="BY1139" s="113"/>
      <c r="BZ1139" s="113"/>
      <c r="CA1139" s="113"/>
      <c r="CB1139" s="113"/>
      <c r="CC1139" s="113"/>
      <c r="CD1139" s="113"/>
      <c r="CE1139" s="113"/>
      <c r="CF1139" s="113"/>
      <c r="CG1139" s="113"/>
      <c r="CH1139" s="113"/>
      <c r="CI1139" s="113"/>
      <c r="CJ1139" s="113"/>
      <c r="CK1139" s="113"/>
      <c r="CL1139" s="113"/>
      <c r="CM1139" s="113"/>
      <c r="CN1139" s="113"/>
      <c r="CO1139" s="113"/>
      <c r="CP1139" s="113"/>
      <c r="CQ1139" s="113"/>
      <c r="CR1139" s="113"/>
      <c r="CS1139" s="113"/>
      <c r="CT1139" s="113"/>
      <c r="CU1139" s="113"/>
      <c r="CV1139" s="113"/>
      <c r="CW1139" s="113"/>
      <c r="CX1139" s="113"/>
      <c r="CY1139" s="113"/>
      <c r="CZ1139" s="113"/>
      <c r="DA1139" s="113"/>
      <c r="DB1139" s="113"/>
      <c r="DC1139" s="113"/>
      <c r="DD1139" s="113"/>
      <c r="DE1139" s="113"/>
      <c r="DF1139" s="113"/>
      <c r="DG1139" s="113"/>
      <c r="DH1139" s="113"/>
      <c r="DI1139" s="113"/>
      <c r="DJ1139" s="113"/>
      <c r="DK1139" s="113"/>
      <c r="DL1139" s="113"/>
      <c r="DM1139" s="113"/>
      <c r="DN1139" s="113"/>
      <c r="DO1139" s="113"/>
      <c r="DP1139" s="113"/>
      <c r="DQ1139" s="113"/>
      <c r="DR1139" s="113"/>
      <c r="DS1139" s="113"/>
      <c r="DT1139" s="113"/>
      <c r="DU1139" s="113"/>
      <c r="DV1139" s="113"/>
      <c r="DW1139" s="113"/>
      <c r="DX1139" s="113"/>
      <c r="DY1139" s="113"/>
      <c r="DZ1139" s="113"/>
      <c r="EA1139" s="113"/>
      <c r="EB1139" s="113"/>
      <c r="EC1139" s="113"/>
      <c r="ED1139" s="113"/>
      <c r="EE1139" s="113"/>
      <c r="EF1139" s="113"/>
      <c r="EG1139" s="113"/>
      <c r="EH1139" s="113"/>
      <c r="EI1139" s="113"/>
      <c r="EJ1139" s="113"/>
      <c r="EK1139" s="113"/>
      <c r="EL1139" s="113"/>
      <c r="EM1139" s="113"/>
      <c r="EN1139" s="113"/>
      <c r="EO1139" s="113"/>
      <c r="EP1139" s="113"/>
      <c r="EQ1139" s="113"/>
      <c r="ER1139" s="113"/>
      <c r="ES1139" s="113"/>
      <c r="ET1139" s="113"/>
      <c r="EU1139" s="113"/>
      <c r="EV1139" s="113"/>
      <c r="EW1139" s="113"/>
      <c r="EX1139" s="113"/>
      <c r="EY1139" s="113"/>
      <c r="EZ1139" s="113"/>
      <c r="FA1139" s="113"/>
      <c r="FB1139" s="113"/>
      <c r="FC1139" s="113"/>
      <c r="FD1139" s="113"/>
      <c r="FE1139" s="113"/>
      <c r="FF1139" s="113"/>
      <c r="FG1139" s="113"/>
      <c r="FH1139" s="113"/>
      <c r="FI1139" s="113"/>
      <c r="FJ1139" s="113"/>
      <c r="FK1139" s="113"/>
      <c r="FL1139" s="113"/>
      <c r="FM1139" s="113"/>
      <c r="FN1139" s="113"/>
      <c r="FO1139" s="113"/>
      <c r="FP1139" s="113"/>
      <c r="FQ1139" s="113"/>
      <c r="FR1139" s="113"/>
      <c r="FS1139" s="113"/>
      <c r="FT1139" s="113"/>
      <c r="FU1139" s="113"/>
      <c r="FV1139" s="113"/>
      <c r="FW1139" s="113"/>
      <c r="FX1139" s="113"/>
      <c r="FY1139" s="113"/>
      <c r="FZ1139" s="113"/>
      <c r="GA1139" s="113"/>
      <c r="GB1139" s="113"/>
      <c r="GC1139" s="113"/>
      <c r="GD1139" s="113"/>
      <c r="GE1139" s="113"/>
      <c r="GF1139" s="113"/>
      <c r="GG1139" s="113"/>
      <c r="GH1139" s="113"/>
      <c r="GI1139" s="113"/>
      <c r="GJ1139" s="113"/>
      <c r="GK1139" s="113"/>
      <c r="GL1139" s="113"/>
      <c r="GM1139" s="113"/>
      <c r="GN1139" s="113"/>
      <c r="GO1139" s="113"/>
      <c r="GP1139" s="113"/>
      <c r="GQ1139" s="113"/>
      <c r="GR1139" s="113"/>
      <c r="GS1139" s="113"/>
      <c r="GT1139" s="113"/>
      <c r="GU1139" s="113"/>
      <c r="GV1139" s="113"/>
      <c r="GW1139" s="113"/>
      <c r="GX1139" s="113"/>
      <c r="GY1139" s="113"/>
    </row>
    <row r="1140" spans="1:207" s="16" customFormat="1" ht="25.15" customHeight="1" x14ac:dyDescent="0.25">
      <c r="A1140" s="191" t="s">
        <v>1638</v>
      </c>
      <c r="B1140" s="45" t="s">
        <v>866</v>
      </c>
      <c r="C1140" s="58">
        <v>1961</v>
      </c>
      <c r="D1140" s="167" t="s">
        <v>221</v>
      </c>
      <c r="E1140" s="58" t="s">
        <v>20</v>
      </c>
      <c r="F1140" s="72">
        <v>2</v>
      </c>
      <c r="G1140" s="72">
        <v>1</v>
      </c>
      <c r="H1140" s="47">
        <v>345</v>
      </c>
      <c r="I1140" s="47">
        <v>0</v>
      </c>
      <c r="J1140" s="47">
        <v>188</v>
      </c>
      <c r="K1140" s="37">
        <f t="shared" si="221"/>
        <v>4389015</v>
      </c>
      <c r="L1140" s="44">
        <v>0</v>
      </c>
      <c r="M1140" s="44">
        <v>0</v>
      </c>
      <c r="N1140" s="44">
        <v>0</v>
      </c>
      <c r="O1140" s="47">
        <f>'[1]Прод. прилож'!$C$371</f>
        <v>4389015</v>
      </c>
      <c r="P1140" s="44">
        <f t="shared" si="222"/>
        <v>12721.782608695652</v>
      </c>
      <c r="Q1140" s="50">
        <v>9673</v>
      </c>
      <c r="R1140" s="69" t="s">
        <v>94</v>
      </c>
      <c r="S1140" s="57"/>
    </row>
    <row r="1141" spans="1:207" s="113" customFormat="1" ht="22.9" customHeight="1" x14ac:dyDescent="0.25">
      <c r="A1141" s="191" t="s">
        <v>2561</v>
      </c>
      <c r="B1141" s="156" t="s">
        <v>704</v>
      </c>
      <c r="C1141" s="139">
        <v>1962</v>
      </c>
      <c r="D1141" s="147" t="s">
        <v>221</v>
      </c>
      <c r="E1141" s="147" t="s">
        <v>20</v>
      </c>
      <c r="F1141" s="149">
        <v>2</v>
      </c>
      <c r="G1141" s="149">
        <v>2</v>
      </c>
      <c r="H1141" s="151">
        <f>I1141+J1141</f>
        <v>384.9</v>
      </c>
      <c r="I1141" s="151">
        <v>0</v>
      </c>
      <c r="J1141" s="151">
        <v>384.9</v>
      </c>
      <c r="K1141" s="37">
        <f t="shared" si="221"/>
        <v>2440705.41</v>
      </c>
      <c r="L1141" s="44">
        <v>0</v>
      </c>
      <c r="M1141" s="44">
        <v>0</v>
      </c>
      <c r="N1141" s="44">
        <v>0</v>
      </c>
      <c r="O1141" s="47">
        <f>'[1]Прод. прилож'!$C$915</f>
        <v>2440705.41</v>
      </c>
      <c r="P1141" s="44">
        <f t="shared" si="222"/>
        <v>6341.1416212003123</v>
      </c>
      <c r="Q1141" s="50">
        <v>9673</v>
      </c>
      <c r="R1141" s="69" t="s">
        <v>95</v>
      </c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  <c r="AC1141" s="16"/>
      <c r="AD1141" s="16"/>
      <c r="AE1141" s="16"/>
      <c r="AF1141" s="16"/>
      <c r="AG1141" s="16"/>
      <c r="AH1141" s="16"/>
      <c r="AI1141" s="16"/>
      <c r="AJ1141" s="16"/>
      <c r="AK1141" s="16"/>
      <c r="AL1141" s="16"/>
      <c r="AM1141" s="16"/>
      <c r="AN1141" s="16"/>
      <c r="AO1141" s="16"/>
      <c r="AP1141" s="16"/>
      <c r="AQ1141" s="16"/>
      <c r="AR1141" s="16"/>
      <c r="AS1141" s="16"/>
      <c r="AT1141" s="16"/>
      <c r="AU1141" s="16"/>
      <c r="AV1141" s="16"/>
      <c r="AW1141" s="16"/>
      <c r="AX1141" s="16"/>
      <c r="AY1141" s="16"/>
      <c r="AZ1141" s="16"/>
      <c r="BA1141" s="16"/>
      <c r="BB1141" s="16"/>
      <c r="BC1141" s="16"/>
      <c r="BD1141" s="16"/>
      <c r="BE1141" s="16"/>
      <c r="BF1141" s="16"/>
      <c r="BG1141" s="16"/>
      <c r="BH1141" s="16"/>
      <c r="BI1141" s="16"/>
      <c r="BJ1141" s="16"/>
      <c r="BK1141" s="16"/>
      <c r="BL1141" s="16"/>
      <c r="BM1141" s="16"/>
      <c r="BN1141" s="16"/>
      <c r="BO1141" s="16"/>
      <c r="BP1141" s="16"/>
      <c r="BQ1141" s="16"/>
      <c r="BR1141" s="16"/>
      <c r="BS1141" s="16"/>
      <c r="BT1141" s="16"/>
      <c r="BU1141" s="16"/>
      <c r="BV1141" s="16"/>
      <c r="BW1141" s="16"/>
      <c r="BX1141" s="16"/>
      <c r="BY1141" s="16"/>
      <c r="BZ1141" s="16"/>
      <c r="CA1141" s="16"/>
      <c r="CB1141" s="16"/>
      <c r="CC1141" s="16"/>
      <c r="CD1141" s="16"/>
      <c r="CE1141" s="16"/>
      <c r="CF1141" s="16"/>
      <c r="CG1141" s="16"/>
      <c r="CH1141" s="16"/>
      <c r="CI1141" s="16"/>
      <c r="CJ1141" s="16"/>
      <c r="CK1141" s="16"/>
      <c r="CL1141" s="16"/>
      <c r="CM1141" s="16"/>
      <c r="CN1141" s="16"/>
      <c r="CO1141" s="16"/>
      <c r="CP1141" s="16"/>
      <c r="CQ1141" s="16"/>
      <c r="CR1141" s="16"/>
      <c r="CS1141" s="16"/>
      <c r="CT1141" s="16"/>
      <c r="CU1141" s="16"/>
      <c r="CV1141" s="16"/>
      <c r="CW1141" s="16"/>
      <c r="CX1141" s="16"/>
      <c r="CY1141" s="16"/>
      <c r="CZ1141" s="16"/>
      <c r="DA1141" s="16"/>
      <c r="DB1141" s="16"/>
      <c r="DC1141" s="16"/>
      <c r="DD1141" s="16"/>
      <c r="DE1141" s="16"/>
      <c r="DF1141" s="16"/>
      <c r="DG1141" s="16"/>
      <c r="DH1141" s="16"/>
      <c r="DI1141" s="16"/>
      <c r="DJ1141" s="16"/>
      <c r="DK1141" s="16"/>
      <c r="DL1141" s="16"/>
      <c r="DM1141" s="16"/>
      <c r="DN1141" s="16"/>
      <c r="DO1141" s="16"/>
      <c r="DP1141" s="16"/>
      <c r="DQ1141" s="16"/>
      <c r="DR1141" s="16"/>
      <c r="DS1141" s="16"/>
      <c r="DT1141" s="16"/>
      <c r="DU1141" s="16"/>
      <c r="DV1141" s="16"/>
      <c r="DW1141" s="16"/>
      <c r="DX1141" s="16"/>
      <c r="DY1141" s="16"/>
      <c r="DZ1141" s="16"/>
      <c r="EA1141" s="16"/>
      <c r="EB1141" s="16"/>
      <c r="EC1141" s="16"/>
      <c r="ED1141" s="16"/>
      <c r="EE1141" s="16"/>
      <c r="EF1141" s="16"/>
      <c r="EG1141" s="16"/>
      <c r="EH1141" s="16"/>
      <c r="EI1141" s="16"/>
      <c r="EJ1141" s="16"/>
      <c r="EK1141" s="16"/>
      <c r="EL1141" s="16"/>
      <c r="EM1141" s="16"/>
      <c r="EN1141" s="16"/>
      <c r="EO1141" s="16"/>
      <c r="EP1141" s="16"/>
      <c r="EQ1141" s="16"/>
      <c r="ER1141" s="16"/>
      <c r="ES1141" s="16"/>
      <c r="ET1141" s="16"/>
      <c r="EU1141" s="16"/>
      <c r="EV1141" s="16"/>
      <c r="EW1141" s="16"/>
      <c r="EX1141" s="16"/>
      <c r="EY1141" s="16"/>
      <c r="EZ1141" s="16"/>
      <c r="FA1141" s="16"/>
      <c r="FB1141" s="16"/>
      <c r="FC1141" s="16"/>
      <c r="FD1141" s="16"/>
      <c r="FE1141" s="16"/>
      <c r="FF1141" s="16"/>
      <c r="FG1141" s="16"/>
      <c r="FH1141" s="16"/>
      <c r="FI1141" s="16"/>
      <c r="FJ1141" s="16"/>
      <c r="FK1141" s="16"/>
      <c r="FL1141" s="16"/>
      <c r="FM1141" s="16"/>
      <c r="FN1141" s="16"/>
      <c r="FO1141" s="16"/>
      <c r="FP1141" s="16"/>
      <c r="FQ1141" s="16"/>
      <c r="FR1141" s="16"/>
      <c r="FS1141" s="16"/>
      <c r="FT1141" s="16"/>
      <c r="FU1141" s="16"/>
      <c r="FV1141" s="16"/>
      <c r="FW1141" s="16"/>
      <c r="FX1141" s="16"/>
      <c r="FY1141" s="16"/>
      <c r="FZ1141" s="16"/>
      <c r="GA1141" s="16"/>
      <c r="GB1141" s="16"/>
      <c r="GC1141" s="16"/>
      <c r="GD1141" s="16"/>
      <c r="GE1141" s="16"/>
      <c r="GF1141" s="16"/>
      <c r="GG1141" s="16"/>
      <c r="GH1141" s="16"/>
      <c r="GI1141" s="16"/>
      <c r="GJ1141" s="16"/>
      <c r="GK1141" s="16"/>
      <c r="GL1141" s="16"/>
      <c r="GM1141" s="16"/>
      <c r="GN1141" s="16"/>
      <c r="GO1141" s="16"/>
      <c r="GP1141" s="16"/>
      <c r="GQ1141" s="16"/>
      <c r="GR1141" s="16"/>
      <c r="GS1141" s="16"/>
      <c r="GT1141" s="16"/>
      <c r="GU1141" s="16"/>
      <c r="GV1141" s="16"/>
      <c r="GW1141" s="16"/>
      <c r="GX1141" s="16"/>
      <c r="GY1141" s="16"/>
    </row>
    <row r="1142" spans="1:207" s="16" customFormat="1" ht="25.15" customHeight="1" x14ac:dyDescent="0.25">
      <c r="A1142" s="191" t="s">
        <v>2562</v>
      </c>
      <c r="B1142" s="45" t="s">
        <v>705</v>
      </c>
      <c r="C1142" s="58">
        <v>1962</v>
      </c>
      <c r="D1142" s="167" t="s">
        <v>221</v>
      </c>
      <c r="E1142" s="58" t="s">
        <v>20</v>
      </c>
      <c r="F1142" s="72">
        <v>2</v>
      </c>
      <c r="G1142" s="72">
        <v>2</v>
      </c>
      <c r="H1142" s="47">
        <f>I1142+J1142</f>
        <v>387.98</v>
      </c>
      <c r="I1142" s="47">
        <v>0</v>
      </c>
      <c r="J1142" s="47">
        <v>387.98</v>
      </c>
      <c r="K1142" s="37">
        <f t="shared" si="221"/>
        <v>2960500</v>
      </c>
      <c r="L1142" s="44">
        <v>0</v>
      </c>
      <c r="M1142" s="44">
        <v>0</v>
      </c>
      <c r="N1142" s="44">
        <v>0</v>
      </c>
      <c r="O1142" s="47">
        <f>'[1]Прод. прилож'!$C$917</f>
        <v>2960500</v>
      </c>
      <c r="P1142" s="44">
        <f t="shared" si="222"/>
        <v>7630.5479663900196</v>
      </c>
      <c r="Q1142" s="50">
        <v>9673</v>
      </c>
      <c r="R1142" s="69" t="s">
        <v>95</v>
      </c>
      <c r="S1142" s="57"/>
    </row>
    <row r="1143" spans="1:207" s="16" customFormat="1" ht="25.15" customHeight="1" x14ac:dyDescent="0.25">
      <c r="A1143" s="191" t="s">
        <v>1639</v>
      </c>
      <c r="B1143" s="45" t="s">
        <v>706</v>
      </c>
      <c r="C1143" s="167">
        <v>1961</v>
      </c>
      <c r="D1143" s="167" t="s">
        <v>221</v>
      </c>
      <c r="E1143" s="167" t="s">
        <v>20</v>
      </c>
      <c r="F1143" s="72">
        <v>2</v>
      </c>
      <c r="G1143" s="72">
        <v>1</v>
      </c>
      <c r="H1143" s="47">
        <v>283.54000000000002</v>
      </c>
      <c r="I1143" s="47">
        <v>22</v>
      </c>
      <c r="J1143" s="47">
        <v>195.92</v>
      </c>
      <c r="K1143" s="37">
        <f t="shared" si="221"/>
        <v>2209680</v>
      </c>
      <c r="L1143" s="44">
        <v>0</v>
      </c>
      <c r="M1143" s="44">
        <v>0</v>
      </c>
      <c r="N1143" s="44">
        <v>0</v>
      </c>
      <c r="O1143" s="47">
        <f>'[1]Прод. прилож'!$C$372</f>
        <v>2209680</v>
      </c>
      <c r="P1143" s="44">
        <f t="shared" si="222"/>
        <v>7793.1861465754382</v>
      </c>
      <c r="Q1143" s="50">
        <v>9673</v>
      </c>
      <c r="R1143" s="69" t="s">
        <v>94</v>
      </c>
      <c r="S1143" s="57"/>
    </row>
    <row r="1144" spans="1:207" s="16" customFormat="1" ht="25.15" customHeight="1" x14ac:dyDescent="0.25">
      <c r="A1144" s="191" t="s">
        <v>1640</v>
      </c>
      <c r="B1144" s="45" t="s">
        <v>707</v>
      </c>
      <c r="C1144" s="58">
        <v>1963</v>
      </c>
      <c r="D1144" s="167" t="s">
        <v>221</v>
      </c>
      <c r="E1144" s="167" t="s">
        <v>239</v>
      </c>
      <c r="F1144" s="72">
        <v>2</v>
      </c>
      <c r="G1144" s="72">
        <v>1</v>
      </c>
      <c r="H1144" s="47">
        <f t="shared" ref="H1144:H1151" si="223">I1144+J1144</f>
        <v>515.13</v>
      </c>
      <c r="I1144" s="47">
        <v>0</v>
      </c>
      <c r="J1144" s="47">
        <v>515.13</v>
      </c>
      <c r="K1144" s="37">
        <f t="shared" si="221"/>
        <v>3851750</v>
      </c>
      <c r="L1144" s="44">
        <v>0</v>
      </c>
      <c r="M1144" s="44">
        <v>0</v>
      </c>
      <c r="N1144" s="44">
        <v>0</v>
      </c>
      <c r="O1144" s="47">
        <f>'[1]Прод. прилож'!$C$918</f>
        <v>3851750</v>
      </c>
      <c r="P1144" s="44">
        <f t="shared" si="222"/>
        <v>7477.238755265661</v>
      </c>
      <c r="Q1144" s="50">
        <v>9673</v>
      </c>
      <c r="R1144" s="69" t="s">
        <v>95</v>
      </c>
      <c r="S1144" s="57"/>
    </row>
    <row r="1145" spans="1:207" s="16" customFormat="1" ht="25.15" customHeight="1" x14ac:dyDescent="0.25">
      <c r="A1145" s="191" t="s">
        <v>1641</v>
      </c>
      <c r="B1145" s="45" t="s">
        <v>708</v>
      </c>
      <c r="C1145" s="58">
        <v>1963</v>
      </c>
      <c r="D1145" s="167" t="s">
        <v>221</v>
      </c>
      <c r="E1145" s="167" t="s">
        <v>239</v>
      </c>
      <c r="F1145" s="72">
        <v>2</v>
      </c>
      <c r="G1145" s="72">
        <v>1</v>
      </c>
      <c r="H1145" s="47">
        <f t="shared" si="223"/>
        <v>516.21</v>
      </c>
      <c r="I1145" s="47">
        <v>0</v>
      </c>
      <c r="J1145" s="47">
        <v>516.21</v>
      </c>
      <c r="K1145" s="37">
        <f t="shared" si="221"/>
        <v>3828500</v>
      </c>
      <c r="L1145" s="44">
        <v>0</v>
      </c>
      <c r="M1145" s="44">
        <v>0</v>
      </c>
      <c r="N1145" s="44">
        <v>0</v>
      </c>
      <c r="O1145" s="47">
        <f>'[1]Прод. прилож'!$C$919</f>
        <v>3828500</v>
      </c>
      <c r="P1145" s="44">
        <f t="shared" si="222"/>
        <v>7416.5552778907804</v>
      </c>
      <c r="Q1145" s="50">
        <v>9673</v>
      </c>
      <c r="R1145" s="69" t="s">
        <v>95</v>
      </c>
      <c r="S1145" s="57"/>
    </row>
    <row r="1146" spans="1:207" s="16" customFormat="1" ht="25.15" customHeight="1" x14ac:dyDescent="0.25">
      <c r="A1146" s="191" t="s">
        <v>1642</v>
      </c>
      <c r="B1146" s="45" t="s">
        <v>709</v>
      </c>
      <c r="C1146" s="58">
        <v>1963</v>
      </c>
      <c r="D1146" s="167" t="s">
        <v>221</v>
      </c>
      <c r="E1146" s="167" t="s">
        <v>239</v>
      </c>
      <c r="F1146" s="72">
        <v>2</v>
      </c>
      <c r="G1146" s="72">
        <v>1</v>
      </c>
      <c r="H1146" s="47">
        <f t="shared" si="223"/>
        <v>542.14</v>
      </c>
      <c r="I1146" s="47">
        <v>0</v>
      </c>
      <c r="J1146" s="47">
        <v>542.14</v>
      </c>
      <c r="K1146" s="37">
        <f t="shared" si="221"/>
        <v>3828500</v>
      </c>
      <c r="L1146" s="44">
        <v>0</v>
      </c>
      <c r="M1146" s="44">
        <v>0</v>
      </c>
      <c r="N1146" s="44">
        <v>0</v>
      </c>
      <c r="O1146" s="47">
        <f>'[1]Прод. прилож'!$C$920</f>
        <v>3828500</v>
      </c>
      <c r="P1146" s="44">
        <f t="shared" si="222"/>
        <v>7061.82904784742</v>
      </c>
      <c r="Q1146" s="50">
        <v>9673</v>
      </c>
      <c r="R1146" s="69" t="s">
        <v>95</v>
      </c>
      <c r="S1146" s="57"/>
    </row>
    <row r="1147" spans="1:207" s="16" customFormat="1" ht="25.15" customHeight="1" x14ac:dyDescent="0.25">
      <c r="A1147" s="191" t="s">
        <v>1643</v>
      </c>
      <c r="B1147" s="45" t="s">
        <v>710</v>
      </c>
      <c r="C1147" s="61">
        <v>1960</v>
      </c>
      <c r="D1147" s="167" t="s">
        <v>221</v>
      </c>
      <c r="E1147" s="58" t="s">
        <v>20</v>
      </c>
      <c r="F1147" s="72">
        <v>2</v>
      </c>
      <c r="G1147" s="72">
        <v>1</v>
      </c>
      <c r="H1147" s="47">
        <v>345</v>
      </c>
      <c r="I1147" s="47">
        <v>0</v>
      </c>
      <c r="J1147" s="47">
        <v>281.58999999999997</v>
      </c>
      <c r="K1147" s="37">
        <f t="shared" si="221"/>
        <v>377380</v>
      </c>
      <c r="L1147" s="44">
        <v>0</v>
      </c>
      <c r="M1147" s="44">
        <v>0</v>
      </c>
      <c r="N1147" s="44">
        <v>0</v>
      </c>
      <c r="O1147" s="47">
        <f>'[1]Прод. прилож'!$C$373</f>
        <v>377380</v>
      </c>
      <c r="P1147" s="44">
        <f t="shared" si="222"/>
        <v>1093.855072463768</v>
      </c>
      <c r="Q1147" s="50">
        <v>9673</v>
      </c>
      <c r="R1147" s="69" t="s">
        <v>94</v>
      </c>
      <c r="S1147" s="57"/>
    </row>
    <row r="1148" spans="1:207" s="14" customFormat="1" ht="25.15" customHeight="1" x14ac:dyDescent="0.25">
      <c r="A1148" s="191" t="s">
        <v>1644</v>
      </c>
      <c r="B1148" s="45" t="s">
        <v>711</v>
      </c>
      <c r="C1148" s="58">
        <v>1960</v>
      </c>
      <c r="D1148" s="167" t="s">
        <v>221</v>
      </c>
      <c r="E1148" s="58" t="s">
        <v>20</v>
      </c>
      <c r="F1148" s="72">
        <v>2</v>
      </c>
      <c r="G1148" s="72">
        <v>2</v>
      </c>
      <c r="H1148" s="47">
        <v>345</v>
      </c>
      <c r="I1148" s="47">
        <v>0</v>
      </c>
      <c r="J1148" s="47">
        <v>281.8</v>
      </c>
      <c r="K1148" s="37">
        <f t="shared" si="221"/>
        <v>673045</v>
      </c>
      <c r="L1148" s="44">
        <v>0</v>
      </c>
      <c r="M1148" s="44">
        <v>0</v>
      </c>
      <c r="N1148" s="44">
        <v>0</v>
      </c>
      <c r="O1148" s="47">
        <f>'[1]Прод. прилож'!$C$374</f>
        <v>673045</v>
      </c>
      <c r="P1148" s="44">
        <f t="shared" si="222"/>
        <v>1950.855072463768</v>
      </c>
      <c r="Q1148" s="50">
        <v>9673</v>
      </c>
      <c r="R1148" s="69" t="s">
        <v>94</v>
      </c>
    </row>
    <row r="1149" spans="1:207" s="14" customFormat="1" ht="25.15" customHeight="1" x14ac:dyDescent="0.25">
      <c r="A1149" s="191" t="s">
        <v>1645</v>
      </c>
      <c r="B1149" s="45" t="s">
        <v>712</v>
      </c>
      <c r="C1149" s="58">
        <v>1966</v>
      </c>
      <c r="D1149" s="167" t="s">
        <v>221</v>
      </c>
      <c r="E1149" s="58" t="s">
        <v>20</v>
      </c>
      <c r="F1149" s="72">
        <v>5</v>
      </c>
      <c r="G1149" s="72">
        <v>4</v>
      </c>
      <c r="H1149" s="47">
        <f t="shared" si="223"/>
        <v>3203.06</v>
      </c>
      <c r="I1149" s="47">
        <v>0</v>
      </c>
      <c r="J1149" s="47">
        <v>3203.06</v>
      </c>
      <c r="K1149" s="37">
        <f t="shared" si="221"/>
        <v>4307752.8</v>
      </c>
      <c r="L1149" s="44">
        <v>0</v>
      </c>
      <c r="M1149" s="44">
        <v>0</v>
      </c>
      <c r="N1149" s="44">
        <v>0</v>
      </c>
      <c r="O1149" s="47">
        <f>'[1]Прод. прилож'!$C$1358</f>
        <v>4307752.8</v>
      </c>
      <c r="P1149" s="44">
        <f t="shared" si="222"/>
        <v>1344.8867020911252</v>
      </c>
      <c r="Q1149" s="50">
        <v>9673</v>
      </c>
      <c r="R1149" s="69" t="s">
        <v>96</v>
      </c>
    </row>
    <row r="1150" spans="1:207" s="16" customFormat="1" ht="25.15" customHeight="1" x14ac:dyDescent="0.25">
      <c r="A1150" s="191" t="s">
        <v>2059</v>
      </c>
      <c r="B1150" s="45" t="s">
        <v>713</v>
      </c>
      <c r="C1150" s="58">
        <v>1967</v>
      </c>
      <c r="D1150" s="167" t="s">
        <v>221</v>
      </c>
      <c r="E1150" s="58" t="s">
        <v>20</v>
      </c>
      <c r="F1150" s="72">
        <v>2</v>
      </c>
      <c r="G1150" s="72">
        <v>2</v>
      </c>
      <c r="H1150" s="47">
        <f t="shared" si="223"/>
        <v>611.6</v>
      </c>
      <c r="I1150" s="47">
        <v>0</v>
      </c>
      <c r="J1150" s="47">
        <v>611.6</v>
      </c>
      <c r="K1150" s="37">
        <f t="shared" si="221"/>
        <v>5125850</v>
      </c>
      <c r="L1150" s="44">
        <v>0</v>
      </c>
      <c r="M1150" s="44">
        <v>0</v>
      </c>
      <c r="N1150" s="44">
        <v>0</v>
      </c>
      <c r="O1150" s="47">
        <f>'[1]Прод. прилож'!$C$1359</f>
        <v>5125850</v>
      </c>
      <c r="P1150" s="44">
        <f t="shared" si="222"/>
        <v>8381.0497056899931</v>
      </c>
      <c r="Q1150" s="50">
        <v>9673</v>
      </c>
      <c r="R1150" s="69" t="s">
        <v>96</v>
      </c>
      <c r="S1150" s="57"/>
    </row>
    <row r="1151" spans="1:207" s="16" customFormat="1" ht="25.15" customHeight="1" x14ac:dyDescent="0.25">
      <c r="A1151" s="191" t="s">
        <v>1646</v>
      </c>
      <c r="B1151" s="45" t="s">
        <v>714</v>
      </c>
      <c r="C1151" s="58">
        <v>1962</v>
      </c>
      <c r="D1151" s="167" t="s">
        <v>221</v>
      </c>
      <c r="E1151" s="58" t="s">
        <v>20</v>
      </c>
      <c r="F1151" s="72">
        <v>2</v>
      </c>
      <c r="G1151" s="72">
        <v>2</v>
      </c>
      <c r="H1151" s="47">
        <f t="shared" si="223"/>
        <v>388.32</v>
      </c>
      <c r="I1151" s="47">
        <v>0</v>
      </c>
      <c r="J1151" s="47">
        <v>388.32</v>
      </c>
      <c r="K1151" s="37">
        <f t="shared" si="221"/>
        <v>3828500</v>
      </c>
      <c r="L1151" s="44">
        <v>0</v>
      </c>
      <c r="M1151" s="44">
        <v>0</v>
      </c>
      <c r="N1151" s="44">
        <v>0</v>
      </c>
      <c r="O1151" s="47">
        <f>'[1]Прод. прилож'!$C$921</f>
        <v>3828500</v>
      </c>
      <c r="P1151" s="44">
        <f t="shared" si="222"/>
        <v>9859.1367943963742</v>
      </c>
      <c r="Q1151" s="50">
        <v>9673</v>
      </c>
      <c r="R1151" s="69" t="s">
        <v>95</v>
      </c>
      <c r="S1151" s="57"/>
    </row>
    <row r="1152" spans="1:207" s="16" customFormat="1" ht="25.15" customHeight="1" x14ac:dyDescent="0.25">
      <c r="A1152" s="191" t="s">
        <v>1647</v>
      </c>
      <c r="B1152" s="45" t="s">
        <v>1895</v>
      </c>
      <c r="C1152" s="167">
        <v>1969</v>
      </c>
      <c r="D1152" s="167" t="s">
        <v>221</v>
      </c>
      <c r="E1152" s="167" t="s">
        <v>20</v>
      </c>
      <c r="F1152" s="64">
        <v>5</v>
      </c>
      <c r="G1152" s="64">
        <v>4</v>
      </c>
      <c r="H1152" s="44">
        <v>2966.5</v>
      </c>
      <c r="I1152" s="44">
        <v>77.7</v>
      </c>
      <c r="J1152" s="44">
        <v>2629.5</v>
      </c>
      <c r="K1152" s="37">
        <f t="shared" si="221"/>
        <v>3999240</v>
      </c>
      <c r="L1152" s="47">
        <v>0</v>
      </c>
      <c r="M1152" s="47">
        <v>0</v>
      </c>
      <c r="N1152" s="47">
        <v>0</v>
      </c>
      <c r="O1152" s="44">
        <f>'[1]Прод. прилож'!$C$375</f>
        <v>3999240</v>
      </c>
      <c r="P1152" s="50">
        <f t="shared" si="222"/>
        <v>1348.1341648407215</v>
      </c>
      <c r="Q1152" s="37">
        <v>9673</v>
      </c>
      <c r="R1152" s="70" t="s">
        <v>94</v>
      </c>
      <c r="S1152" s="115"/>
      <c r="T1152" s="112"/>
      <c r="U1152" s="112"/>
      <c r="V1152" s="113"/>
      <c r="W1152" s="113"/>
      <c r="X1152" s="113"/>
      <c r="Y1152" s="113"/>
      <c r="Z1152" s="113"/>
      <c r="AA1152" s="113"/>
      <c r="AB1152" s="113"/>
      <c r="AC1152" s="113"/>
      <c r="AD1152" s="113"/>
      <c r="AE1152" s="113"/>
      <c r="AF1152" s="113"/>
      <c r="AG1152" s="113"/>
      <c r="AH1152" s="113"/>
      <c r="AI1152" s="113"/>
      <c r="AJ1152" s="113"/>
      <c r="AK1152" s="113"/>
      <c r="AL1152" s="113"/>
      <c r="AM1152" s="113"/>
      <c r="AN1152" s="113"/>
      <c r="AO1152" s="113"/>
      <c r="AP1152" s="113"/>
      <c r="AQ1152" s="113"/>
      <c r="AR1152" s="113"/>
      <c r="AS1152" s="113"/>
      <c r="AT1152" s="113"/>
      <c r="AU1152" s="113"/>
      <c r="AV1152" s="113"/>
      <c r="AW1152" s="113"/>
      <c r="AX1152" s="113"/>
      <c r="AY1152" s="113"/>
      <c r="AZ1152" s="113"/>
      <c r="BA1152" s="113"/>
      <c r="BB1152" s="113"/>
      <c r="BC1152" s="113"/>
      <c r="BD1152" s="113"/>
      <c r="BE1152" s="113"/>
      <c r="BF1152" s="113"/>
      <c r="BG1152" s="113"/>
      <c r="BH1152" s="113"/>
      <c r="BI1152" s="113"/>
      <c r="BJ1152" s="113"/>
      <c r="BK1152" s="113"/>
      <c r="BL1152" s="113"/>
      <c r="BM1152" s="113"/>
      <c r="BN1152" s="113"/>
      <c r="BO1152" s="113"/>
      <c r="BP1152" s="113"/>
      <c r="BQ1152" s="113"/>
      <c r="BR1152" s="113"/>
      <c r="BS1152" s="113"/>
      <c r="BT1152" s="113"/>
      <c r="BU1152" s="113"/>
      <c r="BV1152" s="113"/>
      <c r="BW1152" s="113"/>
      <c r="BX1152" s="113"/>
      <c r="BY1152" s="113"/>
      <c r="BZ1152" s="113"/>
      <c r="CA1152" s="113"/>
      <c r="CB1152" s="113"/>
      <c r="CC1152" s="113"/>
      <c r="CD1152" s="113"/>
      <c r="CE1152" s="113"/>
      <c r="CF1152" s="113"/>
      <c r="CG1152" s="113"/>
      <c r="CH1152" s="113"/>
      <c r="CI1152" s="113"/>
      <c r="CJ1152" s="113"/>
      <c r="CK1152" s="113"/>
      <c r="CL1152" s="113"/>
      <c r="CM1152" s="113"/>
      <c r="CN1152" s="113"/>
      <c r="CO1152" s="113"/>
      <c r="CP1152" s="113"/>
      <c r="CQ1152" s="113"/>
      <c r="CR1152" s="113"/>
      <c r="CS1152" s="113"/>
      <c r="CT1152" s="113"/>
      <c r="CU1152" s="113"/>
      <c r="CV1152" s="113"/>
      <c r="CW1152" s="113"/>
      <c r="CX1152" s="113"/>
      <c r="CY1152" s="113"/>
      <c r="CZ1152" s="113"/>
      <c r="DA1152" s="113"/>
      <c r="DB1152" s="113"/>
      <c r="DC1152" s="113"/>
      <c r="DD1152" s="113"/>
      <c r="DE1152" s="113"/>
      <c r="DF1152" s="113"/>
      <c r="DG1152" s="113"/>
      <c r="DH1152" s="113"/>
      <c r="DI1152" s="113"/>
      <c r="DJ1152" s="113"/>
      <c r="DK1152" s="113"/>
      <c r="DL1152" s="113"/>
      <c r="DM1152" s="113"/>
      <c r="DN1152" s="113"/>
      <c r="DO1152" s="113"/>
      <c r="DP1152" s="113"/>
      <c r="DQ1152" s="113"/>
      <c r="DR1152" s="113"/>
      <c r="DS1152" s="113"/>
      <c r="DT1152" s="113"/>
      <c r="DU1152" s="113"/>
      <c r="DV1152" s="113"/>
      <c r="DW1152" s="113"/>
      <c r="DX1152" s="113"/>
      <c r="DY1152" s="113"/>
      <c r="DZ1152" s="113"/>
      <c r="EA1152" s="113"/>
      <c r="EB1152" s="113"/>
      <c r="EC1152" s="113"/>
      <c r="ED1152" s="113"/>
      <c r="EE1152" s="113"/>
      <c r="EF1152" s="113"/>
      <c r="EG1152" s="113"/>
      <c r="EH1152" s="113"/>
      <c r="EI1152" s="113"/>
      <c r="EJ1152" s="113"/>
      <c r="EK1152" s="113"/>
      <c r="EL1152" s="113"/>
      <c r="EM1152" s="113"/>
      <c r="EN1152" s="113"/>
      <c r="EO1152" s="113"/>
      <c r="EP1152" s="113"/>
      <c r="EQ1152" s="113"/>
      <c r="ER1152" s="113"/>
      <c r="ES1152" s="113"/>
      <c r="ET1152" s="113"/>
      <c r="EU1152" s="113"/>
      <c r="EV1152" s="113"/>
      <c r="EW1152" s="113"/>
      <c r="EX1152" s="113"/>
      <c r="EY1152" s="113"/>
      <c r="EZ1152" s="113"/>
      <c r="FA1152" s="113"/>
      <c r="FB1152" s="113"/>
      <c r="FC1152" s="113"/>
      <c r="FD1152" s="113"/>
      <c r="FE1152" s="113"/>
      <c r="FF1152" s="113"/>
      <c r="FG1152" s="113"/>
      <c r="FH1152" s="113"/>
      <c r="FI1152" s="113"/>
      <c r="FJ1152" s="113"/>
      <c r="FK1152" s="113"/>
      <c r="FL1152" s="113"/>
      <c r="FM1152" s="113"/>
      <c r="FN1152" s="113"/>
      <c r="FO1152" s="113"/>
      <c r="FP1152" s="113"/>
      <c r="FQ1152" s="113"/>
      <c r="FR1152" s="113"/>
      <c r="FS1152" s="113"/>
      <c r="FT1152" s="113"/>
      <c r="FU1152" s="113"/>
      <c r="FV1152" s="113"/>
      <c r="FW1152" s="113"/>
      <c r="FX1152" s="113"/>
      <c r="FY1152" s="113"/>
      <c r="FZ1152" s="113"/>
      <c r="GA1152" s="113"/>
      <c r="GB1152" s="113"/>
      <c r="GC1152" s="113"/>
      <c r="GD1152" s="113"/>
      <c r="GE1152" s="113"/>
      <c r="GF1152" s="113"/>
      <c r="GG1152" s="113"/>
      <c r="GH1152" s="113"/>
      <c r="GI1152" s="113"/>
      <c r="GJ1152" s="113"/>
      <c r="GK1152" s="113"/>
      <c r="GL1152" s="113"/>
      <c r="GM1152" s="113"/>
      <c r="GN1152" s="113"/>
      <c r="GO1152" s="113"/>
      <c r="GP1152" s="113"/>
      <c r="GQ1152" s="113"/>
      <c r="GR1152" s="113"/>
      <c r="GS1152" s="113"/>
      <c r="GT1152" s="113"/>
      <c r="GU1152" s="113"/>
      <c r="GV1152" s="113"/>
      <c r="GW1152" s="113"/>
      <c r="GX1152" s="113"/>
      <c r="GY1152" s="113"/>
    </row>
    <row r="1153" spans="1:207" s="16" customFormat="1" ht="25.15" customHeight="1" x14ac:dyDescent="0.25">
      <c r="A1153" s="191" t="s">
        <v>1648</v>
      </c>
      <c r="B1153" s="45" t="s">
        <v>715</v>
      </c>
      <c r="C1153" s="58">
        <v>1962</v>
      </c>
      <c r="D1153" s="167" t="s">
        <v>221</v>
      </c>
      <c r="E1153" s="58" t="s">
        <v>20</v>
      </c>
      <c r="F1153" s="72">
        <v>2</v>
      </c>
      <c r="G1153" s="72">
        <v>2</v>
      </c>
      <c r="H1153" s="47">
        <f>I1153+J1153</f>
        <v>593.73</v>
      </c>
      <c r="I1153" s="47">
        <v>0</v>
      </c>
      <c r="J1153" s="47">
        <v>593.73</v>
      </c>
      <c r="K1153" s="37">
        <f t="shared" si="221"/>
        <v>4970850</v>
      </c>
      <c r="L1153" s="44">
        <v>0</v>
      </c>
      <c r="M1153" s="44">
        <v>0</v>
      </c>
      <c r="N1153" s="44">
        <v>0</v>
      </c>
      <c r="O1153" s="47">
        <f>'[1]Прод. прилож'!$C$922</f>
        <v>4970850</v>
      </c>
      <c r="P1153" s="44">
        <f t="shared" si="222"/>
        <v>8372.2399070284464</v>
      </c>
      <c r="Q1153" s="50">
        <v>9673</v>
      </c>
      <c r="R1153" s="69" t="s">
        <v>95</v>
      </c>
      <c r="S1153" s="57"/>
    </row>
    <row r="1154" spans="1:207" s="16" customFormat="1" ht="25.15" customHeight="1" x14ac:dyDescent="0.25">
      <c r="A1154" s="191" t="s">
        <v>1649</v>
      </c>
      <c r="B1154" s="45" t="s">
        <v>716</v>
      </c>
      <c r="C1154" s="58">
        <v>1966</v>
      </c>
      <c r="D1154" s="167" t="s">
        <v>221</v>
      </c>
      <c r="E1154" s="58" t="s">
        <v>20</v>
      </c>
      <c r="F1154" s="77">
        <v>5</v>
      </c>
      <c r="G1154" s="77">
        <v>2</v>
      </c>
      <c r="H1154" s="47">
        <f>I1154+J1154</f>
        <v>2991.9</v>
      </c>
      <c r="I1154" s="47">
        <v>0</v>
      </c>
      <c r="J1154" s="47">
        <v>2991.9</v>
      </c>
      <c r="K1154" s="37">
        <f t="shared" si="221"/>
        <v>4499020.8</v>
      </c>
      <c r="L1154" s="44">
        <v>0</v>
      </c>
      <c r="M1154" s="44">
        <v>0</v>
      </c>
      <c r="N1154" s="44">
        <v>0</v>
      </c>
      <c r="O1154" s="47">
        <f>'[1]Прод. прилож'!$C$1360</f>
        <v>4499020.8</v>
      </c>
      <c r="P1154" s="44">
        <f t="shared" si="222"/>
        <v>1503.733680938534</v>
      </c>
      <c r="Q1154" s="50">
        <v>9673</v>
      </c>
      <c r="R1154" s="69" t="s">
        <v>96</v>
      </c>
      <c r="S1154" s="57"/>
    </row>
    <row r="1155" spans="1:207" s="16" customFormat="1" ht="25.15" customHeight="1" x14ac:dyDescent="0.25">
      <c r="A1155" s="191" t="s">
        <v>1650</v>
      </c>
      <c r="B1155" s="45" t="s">
        <v>717</v>
      </c>
      <c r="C1155" s="58">
        <v>1967</v>
      </c>
      <c r="D1155" s="167" t="s">
        <v>221</v>
      </c>
      <c r="E1155" s="58" t="s">
        <v>20</v>
      </c>
      <c r="F1155" s="77">
        <v>5</v>
      </c>
      <c r="G1155" s="77">
        <v>2</v>
      </c>
      <c r="H1155" s="47">
        <f>I1155+J1155</f>
        <v>3228.5099999999998</v>
      </c>
      <c r="I1155" s="47">
        <v>249.1</v>
      </c>
      <c r="J1155" s="47">
        <v>2979.41</v>
      </c>
      <c r="K1155" s="37">
        <f t="shared" si="221"/>
        <v>4448347.2</v>
      </c>
      <c r="L1155" s="44">
        <v>0</v>
      </c>
      <c r="M1155" s="44">
        <v>0</v>
      </c>
      <c r="N1155" s="44">
        <v>0</v>
      </c>
      <c r="O1155" s="47">
        <f>'[1]Прод. прилож'!$C$1361</f>
        <v>4448347.2</v>
      </c>
      <c r="P1155" s="44">
        <f t="shared" si="222"/>
        <v>1377.8328702714257</v>
      </c>
      <c r="Q1155" s="50">
        <v>9673</v>
      </c>
      <c r="R1155" s="69" t="s">
        <v>96</v>
      </c>
      <c r="S1155" s="57"/>
    </row>
    <row r="1156" spans="1:207" s="16" customFormat="1" ht="25.15" customHeight="1" x14ac:dyDescent="0.25">
      <c r="A1156" s="191" t="s">
        <v>1651</v>
      </c>
      <c r="B1156" s="45" t="s">
        <v>718</v>
      </c>
      <c r="C1156" s="167">
        <v>1966</v>
      </c>
      <c r="D1156" s="167" t="s">
        <v>221</v>
      </c>
      <c r="E1156" s="167" t="s">
        <v>22</v>
      </c>
      <c r="F1156" s="72">
        <v>5</v>
      </c>
      <c r="G1156" s="72">
        <v>4</v>
      </c>
      <c r="H1156" s="47">
        <v>4581.7</v>
      </c>
      <c r="I1156" s="47">
        <v>1029.4000000000001</v>
      </c>
      <c r="J1156" s="47">
        <v>3570.3</v>
      </c>
      <c r="K1156" s="37">
        <f t="shared" si="221"/>
        <v>26719774.979999997</v>
      </c>
      <c r="L1156" s="44">
        <v>0</v>
      </c>
      <c r="M1156" s="44">
        <v>0</v>
      </c>
      <c r="N1156" s="44">
        <v>0</v>
      </c>
      <c r="O1156" s="47">
        <f>'[1]Прод. прилож'!$C$1362</f>
        <v>26719774.979999997</v>
      </c>
      <c r="P1156" s="44">
        <f t="shared" si="222"/>
        <v>5831.8473448719906</v>
      </c>
      <c r="Q1156" s="50">
        <v>9673</v>
      </c>
      <c r="R1156" s="69" t="s">
        <v>96</v>
      </c>
      <c r="S1156" s="57"/>
    </row>
    <row r="1157" spans="1:207" s="16" customFormat="1" ht="25.15" customHeight="1" x14ac:dyDescent="0.25">
      <c r="A1157" s="191" t="s">
        <v>1652</v>
      </c>
      <c r="B1157" s="45" t="s">
        <v>719</v>
      </c>
      <c r="C1157" s="58">
        <v>1966</v>
      </c>
      <c r="D1157" s="167" t="s">
        <v>221</v>
      </c>
      <c r="E1157" s="58" t="s">
        <v>22</v>
      </c>
      <c r="F1157" s="77">
        <v>5</v>
      </c>
      <c r="G1157" s="77">
        <v>4</v>
      </c>
      <c r="H1157" s="47">
        <f>I1157+J1157</f>
        <v>3550.49</v>
      </c>
      <c r="I1157" s="47">
        <v>0</v>
      </c>
      <c r="J1157" s="47">
        <v>3550.49</v>
      </c>
      <c r="K1157" s="37">
        <f t="shared" si="221"/>
        <v>4279932</v>
      </c>
      <c r="L1157" s="44">
        <v>0</v>
      </c>
      <c r="M1157" s="44">
        <v>0</v>
      </c>
      <c r="N1157" s="44">
        <v>0</v>
      </c>
      <c r="O1157" s="47">
        <f>'[1]Прод. прилож'!$C$1363</f>
        <v>4279932</v>
      </c>
      <c r="P1157" s="44">
        <f t="shared" si="222"/>
        <v>1205.4482620708691</v>
      </c>
      <c r="Q1157" s="50">
        <v>9673</v>
      </c>
      <c r="R1157" s="69" t="s">
        <v>96</v>
      </c>
      <c r="S1157" s="57"/>
    </row>
    <row r="1158" spans="1:207" s="16" customFormat="1" ht="25.15" customHeight="1" x14ac:dyDescent="0.25">
      <c r="A1158" s="191" t="s">
        <v>1653</v>
      </c>
      <c r="B1158" s="45" t="s">
        <v>720</v>
      </c>
      <c r="C1158" s="58">
        <v>1966</v>
      </c>
      <c r="D1158" s="167" t="s">
        <v>221</v>
      </c>
      <c r="E1158" s="58" t="s">
        <v>20</v>
      </c>
      <c r="F1158" s="77">
        <v>5</v>
      </c>
      <c r="G1158" s="77">
        <v>2</v>
      </c>
      <c r="H1158" s="47">
        <f>I1158+J1158</f>
        <v>3093.17</v>
      </c>
      <c r="I1158" s="47">
        <v>142.6</v>
      </c>
      <c r="J1158" s="47">
        <v>2950.57</v>
      </c>
      <c r="K1158" s="37">
        <f t="shared" si="221"/>
        <v>4485607.2</v>
      </c>
      <c r="L1158" s="44">
        <v>0</v>
      </c>
      <c r="M1158" s="44">
        <v>0</v>
      </c>
      <c r="N1158" s="44">
        <v>0</v>
      </c>
      <c r="O1158" s="47">
        <f>'[1]Прод. прилож'!$C$1364</f>
        <v>4485607.2</v>
      </c>
      <c r="P1158" s="44">
        <f t="shared" si="222"/>
        <v>1450.1651057006243</v>
      </c>
      <c r="Q1158" s="50">
        <v>9673</v>
      </c>
      <c r="R1158" s="69" t="s">
        <v>96</v>
      </c>
      <c r="S1158" s="57"/>
    </row>
    <row r="1159" spans="1:207" s="16" customFormat="1" ht="25.15" customHeight="1" x14ac:dyDescent="0.25">
      <c r="A1159" s="191" t="s">
        <v>1654</v>
      </c>
      <c r="B1159" s="45" t="s">
        <v>721</v>
      </c>
      <c r="C1159" s="58">
        <v>1962</v>
      </c>
      <c r="D1159" s="167" t="s">
        <v>221</v>
      </c>
      <c r="E1159" s="58" t="s">
        <v>20</v>
      </c>
      <c r="F1159" s="77">
        <v>5</v>
      </c>
      <c r="G1159" s="77">
        <v>4</v>
      </c>
      <c r="H1159" s="47">
        <f>I1159+J1159</f>
        <v>3680.54</v>
      </c>
      <c r="I1159" s="47">
        <v>1151.0999999999999</v>
      </c>
      <c r="J1159" s="47">
        <v>2529.44</v>
      </c>
      <c r="K1159" s="37">
        <f t="shared" si="221"/>
        <v>4600368</v>
      </c>
      <c r="L1159" s="44">
        <v>0</v>
      </c>
      <c r="M1159" s="44">
        <v>0</v>
      </c>
      <c r="N1159" s="44">
        <v>0</v>
      </c>
      <c r="O1159" s="47">
        <f>'[1]Прод. прилож'!$C$923</f>
        <v>4600368</v>
      </c>
      <c r="P1159" s="44">
        <f t="shared" si="222"/>
        <v>1249.9165883267131</v>
      </c>
      <c r="Q1159" s="50">
        <v>9673</v>
      </c>
      <c r="R1159" s="69" t="s">
        <v>95</v>
      </c>
      <c r="S1159" s="57"/>
    </row>
    <row r="1160" spans="1:207" s="16" customFormat="1" ht="25.15" customHeight="1" x14ac:dyDescent="0.25">
      <c r="A1160" s="191" t="s">
        <v>1756</v>
      </c>
      <c r="B1160" s="45" t="s">
        <v>1862</v>
      </c>
      <c r="C1160" s="167">
        <v>1961</v>
      </c>
      <c r="D1160" s="167" t="s">
        <v>221</v>
      </c>
      <c r="E1160" s="167" t="s">
        <v>20</v>
      </c>
      <c r="F1160" s="64">
        <v>4</v>
      </c>
      <c r="G1160" s="64">
        <v>4</v>
      </c>
      <c r="H1160" s="44">
        <v>3190.72</v>
      </c>
      <c r="I1160" s="44">
        <v>40.6</v>
      </c>
      <c r="J1160" s="44">
        <v>2531.67</v>
      </c>
      <c r="K1160" s="37">
        <f t="shared" si="221"/>
        <v>21375936</v>
      </c>
      <c r="L1160" s="47">
        <v>0</v>
      </c>
      <c r="M1160" s="47">
        <v>0</v>
      </c>
      <c r="N1160" s="47">
        <v>0</v>
      </c>
      <c r="O1160" s="44">
        <f>'[1]Прод. прилож'!$C$376</f>
        <v>21375936</v>
      </c>
      <c r="P1160" s="50">
        <f t="shared" si="222"/>
        <v>6699.4082840236688</v>
      </c>
      <c r="Q1160" s="37">
        <v>9673</v>
      </c>
      <c r="R1160" s="69" t="s">
        <v>94</v>
      </c>
      <c r="S1160" s="115"/>
      <c r="T1160" s="112"/>
      <c r="U1160" s="112"/>
      <c r="V1160" s="113"/>
      <c r="W1160" s="113"/>
      <c r="X1160" s="113"/>
      <c r="Y1160" s="113"/>
      <c r="Z1160" s="113"/>
      <c r="AA1160" s="113"/>
      <c r="AB1160" s="113"/>
      <c r="AC1160" s="113"/>
      <c r="AD1160" s="113"/>
      <c r="AE1160" s="113"/>
      <c r="AF1160" s="113"/>
      <c r="AG1160" s="113"/>
      <c r="AH1160" s="113"/>
      <c r="AI1160" s="113"/>
      <c r="AJ1160" s="113"/>
      <c r="AK1160" s="113"/>
      <c r="AL1160" s="113"/>
      <c r="AM1160" s="113"/>
      <c r="AN1160" s="113"/>
      <c r="AO1160" s="113"/>
      <c r="AP1160" s="113"/>
      <c r="AQ1160" s="113"/>
      <c r="AR1160" s="113"/>
      <c r="AS1160" s="113"/>
      <c r="AT1160" s="113"/>
      <c r="AU1160" s="113"/>
      <c r="AV1160" s="113"/>
      <c r="AW1160" s="113"/>
      <c r="AX1160" s="113"/>
      <c r="AY1160" s="113"/>
      <c r="AZ1160" s="113"/>
      <c r="BA1160" s="113"/>
      <c r="BB1160" s="113"/>
      <c r="BC1160" s="113"/>
      <c r="BD1160" s="113"/>
      <c r="BE1160" s="113"/>
      <c r="BF1160" s="113"/>
      <c r="BG1160" s="113"/>
      <c r="BH1160" s="113"/>
      <c r="BI1160" s="113"/>
      <c r="BJ1160" s="113"/>
      <c r="BK1160" s="113"/>
      <c r="BL1160" s="113"/>
      <c r="BM1160" s="113"/>
      <c r="BN1160" s="113"/>
      <c r="BO1160" s="113"/>
      <c r="BP1160" s="113"/>
      <c r="BQ1160" s="113"/>
      <c r="BR1160" s="113"/>
      <c r="BS1160" s="113"/>
      <c r="BT1160" s="113"/>
      <c r="BU1160" s="113"/>
      <c r="BV1160" s="113"/>
      <c r="BW1160" s="113"/>
      <c r="BX1160" s="113"/>
      <c r="BY1160" s="113"/>
      <c r="BZ1160" s="113"/>
      <c r="CA1160" s="113"/>
      <c r="CB1160" s="113"/>
      <c r="CC1160" s="113"/>
      <c r="CD1160" s="113"/>
      <c r="CE1160" s="113"/>
      <c r="CF1160" s="113"/>
      <c r="CG1160" s="113"/>
      <c r="CH1160" s="113"/>
      <c r="CI1160" s="113"/>
      <c r="CJ1160" s="113"/>
      <c r="CK1160" s="113"/>
      <c r="CL1160" s="113"/>
      <c r="CM1160" s="113"/>
      <c r="CN1160" s="113"/>
      <c r="CO1160" s="113"/>
      <c r="CP1160" s="113"/>
      <c r="CQ1160" s="113"/>
      <c r="CR1160" s="113"/>
      <c r="CS1160" s="113"/>
      <c r="CT1160" s="113"/>
      <c r="CU1160" s="113"/>
      <c r="CV1160" s="113"/>
      <c r="CW1160" s="113"/>
      <c r="CX1160" s="113"/>
      <c r="CY1160" s="113"/>
      <c r="CZ1160" s="113"/>
      <c r="DA1160" s="113"/>
      <c r="DB1160" s="113"/>
      <c r="DC1160" s="113"/>
      <c r="DD1160" s="113"/>
      <c r="DE1160" s="113"/>
      <c r="DF1160" s="113"/>
      <c r="DG1160" s="113"/>
      <c r="DH1160" s="113"/>
      <c r="DI1160" s="113"/>
      <c r="DJ1160" s="113"/>
      <c r="DK1160" s="113"/>
      <c r="DL1160" s="113"/>
      <c r="DM1160" s="113"/>
      <c r="DN1160" s="113"/>
      <c r="DO1160" s="113"/>
      <c r="DP1160" s="113"/>
      <c r="DQ1160" s="113"/>
      <c r="DR1160" s="113"/>
      <c r="DS1160" s="113"/>
      <c r="DT1160" s="113"/>
      <c r="DU1160" s="113"/>
      <c r="DV1160" s="113"/>
      <c r="DW1160" s="113"/>
      <c r="DX1160" s="113"/>
      <c r="DY1160" s="113"/>
      <c r="DZ1160" s="113"/>
      <c r="EA1160" s="113"/>
      <c r="EB1160" s="113"/>
      <c r="EC1160" s="113"/>
      <c r="ED1160" s="113"/>
      <c r="EE1160" s="113"/>
      <c r="EF1160" s="113"/>
      <c r="EG1160" s="113"/>
      <c r="EH1160" s="113"/>
      <c r="EI1160" s="113"/>
      <c r="EJ1160" s="113"/>
      <c r="EK1160" s="113"/>
      <c r="EL1160" s="113"/>
      <c r="EM1160" s="113"/>
      <c r="EN1160" s="113"/>
      <c r="EO1160" s="113"/>
      <c r="EP1160" s="113"/>
      <c r="EQ1160" s="113"/>
      <c r="ER1160" s="113"/>
      <c r="ES1160" s="113"/>
      <c r="ET1160" s="113"/>
      <c r="EU1160" s="113"/>
      <c r="EV1160" s="113"/>
      <c r="EW1160" s="113"/>
      <c r="EX1160" s="113"/>
      <c r="EY1160" s="113"/>
      <c r="EZ1160" s="113"/>
      <c r="FA1160" s="113"/>
      <c r="FB1160" s="113"/>
      <c r="FC1160" s="113"/>
      <c r="FD1160" s="113"/>
      <c r="FE1160" s="113"/>
      <c r="FF1160" s="113"/>
      <c r="FG1160" s="113"/>
      <c r="FH1160" s="113"/>
      <c r="FI1160" s="113"/>
      <c r="FJ1160" s="113"/>
      <c r="FK1160" s="113"/>
      <c r="FL1160" s="113"/>
      <c r="FM1160" s="113"/>
      <c r="FN1160" s="113"/>
      <c r="FO1160" s="113"/>
      <c r="FP1160" s="113"/>
      <c r="FQ1160" s="113"/>
      <c r="FR1160" s="113"/>
      <c r="FS1160" s="113"/>
      <c r="FT1160" s="113"/>
      <c r="FU1160" s="113"/>
      <c r="FV1160" s="113"/>
      <c r="FW1160" s="113"/>
      <c r="FX1160" s="113"/>
      <c r="FY1160" s="113"/>
      <c r="FZ1160" s="113"/>
      <c r="GA1160" s="113"/>
      <c r="GB1160" s="113"/>
      <c r="GC1160" s="113"/>
      <c r="GD1160" s="113"/>
      <c r="GE1160" s="113"/>
      <c r="GF1160" s="113"/>
      <c r="GG1160" s="113"/>
      <c r="GH1160" s="113"/>
      <c r="GI1160" s="113"/>
      <c r="GJ1160" s="113"/>
      <c r="GK1160" s="113"/>
      <c r="GL1160" s="113"/>
      <c r="GM1160" s="113"/>
      <c r="GN1160" s="113"/>
      <c r="GO1160" s="113"/>
      <c r="GP1160" s="113"/>
      <c r="GQ1160" s="113"/>
      <c r="GR1160" s="113"/>
      <c r="GS1160" s="113"/>
      <c r="GT1160" s="113"/>
      <c r="GU1160" s="113"/>
      <c r="GV1160" s="113"/>
      <c r="GW1160" s="113"/>
      <c r="GX1160" s="113"/>
      <c r="GY1160" s="113"/>
    </row>
    <row r="1161" spans="1:207" s="113" customFormat="1" ht="25.9" customHeight="1" x14ac:dyDescent="0.25">
      <c r="A1161" s="191" t="s">
        <v>1655</v>
      </c>
      <c r="B1161" s="45" t="s">
        <v>2012</v>
      </c>
      <c r="C1161" s="167">
        <v>1961</v>
      </c>
      <c r="D1161" s="167" t="s">
        <v>221</v>
      </c>
      <c r="E1161" s="167" t="s">
        <v>20</v>
      </c>
      <c r="F1161" s="64">
        <v>5</v>
      </c>
      <c r="G1161" s="64">
        <v>4</v>
      </c>
      <c r="H1161" s="44">
        <v>4133.1000000000004</v>
      </c>
      <c r="I1161" s="44">
        <v>1140.3</v>
      </c>
      <c r="J1161" s="44">
        <v>2574.7399999999998</v>
      </c>
      <c r="K1161" s="37">
        <f t="shared" ref="K1161" si="224">SUM(L1161:O1161)</f>
        <v>3323012.4000000004</v>
      </c>
      <c r="L1161" s="47">
        <v>0</v>
      </c>
      <c r="M1161" s="47">
        <v>0</v>
      </c>
      <c r="N1161" s="47">
        <v>0</v>
      </c>
      <c r="O1161" s="44">
        <f>'[1]Прод. прилож'!$C$377</f>
        <v>3323012.4000000004</v>
      </c>
      <c r="P1161" s="50">
        <f t="shared" si="222"/>
        <v>804</v>
      </c>
      <c r="Q1161" s="37">
        <v>9673</v>
      </c>
      <c r="R1161" s="69" t="s">
        <v>94</v>
      </c>
      <c r="S1161" s="112"/>
      <c r="T1161" s="112"/>
      <c r="U1161" s="112"/>
    </row>
    <row r="1162" spans="1:207" s="113" customFormat="1" ht="22.9" customHeight="1" x14ac:dyDescent="0.25">
      <c r="A1162" s="191" t="s">
        <v>1656</v>
      </c>
      <c r="B1162" s="45" t="s">
        <v>1903</v>
      </c>
      <c r="C1162" s="167">
        <v>1959</v>
      </c>
      <c r="D1162" s="167" t="s">
        <v>221</v>
      </c>
      <c r="E1162" s="167" t="s">
        <v>20</v>
      </c>
      <c r="F1162" s="64">
        <v>2</v>
      </c>
      <c r="G1162" s="64">
        <v>2</v>
      </c>
      <c r="H1162" s="44">
        <v>372.57</v>
      </c>
      <c r="I1162" s="44">
        <v>0</v>
      </c>
      <c r="J1162" s="44">
        <v>372.57</v>
      </c>
      <c r="K1162" s="37">
        <f t="shared" si="221"/>
        <v>2513170</v>
      </c>
      <c r="L1162" s="47">
        <v>0</v>
      </c>
      <c r="M1162" s="47">
        <v>0</v>
      </c>
      <c r="N1162" s="47">
        <v>0</v>
      </c>
      <c r="O1162" s="44">
        <f>'[1]Прод. прилож'!$C$378</f>
        <v>2513170</v>
      </c>
      <c r="P1162" s="50">
        <f t="shared" si="222"/>
        <v>6745.4974904044875</v>
      </c>
      <c r="Q1162" s="37">
        <v>9673</v>
      </c>
      <c r="R1162" s="70" t="s">
        <v>94</v>
      </c>
      <c r="S1162" s="112"/>
      <c r="T1162" s="112"/>
      <c r="U1162" s="112"/>
    </row>
    <row r="1163" spans="1:207" s="113" customFormat="1" ht="22.9" customHeight="1" x14ac:dyDescent="0.25">
      <c r="A1163" s="191" t="s">
        <v>1657</v>
      </c>
      <c r="B1163" s="45" t="s">
        <v>722</v>
      </c>
      <c r="C1163" s="58">
        <v>1966</v>
      </c>
      <c r="D1163" s="167" t="s">
        <v>221</v>
      </c>
      <c r="E1163" s="58" t="s">
        <v>22</v>
      </c>
      <c r="F1163" s="72">
        <v>4</v>
      </c>
      <c r="G1163" s="72">
        <v>3</v>
      </c>
      <c r="H1163" s="47">
        <f>I1163+J1163</f>
        <v>2089.3000000000002</v>
      </c>
      <c r="I1163" s="47">
        <v>41.3</v>
      </c>
      <c r="J1163" s="47">
        <v>2048</v>
      </c>
      <c r="K1163" s="37">
        <f t="shared" si="221"/>
        <v>3118413.6</v>
      </c>
      <c r="L1163" s="44">
        <v>0</v>
      </c>
      <c r="M1163" s="44">
        <v>0</v>
      </c>
      <c r="N1163" s="44">
        <v>0</v>
      </c>
      <c r="O1163" s="47">
        <f>'[1]Прод. прилож'!$C$1365</f>
        <v>3118413.6</v>
      </c>
      <c r="P1163" s="44">
        <f t="shared" si="222"/>
        <v>1492.563825204614</v>
      </c>
      <c r="Q1163" s="50">
        <v>9673</v>
      </c>
      <c r="R1163" s="69" t="s">
        <v>96</v>
      </c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  <c r="AC1163" s="16"/>
      <c r="AD1163" s="16"/>
      <c r="AE1163" s="16"/>
      <c r="AF1163" s="16"/>
      <c r="AG1163" s="16"/>
      <c r="AH1163" s="16"/>
      <c r="AI1163" s="16"/>
      <c r="AJ1163" s="16"/>
      <c r="AK1163" s="16"/>
      <c r="AL1163" s="16"/>
      <c r="AM1163" s="16"/>
      <c r="AN1163" s="16"/>
      <c r="AO1163" s="16"/>
      <c r="AP1163" s="16"/>
      <c r="AQ1163" s="16"/>
      <c r="AR1163" s="16"/>
      <c r="AS1163" s="16"/>
      <c r="AT1163" s="16"/>
      <c r="AU1163" s="16"/>
      <c r="AV1163" s="16"/>
      <c r="AW1163" s="16"/>
      <c r="AX1163" s="16"/>
      <c r="AY1163" s="16"/>
      <c r="AZ1163" s="16"/>
      <c r="BA1163" s="16"/>
      <c r="BB1163" s="16"/>
      <c r="BC1163" s="16"/>
      <c r="BD1163" s="16"/>
      <c r="BE1163" s="16"/>
      <c r="BF1163" s="16"/>
      <c r="BG1163" s="16"/>
      <c r="BH1163" s="16"/>
      <c r="BI1163" s="16"/>
      <c r="BJ1163" s="16"/>
      <c r="BK1163" s="16"/>
      <c r="BL1163" s="16"/>
      <c r="BM1163" s="16"/>
      <c r="BN1163" s="16"/>
      <c r="BO1163" s="16"/>
      <c r="BP1163" s="16"/>
      <c r="BQ1163" s="16"/>
      <c r="BR1163" s="16"/>
      <c r="BS1163" s="16"/>
      <c r="BT1163" s="16"/>
      <c r="BU1163" s="16"/>
      <c r="BV1163" s="16"/>
      <c r="BW1163" s="16"/>
      <c r="BX1163" s="16"/>
      <c r="BY1163" s="16"/>
      <c r="BZ1163" s="16"/>
      <c r="CA1163" s="16"/>
      <c r="CB1163" s="16"/>
      <c r="CC1163" s="16"/>
      <c r="CD1163" s="16"/>
      <c r="CE1163" s="16"/>
      <c r="CF1163" s="16"/>
      <c r="CG1163" s="16"/>
      <c r="CH1163" s="16"/>
      <c r="CI1163" s="16"/>
      <c r="CJ1163" s="16"/>
      <c r="CK1163" s="16"/>
      <c r="CL1163" s="16"/>
      <c r="CM1163" s="16"/>
      <c r="CN1163" s="16"/>
      <c r="CO1163" s="16"/>
      <c r="CP1163" s="16"/>
      <c r="CQ1163" s="16"/>
      <c r="CR1163" s="16"/>
      <c r="CS1163" s="16"/>
      <c r="CT1163" s="16"/>
      <c r="CU1163" s="16"/>
      <c r="CV1163" s="16"/>
      <c r="CW1163" s="16"/>
      <c r="CX1163" s="16"/>
      <c r="CY1163" s="16"/>
      <c r="CZ1163" s="16"/>
      <c r="DA1163" s="16"/>
      <c r="DB1163" s="16"/>
      <c r="DC1163" s="16"/>
      <c r="DD1163" s="16"/>
      <c r="DE1163" s="16"/>
      <c r="DF1163" s="16"/>
      <c r="DG1163" s="16"/>
      <c r="DH1163" s="16"/>
      <c r="DI1163" s="16"/>
      <c r="DJ1163" s="16"/>
      <c r="DK1163" s="16"/>
      <c r="DL1163" s="16"/>
      <c r="DM1163" s="16"/>
      <c r="DN1163" s="16"/>
      <c r="DO1163" s="16"/>
      <c r="DP1163" s="16"/>
      <c r="DQ1163" s="16"/>
      <c r="DR1163" s="16"/>
      <c r="DS1163" s="16"/>
      <c r="DT1163" s="16"/>
      <c r="DU1163" s="16"/>
      <c r="DV1163" s="16"/>
      <c r="DW1163" s="16"/>
      <c r="DX1163" s="16"/>
      <c r="DY1163" s="16"/>
      <c r="DZ1163" s="16"/>
      <c r="EA1163" s="16"/>
      <c r="EB1163" s="16"/>
      <c r="EC1163" s="16"/>
      <c r="ED1163" s="16"/>
      <c r="EE1163" s="16"/>
      <c r="EF1163" s="16"/>
      <c r="EG1163" s="16"/>
      <c r="EH1163" s="16"/>
      <c r="EI1163" s="16"/>
      <c r="EJ1163" s="16"/>
      <c r="EK1163" s="16"/>
      <c r="EL1163" s="16"/>
      <c r="EM1163" s="16"/>
      <c r="EN1163" s="16"/>
      <c r="EO1163" s="16"/>
      <c r="EP1163" s="16"/>
      <c r="EQ1163" s="16"/>
      <c r="ER1163" s="16"/>
      <c r="ES1163" s="16"/>
      <c r="ET1163" s="16"/>
      <c r="EU1163" s="16"/>
      <c r="EV1163" s="16"/>
      <c r="EW1163" s="16"/>
      <c r="EX1163" s="16"/>
      <c r="EY1163" s="16"/>
      <c r="EZ1163" s="16"/>
      <c r="FA1163" s="16"/>
      <c r="FB1163" s="16"/>
      <c r="FC1163" s="16"/>
      <c r="FD1163" s="16"/>
      <c r="FE1163" s="16"/>
      <c r="FF1163" s="16"/>
      <c r="FG1163" s="16"/>
      <c r="FH1163" s="16"/>
      <c r="FI1163" s="16"/>
      <c r="FJ1163" s="16"/>
      <c r="FK1163" s="16"/>
      <c r="FL1163" s="16"/>
      <c r="FM1163" s="16"/>
      <c r="FN1163" s="16"/>
      <c r="FO1163" s="16"/>
      <c r="FP1163" s="16"/>
      <c r="FQ1163" s="16"/>
      <c r="FR1163" s="16"/>
      <c r="FS1163" s="16"/>
      <c r="FT1163" s="16"/>
      <c r="FU1163" s="16"/>
      <c r="FV1163" s="16"/>
      <c r="FW1163" s="16"/>
      <c r="FX1163" s="16"/>
      <c r="FY1163" s="16"/>
      <c r="FZ1163" s="16"/>
      <c r="GA1163" s="16"/>
      <c r="GB1163" s="16"/>
      <c r="GC1163" s="16"/>
      <c r="GD1163" s="16"/>
      <c r="GE1163" s="16"/>
      <c r="GF1163" s="16"/>
      <c r="GG1163" s="16"/>
      <c r="GH1163" s="16"/>
      <c r="GI1163" s="16"/>
      <c r="GJ1163" s="16"/>
      <c r="GK1163" s="16"/>
      <c r="GL1163" s="16"/>
      <c r="GM1163" s="16"/>
      <c r="GN1163" s="16"/>
      <c r="GO1163" s="16"/>
      <c r="GP1163" s="16"/>
      <c r="GQ1163" s="16"/>
      <c r="GR1163" s="16"/>
      <c r="GS1163" s="16"/>
      <c r="GT1163" s="16"/>
      <c r="GU1163" s="16"/>
      <c r="GV1163" s="16"/>
      <c r="GW1163" s="16"/>
      <c r="GX1163" s="16"/>
      <c r="GY1163" s="16"/>
    </row>
    <row r="1164" spans="1:207" s="16" customFormat="1" ht="25.15" customHeight="1" x14ac:dyDescent="0.25">
      <c r="A1164" s="191" t="s">
        <v>1658</v>
      </c>
      <c r="B1164" s="45" t="s">
        <v>723</v>
      </c>
      <c r="C1164" s="58">
        <v>1966</v>
      </c>
      <c r="D1164" s="167" t="s">
        <v>221</v>
      </c>
      <c r="E1164" s="58" t="s">
        <v>20</v>
      </c>
      <c r="F1164" s="72">
        <v>4</v>
      </c>
      <c r="G1164" s="72">
        <v>3</v>
      </c>
      <c r="H1164" s="47">
        <f>I1164+J1164</f>
        <v>1996.15</v>
      </c>
      <c r="I1164" s="47">
        <v>87.4</v>
      </c>
      <c r="J1164" s="47">
        <v>1908.75</v>
      </c>
      <c r="K1164" s="37">
        <f t="shared" si="221"/>
        <v>7037000</v>
      </c>
      <c r="L1164" s="44">
        <v>0</v>
      </c>
      <c r="M1164" s="44">
        <v>0</v>
      </c>
      <c r="N1164" s="44">
        <v>0</v>
      </c>
      <c r="O1164" s="47">
        <f>'[1]Прод. прилож'!$C$1366</f>
        <v>7037000</v>
      </c>
      <c r="P1164" s="44">
        <f t="shared" si="222"/>
        <v>3525.2861758885851</v>
      </c>
      <c r="Q1164" s="50">
        <v>9673</v>
      </c>
      <c r="R1164" s="69" t="s">
        <v>96</v>
      </c>
      <c r="S1164" s="57"/>
    </row>
    <row r="1165" spans="1:207" s="16" customFormat="1" ht="25.15" customHeight="1" x14ac:dyDescent="0.25">
      <c r="A1165" s="191" t="s">
        <v>1659</v>
      </c>
      <c r="B1165" s="45" t="s">
        <v>724</v>
      </c>
      <c r="C1165" s="58">
        <v>1964</v>
      </c>
      <c r="D1165" s="167" t="s">
        <v>221</v>
      </c>
      <c r="E1165" s="167" t="s">
        <v>20</v>
      </c>
      <c r="F1165" s="72">
        <v>4</v>
      </c>
      <c r="G1165" s="72">
        <v>3</v>
      </c>
      <c r="H1165" s="47">
        <f>I1165+J1165</f>
        <v>2011.72</v>
      </c>
      <c r="I1165" s="47">
        <v>0</v>
      </c>
      <c r="J1165" s="47">
        <v>2011.72</v>
      </c>
      <c r="K1165" s="37">
        <f t="shared" si="221"/>
        <v>7068000</v>
      </c>
      <c r="L1165" s="44">
        <v>0</v>
      </c>
      <c r="M1165" s="44">
        <v>0</v>
      </c>
      <c r="N1165" s="44">
        <v>0</v>
      </c>
      <c r="O1165" s="47">
        <f>'[1]Прод. прилож'!$C$924</f>
        <v>7068000</v>
      </c>
      <c r="P1165" s="44">
        <f t="shared" si="222"/>
        <v>3513.4114091424253</v>
      </c>
      <c r="Q1165" s="50">
        <v>9673</v>
      </c>
      <c r="R1165" s="69" t="s">
        <v>95</v>
      </c>
      <c r="S1165" s="57"/>
    </row>
    <row r="1166" spans="1:207" s="16" customFormat="1" ht="25.15" customHeight="1" x14ac:dyDescent="0.25">
      <c r="A1166" s="191" t="s">
        <v>1660</v>
      </c>
      <c r="B1166" s="45" t="s">
        <v>1743</v>
      </c>
      <c r="C1166" s="58">
        <v>1950</v>
      </c>
      <c r="D1166" s="167" t="s">
        <v>221</v>
      </c>
      <c r="E1166" s="167" t="s">
        <v>20</v>
      </c>
      <c r="F1166" s="72">
        <v>2</v>
      </c>
      <c r="G1166" s="72">
        <v>2</v>
      </c>
      <c r="H1166" s="47">
        <v>845.43</v>
      </c>
      <c r="I1166" s="47">
        <v>0</v>
      </c>
      <c r="J1166" s="47">
        <v>540.53</v>
      </c>
      <c r="K1166" s="37">
        <f t="shared" si="221"/>
        <v>3488430</v>
      </c>
      <c r="L1166" s="44">
        <v>0</v>
      </c>
      <c r="M1166" s="44">
        <v>0</v>
      </c>
      <c r="N1166" s="44">
        <v>0</v>
      </c>
      <c r="O1166" s="47">
        <f>'[1]Прод. прилож'!$C$379</f>
        <v>3488430</v>
      </c>
      <c r="P1166" s="44">
        <f t="shared" si="222"/>
        <v>4126.2197934778751</v>
      </c>
      <c r="Q1166" s="50">
        <v>9673</v>
      </c>
      <c r="R1166" s="69" t="s">
        <v>94</v>
      </c>
      <c r="S1166" s="57"/>
    </row>
    <row r="1167" spans="1:207" s="16" customFormat="1" ht="25.15" customHeight="1" x14ac:dyDescent="0.25">
      <c r="A1167" s="191" t="s">
        <v>1661</v>
      </c>
      <c r="B1167" s="45" t="s">
        <v>728</v>
      </c>
      <c r="C1167" s="58">
        <v>1950</v>
      </c>
      <c r="D1167" s="167" t="s">
        <v>221</v>
      </c>
      <c r="E1167" s="167" t="s">
        <v>527</v>
      </c>
      <c r="F1167" s="72">
        <v>2</v>
      </c>
      <c r="G1167" s="72">
        <v>2</v>
      </c>
      <c r="H1167" s="47">
        <v>729.29</v>
      </c>
      <c r="I1167" s="47">
        <v>0</v>
      </c>
      <c r="J1167" s="47">
        <v>470</v>
      </c>
      <c r="K1167" s="37">
        <f t="shared" si="221"/>
        <v>5626500</v>
      </c>
      <c r="L1167" s="44">
        <v>0</v>
      </c>
      <c r="M1167" s="44">
        <v>0</v>
      </c>
      <c r="N1167" s="44">
        <v>0</v>
      </c>
      <c r="O1167" s="47">
        <f>'[1]Прод. прилож'!$C$380</f>
        <v>5626500</v>
      </c>
      <c r="P1167" s="44">
        <f t="shared" si="222"/>
        <v>7715.0379135871881</v>
      </c>
      <c r="Q1167" s="50">
        <v>9673</v>
      </c>
      <c r="R1167" s="69" t="s">
        <v>94</v>
      </c>
      <c r="S1167" s="57"/>
    </row>
    <row r="1168" spans="1:207" s="16" customFormat="1" ht="25.15" customHeight="1" x14ac:dyDescent="0.25">
      <c r="A1168" s="191" t="s">
        <v>1662</v>
      </c>
      <c r="B1168" s="45" t="s">
        <v>725</v>
      </c>
      <c r="C1168" s="58">
        <v>1950</v>
      </c>
      <c r="D1168" s="167" t="s">
        <v>221</v>
      </c>
      <c r="E1168" s="58" t="s">
        <v>20</v>
      </c>
      <c r="F1168" s="72">
        <v>2</v>
      </c>
      <c r="G1168" s="72">
        <v>2</v>
      </c>
      <c r="H1168" s="47">
        <f>I1168+J1168</f>
        <v>851.18</v>
      </c>
      <c r="I1168" s="47">
        <v>0</v>
      </c>
      <c r="J1168" s="47">
        <v>851.18</v>
      </c>
      <c r="K1168" s="37">
        <f t="shared" si="221"/>
        <v>3645972</v>
      </c>
      <c r="L1168" s="44">
        <v>0</v>
      </c>
      <c r="M1168" s="44">
        <v>0</v>
      </c>
      <c r="N1168" s="44">
        <v>0</v>
      </c>
      <c r="O1168" s="47">
        <f>'[1]Прод. прилож'!$C$381</f>
        <v>3645972</v>
      </c>
      <c r="P1168" s="44">
        <f t="shared" si="222"/>
        <v>4283.4324114758338</v>
      </c>
      <c r="Q1168" s="50">
        <v>9673</v>
      </c>
      <c r="R1168" s="69" t="s">
        <v>94</v>
      </c>
      <c r="S1168" s="57"/>
    </row>
    <row r="1169" spans="1:21" ht="37.15" customHeight="1" x14ac:dyDescent="0.25">
      <c r="A1169" s="198" t="s">
        <v>2248</v>
      </c>
      <c r="B1169" s="198"/>
      <c r="C1169" s="198"/>
      <c r="D1169" s="198"/>
      <c r="E1169" s="198"/>
      <c r="F1169" s="198"/>
      <c r="G1169" s="198"/>
      <c r="H1169" s="198"/>
      <c r="I1169" s="198"/>
      <c r="J1169" s="198"/>
      <c r="K1169" s="198"/>
      <c r="L1169" s="198"/>
      <c r="M1169" s="198"/>
      <c r="N1169" s="198"/>
      <c r="O1169" s="198"/>
      <c r="P1169" s="198"/>
      <c r="Q1169" s="198"/>
      <c r="R1169" s="198"/>
    </row>
    <row r="1170" spans="1:21" ht="37.15" customHeight="1" x14ac:dyDescent="0.25">
      <c r="A1170" s="199" t="s">
        <v>742</v>
      </c>
      <c r="B1170" s="199"/>
      <c r="C1170" s="158" t="s">
        <v>21</v>
      </c>
      <c r="D1170" s="158" t="s">
        <v>21</v>
      </c>
      <c r="E1170" s="158" t="s">
        <v>21</v>
      </c>
      <c r="F1170" s="96" t="s">
        <v>21</v>
      </c>
      <c r="G1170" s="96" t="s">
        <v>21</v>
      </c>
      <c r="H1170" s="97">
        <f>SUM(H1171:H1174)</f>
        <v>1714</v>
      </c>
      <c r="I1170" s="97">
        <f t="shared" ref="I1170:O1170" si="225">SUM(I1171:I1174)</f>
        <v>206.49999999999997</v>
      </c>
      <c r="J1170" s="97">
        <f t="shared" si="225"/>
        <v>1507.2</v>
      </c>
      <c r="K1170" s="97">
        <f t="shared" si="225"/>
        <v>18998674</v>
      </c>
      <c r="L1170" s="97">
        <f t="shared" si="225"/>
        <v>0</v>
      </c>
      <c r="M1170" s="97">
        <f t="shared" si="225"/>
        <v>0</v>
      </c>
      <c r="N1170" s="97">
        <f t="shared" si="225"/>
        <v>0</v>
      </c>
      <c r="O1170" s="97">
        <f t="shared" si="225"/>
        <v>18998674</v>
      </c>
      <c r="P1170" s="34">
        <f>K1170/H1170</f>
        <v>11084.40723453909</v>
      </c>
      <c r="Q1170" s="98" t="s">
        <v>21</v>
      </c>
      <c r="R1170" s="99" t="s">
        <v>21</v>
      </c>
    </row>
    <row r="1171" spans="1:21" s="15" customFormat="1" ht="27" customHeight="1" x14ac:dyDescent="0.25">
      <c r="A1171" s="69" t="s">
        <v>1663</v>
      </c>
      <c r="B1171" s="45" t="s">
        <v>867</v>
      </c>
      <c r="C1171" s="72">
        <v>1964</v>
      </c>
      <c r="D1171" s="167" t="s">
        <v>221</v>
      </c>
      <c r="E1171" s="72" t="s">
        <v>20</v>
      </c>
      <c r="F1171" s="72">
        <v>2</v>
      </c>
      <c r="G1171" s="72">
        <v>2</v>
      </c>
      <c r="H1171" s="47">
        <v>421.8</v>
      </c>
      <c r="I1171" s="47">
        <v>52</v>
      </c>
      <c r="J1171" s="47">
        <v>369.8</v>
      </c>
      <c r="K1171" s="37">
        <f>SUM(L1171:O1171)</f>
        <v>4738539.8</v>
      </c>
      <c r="L1171" s="44">
        <v>0</v>
      </c>
      <c r="M1171" s="44">
        <v>0</v>
      </c>
      <c r="N1171" s="44">
        <v>0</v>
      </c>
      <c r="O1171" s="47">
        <f>'[1]Прод. прилож'!$C$1368</f>
        <v>4738539.8</v>
      </c>
      <c r="P1171" s="44">
        <f>K1171/H1171</f>
        <v>11234.091512565195</v>
      </c>
      <c r="Q1171" s="50">
        <v>9673</v>
      </c>
      <c r="R1171" s="69" t="s">
        <v>96</v>
      </c>
      <c r="S1171" s="65"/>
      <c r="T1171" s="16"/>
      <c r="U1171" s="16"/>
    </row>
    <row r="1172" spans="1:21" ht="27" customHeight="1" x14ac:dyDescent="0.25">
      <c r="A1172" s="69" t="s">
        <v>1664</v>
      </c>
      <c r="B1172" s="45" t="s">
        <v>868</v>
      </c>
      <c r="C1172" s="72">
        <v>1964</v>
      </c>
      <c r="D1172" s="167" t="s">
        <v>221</v>
      </c>
      <c r="E1172" s="72" t="s">
        <v>20</v>
      </c>
      <c r="F1172" s="72">
        <v>2</v>
      </c>
      <c r="G1172" s="72">
        <v>2</v>
      </c>
      <c r="H1172" s="47">
        <v>427.8</v>
      </c>
      <c r="I1172" s="47">
        <v>53.1</v>
      </c>
      <c r="J1172" s="47">
        <v>374.4</v>
      </c>
      <c r="K1172" s="37">
        <f>SUM(L1172:O1172)</f>
        <v>4748505.8</v>
      </c>
      <c r="L1172" s="44">
        <v>0</v>
      </c>
      <c r="M1172" s="44">
        <v>0</v>
      </c>
      <c r="N1172" s="44">
        <v>0</v>
      </c>
      <c r="O1172" s="47">
        <f>'[1]Прод. прилож'!$C$1369</f>
        <v>4748505.8</v>
      </c>
      <c r="P1172" s="44">
        <f>K1172/H1172</f>
        <v>11099.826554464702</v>
      </c>
      <c r="Q1172" s="50">
        <v>9673</v>
      </c>
      <c r="R1172" s="69" t="s">
        <v>96</v>
      </c>
      <c r="S1172" s="18"/>
    </row>
    <row r="1173" spans="1:21" ht="27" customHeight="1" x14ac:dyDescent="0.25">
      <c r="A1173" s="69" t="s">
        <v>1665</v>
      </c>
      <c r="B1173" s="45" t="s">
        <v>869</v>
      </c>
      <c r="C1173" s="72">
        <v>1964</v>
      </c>
      <c r="D1173" s="167" t="s">
        <v>221</v>
      </c>
      <c r="E1173" s="72" t="s">
        <v>20</v>
      </c>
      <c r="F1173" s="72">
        <v>2</v>
      </c>
      <c r="G1173" s="72">
        <v>2</v>
      </c>
      <c r="H1173" s="47">
        <v>437.3</v>
      </c>
      <c r="I1173" s="47">
        <v>49.8</v>
      </c>
      <c r="J1173" s="47">
        <v>387.5</v>
      </c>
      <c r="K1173" s="37">
        <f>SUM(L1173:O1173)</f>
        <v>4764285.3</v>
      </c>
      <c r="L1173" s="44">
        <v>0</v>
      </c>
      <c r="M1173" s="44">
        <v>0</v>
      </c>
      <c r="N1173" s="44">
        <v>0</v>
      </c>
      <c r="O1173" s="47">
        <f>'[1]Прод. прилож'!$C$1370</f>
        <v>4764285.3</v>
      </c>
      <c r="P1173" s="44">
        <f>K1173/H1173</f>
        <v>10894.775440201234</v>
      </c>
      <c r="Q1173" s="50">
        <v>9673</v>
      </c>
      <c r="R1173" s="69" t="s">
        <v>96</v>
      </c>
      <c r="S1173" s="18"/>
    </row>
    <row r="1174" spans="1:21" ht="27" customHeight="1" x14ac:dyDescent="0.25">
      <c r="A1174" s="69" t="s">
        <v>1666</v>
      </c>
      <c r="B1174" s="45" t="s">
        <v>870</v>
      </c>
      <c r="C1174" s="72">
        <v>1964</v>
      </c>
      <c r="D1174" s="167" t="s">
        <v>221</v>
      </c>
      <c r="E1174" s="72" t="s">
        <v>20</v>
      </c>
      <c r="F1174" s="72">
        <v>2</v>
      </c>
      <c r="G1174" s="72">
        <v>2</v>
      </c>
      <c r="H1174" s="47">
        <v>427.1</v>
      </c>
      <c r="I1174" s="47">
        <v>51.6</v>
      </c>
      <c r="J1174" s="47">
        <v>375.5</v>
      </c>
      <c r="K1174" s="37">
        <f>SUM(L1174:O1174)</f>
        <v>4747343.0999999996</v>
      </c>
      <c r="L1174" s="44">
        <v>0</v>
      </c>
      <c r="M1174" s="44">
        <v>0</v>
      </c>
      <c r="N1174" s="44">
        <v>0</v>
      </c>
      <c r="O1174" s="47">
        <f>'[1]Прод. прилож'!$C$1371</f>
        <v>4747343.0999999996</v>
      </c>
      <c r="P1174" s="44">
        <f>K1174/H1174</f>
        <v>11115.296417700771</v>
      </c>
      <c r="Q1174" s="50">
        <v>9673</v>
      </c>
      <c r="R1174" s="69" t="s">
        <v>96</v>
      </c>
      <c r="S1174" s="18"/>
    </row>
    <row r="1175" spans="1:21" ht="37.15" customHeight="1" x14ac:dyDescent="0.25">
      <c r="A1175" s="198" t="s">
        <v>2249</v>
      </c>
      <c r="B1175" s="198"/>
      <c r="C1175" s="198"/>
      <c r="D1175" s="198"/>
      <c r="E1175" s="198"/>
      <c r="F1175" s="198"/>
      <c r="G1175" s="198"/>
      <c r="H1175" s="198"/>
      <c r="I1175" s="198"/>
      <c r="J1175" s="198"/>
      <c r="K1175" s="198"/>
      <c r="L1175" s="198"/>
      <c r="M1175" s="198"/>
      <c r="N1175" s="198"/>
      <c r="O1175" s="198"/>
      <c r="P1175" s="198"/>
      <c r="Q1175" s="198"/>
      <c r="R1175" s="198"/>
    </row>
    <row r="1176" spans="1:21" ht="37.15" customHeight="1" x14ac:dyDescent="0.25">
      <c r="A1176" s="199" t="s">
        <v>741</v>
      </c>
      <c r="B1176" s="199"/>
      <c r="C1176" s="158" t="s">
        <v>21</v>
      </c>
      <c r="D1176" s="158" t="s">
        <v>21</v>
      </c>
      <c r="E1176" s="158" t="s">
        <v>21</v>
      </c>
      <c r="F1176" s="96" t="s">
        <v>21</v>
      </c>
      <c r="G1176" s="96" t="s">
        <v>21</v>
      </c>
      <c r="H1176" s="97">
        <f>SUM(H1177:H1181)</f>
        <v>1829.6</v>
      </c>
      <c r="I1176" s="97">
        <f t="shared" ref="I1176:O1176" si="226">SUM(I1177:I1181)</f>
        <v>16</v>
      </c>
      <c r="J1176" s="97">
        <f t="shared" si="226"/>
        <v>1713.6</v>
      </c>
      <c r="K1176" s="97">
        <f t="shared" si="226"/>
        <v>11289890</v>
      </c>
      <c r="L1176" s="97">
        <f t="shared" si="226"/>
        <v>0</v>
      </c>
      <c r="M1176" s="97">
        <f t="shared" si="226"/>
        <v>0</v>
      </c>
      <c r="N1176" s="97">
        <f t="shared" si="226"/>
        <v>0</v>
      </c>
      <c r="O1176" s="97">
        <f t="shared" si="226"/>
        <v>11289890</v>
      </c>
      <c r="P1176" s="34">
        <f t="shared" ref="P1176:P1181" si="227">K1176/H1176</f>
        <v>6170.6875819851339</v>
      </c>
      <c r="Q1176" s="98" t="s">
        <v>21</v>
      </c>
      <c r="R1176" s="99" t="s">
        <v>21</v>
      </c>
    </row>
    <row r="1177" spans="1:21" s="15" customFormat="1" ht="27" customHeight="1" x14ac:dyDescent="0.25">
      <c r="A1177" s="69" t="s">
        <v>1667</v>
      </c>
      <c r="B1177" s="45" t="s">
        <v>871</v>
      </c>
      <c r="C1177" s="72">
        <v>1965</v>
      </c>
      <c r="D1177" s="167" t="s">
        <v>221</v>
      </c>
      <c r="E1177" s="72" t="s">
        <v>20</v>
      </c>
      <c r="F1177" s="72">
        <v>2</v>
      </c>
      <c r="G1177" s="72">
        <v>2</v>
      </c>
      <c r="H1177" s="47">
        <v>403.3</v>
      </c>
      <c r="I1177" s="47">
        <v>0</v>
      </c>
      <c r="J1177" s="47">
        <v>403.3</v>
      </c>
      <c r="K1177" s="37">
        <f>SUM(L1177:O1177)</f>
        <v>1875500</v>
      </c>
      <c r="L1177" s="44">
        <v>0</v>
      </c>
      <c r="M1177" s="44">
        <v>0</v>
      </c>
      <c r="N1177" s="44">
        <v>0</v>
      </c>
      <c r="O1177" s="47">
        <f>'[1]Прод. прилож'!$C$926</f>
        <v>1875500</v>
      </c>
      <c r="P1177" s="44">
        <f t="shared" si="227"/>
        <v>4650.3843292834117</v>
      </c>
      <c r="Q1177" s="50">
        <v>9673</v>
      </c>
      <c r="R1177" s="69" t="s">
        <v>95</v>
      </c>
      <c r="S1177" s="65"/>
      <c r="T1177" s="16"/>
      <c r="U1177" s="16"/>
    </row>
    <row r="1178" spans="1:21" s="15" customFormat="1" ht="27" customHeight="1" x14ac:dyDescent="0.25">
      <c r="A1178" s="69" t="s">
        <v>1668</v>
      </c>
      <c r="B1178" s="45" t="s">
        <v>872</v>
      </c>
      <c r="C1178" s="72">
        <v>1965</v>
      </c>
      <c r="D1178" s="167" t="s">
        <v>221</v>
      </c>
      <c r="E1178" s="72" t="s">
        <v>20</v>
      </c>
      <c r="F1178" s="72">
        <v>2</v>
      </c>
      <c r="G1178" s="72">
        <v>2</v>
      </c>
      <c r="H1178" s="47">
        <v>348.3</v>
      </c>
      <c r="I1178" s="47">
        <v>0</v>
      </c>
      <c r="J1178" s="47">
        <v>348.3</v>
      </c>
      <c r="K1178" s="37">
        <f>SUM(L1178:O1178)</f>
        <v>1875500</v>
      </c>
      <c r="L1178" s="44">
        <v>0</v>
      </c>
      <c r="M1178" s="44">
        <v>0</v>
      </c>
      <c r="N1178" s="44">
        <v>0</v>
      </c>
      <c r="O1178" s="47">
        <f>'[1]Прод. прилож'!$C$927</f>
        <v>1875500</v>
      </c>
      <c r="P1178" s="44">
        <f t="shared" si="227"/>
        <v>5384.7258110824005</v>
      </c>
      <c r="Q1178" s="50">
        <v>9673</v>
      </c>
      <c r="R1178" s="69" t="s">
        <v>95</v>
      </c>
      <c r="S1178" s="65"/>
      <c r="T1178" s="16"/>
      <c r="U1178" s="16"/>
    </row>
    <row r="1179" spans="1:21" s="15" customFormat="1" ht="27" customHeight="1" x14ac:dyDescent="0.25">
      <c r="A1179" s="69" t="s">
        <v>1669</v>
      </c>
      <c r="B1179" s="45" t="s">
        <v>873</v>
      </c>
      <c r="C1179" s="72">
        <v>1965</v>
      </c>
      <c r="D1179" s="167" t="s">
        <v>221</v>
      </c>
      <c r="E1179" s="72" t="s">
        <v>20</v>
      </c>
      <c r="F1179" s="72">
        <v>2</v>
      </c>
      <c r="G1179" s="72">
        <v>2</v>
      </c>
      <c r="H1179" s="47">
        <v>341</v>
      </c>
      <c r="I1179" s="47">
        <v>0</v>
      </c>
      <c r="J1179" s="47">
        <v>341</v>
      </c>
      <c r="K1179" s="37">
        <f>SUM(L1179:O1179)</f>
        <v>1875500</v>
      </c>
      <c r="L1179" s="44">
        <v>0</v>
      </c>
      <c r="M1179" s="44">
        <v>0</v>
      </c>
      <c r="N1179" s="44">
        <v>0</v>
      </c>
      <c r="O1179" s="47">
        <f>'[1]Прод. прилож'!$C$928</f>
        <v>1875500</v>
      </c>
      <c r="P1179" s="44">
        <f t="shared" si="227"/>
        <v>5500</v>
      </c>
      <c r="Q1179" s="50">
        <v>9673</v>
      </c>
      <c r="R1179" s="69" t="s">
        <v>95</v>
      </c>
      <c r="S1179" s="65"/>
      <c r="T1179" s="16"/>
      <c r="U1179" s="16"/>
    </row>
    <row r="1180" spans="1:21" s="15" customFormat="1" ht="27" customHeight="1" x14ac:dyDescent="0.25">
      <c r="A1180" s="69" t="s">
        <v>1670</v>
      </c>
      <c r="B1180" s="45" t="s">
        <v>874</v>
      </c>
      <c r="C1180" s="72">
        <v>1964</v>
      </c>
      <c r="D1180" s="167" t="s">
        <v>221</v>
      </c>
      <c r="E1180" s="72" t="s">
        <v>20</v>
      </c>
      <c r="F1180" s="72">
        <v>2</v>
      </c>
      <c r="G1180" s="72">
        <v>2</v>
      </c>
      <c r="H1180" s="47">
        <v>341</v>
      </c>
      <c r="I1180" s="47">
        <v>0</v>
      </c>
      <c r="J1180" s="47">
        <v>341</v>
      </c>
      <c r="K1180" s="37">
        <f>SUM(L1180:O1180)</f>
        <v>4200500</v>
      </c>
      <c r="L1180" s="44">
        <v>0</v>
      </c>
      <c r="M1180" s="44">
        <v>0</v>
      </c>
      <c r="N1180" s="44">
        <v>0</v>
      </c>
      <c r="O1180" s="47">
        <f>'[1]Прод. прилож'!$C$929</f>
        <v>4200500</v>
      </c>
      <c r="P1180" s="44">
        <f t="shared" si="227"/>
        <v>12318.181818181818</v>
      </c>
      <c r="Q1180" s="50">
        <v>9673</v>
      </c>
      <c r="R1180" s="69" t="s">
        <v>95</v>
      </c>
      <c r="S1180" s="65"/>
      <c r="T1180" s="16"/>
      <c r="U1180" s="16"/>
    </row>
    <row r="1181" spans="1:21" s="15" customFormat="1" ht="27" customHeight="1" x14ac:dyDescent="0.25">
      <c r="A1181" s="69" t="s">
        <v>1671</v>
      </c>
      <c r="B1181" s="45" t="s">
        <v>875</v>
      </c>
      <c r="C1181" s="72">
        <v>1965</v>
      </c>
      <c r="D1181" s="167" t="s">
        <v>221</v>
      </c>
      <c r="E1181" s="72" t="s">
        <v>20</v>
      </c>
      <c r="F1181" s="72">
        <v>2</v>
      </c>
      <c r="G1181" s="72">
        <v>1</v>
      </c>
      <c r="H1181" s="47">
        <v>396</v>
      </c>
      <c r="I1181" s="47">
        <v>16</v>
      </c>
      <c r="J1181" s="47">
        <v>280</v>
      </c>
      <c r="K1181" s="37">
        <f>SUM(L1181:O1181)</f>
        <v>1462890</v>
      </c>
      <c r="L1181" s="44">
        <v>0</v>
      </c>
      <c r="M1181" s="44">
        <v>0</v>
      </c>
      <c r="N1181" s="44">
        <v>0</v>
      </c>
      <c r="O1181" s="47">
        <f>'[1]Прод. прилож'!$C$930</f>
        <v>1462890</v>
      </c>
      <c r="P1181" s="44">
        <f t="shared" si="227"/>
        <v>3694.1666666666665</v>
      </c>
      <c r="Q1181" s="50">
        <v>9673</v>
      </c>
      <c r="R1181" s="69" t="s">
        <v>95</v>
      </c>
      <c r="S1181" s="65"/>
      <c r="T1181" s="16"/>
      <c r="U1181" s="16"/>
    </row>
    <row r="1182" spans="1:21" s="111" customFormat="1" ht="40.15" customHeight="1" x14ac:dyDescent="0.25">
      <c r="A1182" s="198" t="s">
        <v>2250</v>
      </c>
      <c r="B1182" s="198"/>
      <c r="C1182" s="198"/>
      <c r="D1182" s="198"/>
      <c r="E1182" s="198"/>
      <c r="F1182" s="198"/>
      <c r="G1182" s="198"/>
      <c r="H1182" s="198"/>
      <c r="I1182" s="198"/>
      <c r="J1182" s="198"/>
      <c r="K1182" s="198"/>
      <c r="L1182" s="198"/>
      <c r="M1182" s="198"/>
      <c r="N1182" s="198"/>
      <c r="O1182" s="198"/>
      <c r="P1182" s="198"/>
      <c r="Q1182" s="198"/>
      <c r="R1182" s="198"/>
      <c r="S1182" s="110"/>
      <c r="T1182" s="110"/>
      <c r="U1182" s="110"/>
    </row>
    <row r="1183" spans="1:21" s="111" customFormat="1" ht="40.15" customHeight="1" x14ac:dyDescent="0.25">
      <c r="A1183" s="199" t="s">
        <v>2204</v>
      </c>
      <c r="B1183" s="199"/>
      <c r="C1183" s="158" t="s">
        <v>21</v>
      </c>
      <c r="D1183" s="158" t="s">
        <v>21</v>
      </c>
      <c r="E1183" s="158" t="s">
        <v>21</v>
      </c>
      <c r="F1183" s="96" t="s">
        <v>21</v>
      </c>
      <c r="G1183" s="96" t="s">
        <v>21</v>
      </c>
      <c r="H1183" s="118">
        <f>SUM(H1184)</f>
        <v>572.79999999999995</v>
      </c>
      <c r="I1183" s="118">
        <f t="shared" ref="I1183:O1183" si="228">SUM(I1184)</f>
        <v>48</v>
      </c>
      <c r="J1183" s="118">
        <f t="shared" si="228"/>
        <v>524.79999999999995</v>
      </c>
      <c r="K1183" s="118">
        <f t="shared" si="228"/>
        <v>5527081.0999999996</v>
      </c>
      <c r="L1183" s="118">
        <f t="shared" si="228"/>
        <v>0</v>
      </c>
      <c r="M1183" s="118">
        <f t="shared" si="228"/>
        <v>0</v>
      </c>
      <c r="N1183" s="118">
        <f t="shared" si="228"/>
        <v>0</v>
      </c>
      <c r="O1183" s="118">
        <f t="shared" si="228"/>
        <v>5527081.0999999996</v>
      </c>
      <c r="P1183" s="34">
        <f t="shared" ref="P1183:P1184" si="229">K1183/H1183</f>
        <v>9649.2337639664802</v>
      </c>
      <c r="Q1183" s="119" t="s">
        <v>21</v>
      </c>
      <c r="R1183" s="120" t="s">
        <v>21</v>
      </c>
      <c r="S1183" s="110"/>
      <c r="T1183" s="110"/>
      <c r="U1183" s="110"/>
    </row>
    <row r="1184" spans="1:21" s="111" customFormat="1" ht="22.9" customHeight="1" x14ac:dyDescent="0.25">
      <c r="A1184" s="125" t="s">
        <v>1672</v>
      </c>
      <c r="B1184" s="45" t="s">
        <v>2205</v>
      </c>
      <c r="C1184" s="167">
        <v>1989</v>
      </c>
      <c r="D1184" s="167" t="s">
        <v>221</v>
      </c>
      <c r="E1184" s="167" t="s">
        <v>20</v>
      </c>
      <c r="F1184" s="64">
        <v>2</v>
      </c>
      <c r="G1184" s="64">
        <v>2</v>
      </c>
      <c r="H1184" s="44">
        <v>572.79999999999995</v>
      </c>
      <c r="I1184" s="44">
        <v>48</v>
      </c>
      <c r="J1184" s="44">
        <v>524.79999999999995</v>
      </c>
      <c r="K1184" s="44">
        <f>SUM(L1184:O1184)</f>
        <v>5527081.0999999996</v>
      </c>
      <c r="L1184" s="44">
        <v>0</v>
      </c>
      <c r="M1184" s="44">
        <v>0</v>
      </c>
      <c r="N1184" s="44">
        <v>0</v>
      </c>
      <c r="O1184" s="44">
        <f>'[1]Прод. прилож'!$C$1373</f>
        <v>5527081.0999999996</v>
      </c>
      <c r="P1184" s="50">
        <f t="shared" si="229"/>
        <v>9649.2337639664802</v>
      </c>
      <c r="Q1184" s="44">
        <v>9673</v>
      </c>
      <c r="R1184" s="70" t="s">
        <v>96</v>
      </c>
      <c r="S1184" s="124">
        <f>O1184+O1185+O1186+O1187</f>
        <v>52888525.06000001</v>
      </c>
      <c r="T1184" s="110"/>
      <c r="U1184" s="110"/>
    </row>
    <row r="1185" spans="1:21" ht="34.9" customHeight="1" x14ac:dyDescent="0.25">
      <c r="A1185" s="198" t="s">
        <v>2169</v>
      </c>
      <c r="B1185" s="198"/>
      <c r="C1185" s="198"/>
      <c r="D1185" s="198"/>
      <c r="E1185" s="198"/>
      <c r="F1185" s="198"/>
      <c r="G1185" s="198"/>
      <c r="H1185" s="198"/>
      <c r="I1185" s="198"/>
      <c r="J1185" s="198"/>
      <c r="K1185" s="198"/>
      <c r="L1185" s="198"/>
      <c r="M1185" s="198"/>
      <c r="N1185" s="198"/>
      <c r="O1185" s="198"/>
      <c r="P1185" s="198"/>
      <c r="Q1185" s="198"/>
      <c r="R1185" s="198"/>
    </row>
    <row r="1186" spans="1:21" ht="34.9" customHeight="1" x14ac:dyDescent="0.25">
      <c r="A1186" s="199" t="s">
        <v>737</v>
      </c>
      <c r="B1186" s="199"/>
      <c r="C1186" s="158" t="s">
        <v>21</v>
      </c>
      <c r="D1186" s="158" t="s">
        <v>21</v>
      </c>
      <c r="E1186" s="158" t="s">
        <v>21</v>
      </c>
      <c r="F1186" s="96" t="s">
        <v>21</v>
      </c>
      <c r="G1186" s="96" t="s">
        <v>21</v>
      </c>
      <c r="H1186" s="97">
        <f>SUM(H1187:H1201)</f>
        <v>8750.4599999999973</v>
      </c>
      <c r="I1186" s="97">
        <f t="shared" ref="I1186:P1186" si="230">SUM(I1187:I1201)</f>
        <v>885.58999999999992</v>
      </c>
      <c r="J1186" s="97">
        <f t="shared" si="230"/>
        <v>7722.83</v>
      </c>
      <c r="K1186" s="97">
        <f t="shared" si="230"/>
        <v>45599598.960000008</v>
      </c>
      <c r="L1186" s="97">
        <f t="shared" si="230"/>
        <v>0</v>
      </c>
      <c r="M1186" s="97">
        <f t="shared" si="230"/>
        <v>0</v>
      </c>
      <c r="N1186" s="97">
        <f t="shared" si="230"/>
        <v>0</v>
      </c>
      <c r="O1186" s="97">
        <f t="shared" si="230"/>
        <v>45599598.960000008</v>
      </c>
      <c r="P1186" s="97">
        <f t="shared" si="230"/>
        <v>81943.888341726168</v>
      </c>
      <c r="Q1186" s="98" t="s">
        <v>21</v>
      </c>
      <c r="R1186" s="99" t="s">
        <v>21</v>
      </c>
    </row>
    <row r="1187" spans="1:21" s="15" customFormat="1" ht="22.9" customHeight="1" x14ac:dyDescent="0.25">
      <c r="A1187" s="191" t="s">
        <v>1673</v>
      </c>
      <c r="B1187" s="45" t="s">
        <v>879</v>
      </c>
      <c r="C1187" s="72">
        <v>1962</v>
      </c>
      <c r="D1187" s="167" t="s">
        <v>221</v>
      </c>
      <c r="E1187" s="72" t="s">
        <v>20</v>
      </c>
      <c r="F1187" s="72">
        <v>2</v>
      </c>
      <c r="G1187" s="72">
        <v>2</v>
      </c>
      <c r="H1187" s="47">
        <v>423.4</v>
      </c>
      <c r="I1187" s="47">
        <v>48.6</v>
      </c>
      <c r="J1187" s="47">
        <v>374.8</v>
      </c>
      <c r="K1187" s="37">
        <f t="shared" ref="K1187:K1201" si="231">SUM(L1187:O1187)</f>
        <v>1761844.9999999998</v>
      </c>
      <c r="L1187" s="44">
        <v>0</v>
      </c>
      <c r="M1187" s="44">
        <v>0</v>
      </c>
      <c r="N1187" s="44">
        <v>0</v>
      </c>
      <c r="O1187" s="47">
        <f>'[1]Прод. прилож'!$C$1375</f>
        <v>1761844.9999999998</v>
      </c>
      <c r="P1187" s="44">
        <f t="shared" ref="P1187:P1201" si="232">K1187/H1187</f>
        <v>4161.1832782239017</v>
      </c>
      <c r="Q1187" s="50">
        <v>9673</v>
      </c>
      <c r="R1187" s="69" t="s">
        <v>96</v>
      </c>
      <c r="S1187" s="65"/>
      <c r="T1187" s="16"/>
      <c r="U1187" s="16"/>
    </row>
    <row r="1188" spans="1:21" ht="22.9" customHeight="1" x14ac:dyDescent="0.25">
      <c r="A1188" s="191" t="s">
        <v>1674</v>
      </c>
      <c r="B1188" s="45" t="s">
        <v>880</v>
      </c>
      <c r="C1188" s="72">
        <v>1962</v>
      </c>
      <c r="D1188" s="167" t="s">
        <v>221</v>
      </c>
      <c r="E1188" s="72" t="s">
        <v>20</v>
      </c>
      <c r="F1188" s="72">
        <v>2</v>
      </c>
      <c r="G1188" s="72">
        <v>2</v>
      </c>
      <c r="H1188" s="47">
        <v>428</v>
      </c>
      <c r="I1188" s="47">
        <v>43.5</v>
      </c>
      <c r="J1188" s="47">
        <v>384.5</v>
      </c>
      <c r="K1188" s="37">
        <f t="shared" si="231"/>
        <v>1779900</v>
      </c>
      <c r="L1188" s="44">
        <v>0</v>
      </c>
      <c r="M1188" s="44">
        <v>0</v>
      </c>
      <c r="N1188" s="44">
        <v>0</v>
      </c>
      <c r="O1188" s="47">
        <f>'[1]Прод. прилож'!$C$1376</f>
        <v>1779900</v>
      </c>
      <c r="P1188" s="44">
        <f t="shared" si="232"/>
        <v>4158.6448598130837</v>
      </c>
      <c r="Q1188" s="50">
        <v>9673</v>
      </c>
      <c r="R1188" s="69" t="s">
        <v>96</v>
      </c>
      <c r="S1188" s="18"/>
    </row>
    <row r="1189" spans="1:21" ht="22.9" customHeight="1" x14ac:dyDescent="0.25">
      <c r="A1189" s="191" t="s">
        <v>1675</v>
      </c>
      <c r="B1189" s="45" t="s">
        <v>881</v>
      </c>
      <c r="C1189" s="72">
        <v>1962</v>
      </c>
      <c r="D1189" s="167" t="s">
        <v>221</v>
      </c>
      <c r="E1189" s="72" t="s">
        <v>20</v>
      </c>
      <c r="F1189" s="72">
        <v>2</v>
      </c>
      <c r="G1189" s="72">
        <v>2</v>
      </c>
      <c r="H1189" s="47">
        <v>422.6</v>
      </c>
      <c r="I1189" s="47">
        <v>43.3</v>
      </c>
      <c r="J1189" s="47">
        <v>379.3</v>
      </c>
      <c r="K1189" s="37">
        <f t="shared" si="231"/>
        <v>1758705.0000000002</v>
      </c>
      <c r="L1189" s="44">
        <v>0</v>
      </c>
      <c r="M1189" s="44">
        <v>0</v>
      </c>
      <c r="N1189" s="44">
        <v>0</v>
      </c>
      <c r="O1189" s="47">
        <f>'[1]Прод. прилож'!$C$1377</f>
        <v>1758705.0000000002</v>
      </c>
      <c r="P1189" s="44">
        <f t="shared" si="232"/>
        <v>4161.6303833412212</v>
      </c>
      <c r="Q1189" s="50">
        <v>9673</v>
      </c>
      <c r="R1189" s="69" t="s">
        <v>96</v>
      </c>
      <c r="S1189" s="18"/>
    </row>
    <row r="1190" spans="1:21" ht="22.9" customHeight="1" x14ac:dyDescent="0.25">
      <c r="A1190" s="191" t="s">
        <v>1676</v>
      </c>
      <c r="B1190" s="45" t="s">
        <v>882</v>
      </c>
      <c r="C1190" s="72">
        <v>1966</v>
      </c>
      <c r="D1190" s="167" t="s">
        <v>221</v>
      </c>
      <c r="E1190" s="72" t="s">
        <v>20</v>
      </c>
      <c r="F1190" s="72">
        <v>2</v>
      </c>
      <c r="G1190" s="72">
        <v>2</v>
      </c>
      <c r="H1190" s="47">
        <v>422.6</v>
      </c>
      <c r="I1190" s="47">
        <v>48.6</v>
      </c>
      <c r="J1190" s="47">
        <v>373.8</v>
      </c>
      <c r="K1190" s="37">
        <f t="shared" si="231"/>
        <v>1758705.0000000002</v>
      </c>
      <c r="L1190" s="44">
        <v>0</v>
      </c>
      <c r="M1190" s="44">
        <v>0</v>
      </c>
      <c r="N1190" s="44">
        <v>0</v>
      </c>
      <c r="O1190" s="47">
        <f>'[1]Прод. прилож'!$C$1378</f>
        <v>1758705.0000000002</v>
      </c>
      <c r="P1190" s="44">
        <f t="shared" si="232"/>
        <v>4161.6303833412212</v>
      </c>
      <c r="Q1190" s="50">
        <v>9673</v>
      </c>
      <c r="R1190" s="69" t="s">
        <v>96</v>
      </c>
      <c r="S1190" s="18"/>
    </row>
    <row r="1191" spans="1:21" ht="22.9" customHeight="1" x14ac:dyDescent="0.25">
      <c r="A1191" s="191" t="s">
        <v>1677</v>
      </c>
      <c r="B1191" s="45" t="s">
        <v>883</v>
      </c>
      <c r="C1191" s="72">
        <v>1967</v>
      </c>
      <c r="D1191" s="167" t="s">
        <v>221</v>
      </c>
      <c r="E1191" s="72" t="s">
        <v>20</v>
      </c>
      <c r="F1191" s="72">
        <v>2</v>
      </c>
      <c r="G1191" s="72">
        <v>2</v>
      </c>
      <c r="H1191" s="47">
        <v>420.2</v>
      </c>
      <c r="I1191" s="47">
        <v>49.4</v>
      </c>
      <c r="J1191" s="47">
        <v>370.8</v>
      </c>
      <c r="K1191" s="37">
        <f t="shared" si="231"/>
        <v>1749284.9999999998</v>
      </c>
      <c r="L1191" s="44">
        <v>0</v>
      </c>
      <c r="M1191" s="44">
        <v>0</v>
      </c>
      <c r="N1191" s="44">
        <v>0</v>
      </c>
      <c r="O1191" s="47">
        <f>'[1]Прод. прилож'!$C$1379</f>
        <v>1749284.9999999998</v>
      </c>
      <c r="P1191" s="44">
        <f t="shared" si="232"/>
        <v>4162.9819133745832</v>
      </c>
      <c r="Q1191" s="50">
        <v>9673</v>
      </c>
      <c r="R1191" s="69" t="s">
        <v>96</v>
      </c>
      <c r="S1191" s="18"/>
    </row>
    <row r="1192" spans="1:21" s="15" customFormat="1" ht="28.15" customHeight="1" x14ac:dyDescent="0.25">
      <c r="A1192" s="191" t="s">
        <v>1678</v>
      </c>
      <c r="B1192" s="45" t="s">
        <v>933</v>
      </c>
      <c r="C1192" s="72">
        <v>1958</v>
      </c>
      <c r="D1192" s="167" t="s">
        <v>221</v>
      </c>
      <c r="E1192" s="72" t="s">
        <v>20</v>
      </c>
      <c r="F1192" s="72">
        <v>2</v>
      </c>
      <c r="G1192" s="72">
        <v>2</v>
      </c>
      <c r="H1192" s="47">
        <v>423.2</v>
      </c>
      <c r="I1192" s="47">
        <v>48.4</v>
      </c>
      <c r="J1192" s="47">
        <v>374.8</v>
      </c>
      <c r="K1192" s="37">
        <f t="shared" ref="K1192:K1198" si="233">SUM(L1192:O1192)</f>
        <v>1761059.9999999998</v>
      </c>
      <c r="L1192" s="44">
        <v>0</v>
      </c>
      <c r="M1192" s="44">
        <v>0</v>
      </c>
      <c r="N1192" s="44">
        <v>0</v>
      </c>
      <c r="O1192" s="47">
        <f>'[1]Прод. прилож'!$C$956</f>
        <v>1761059.9999999998</v>
      </c>
      <c r="P1192" s="44">
        <f t="shared" ref="P1192:P1198" si="234">K1192/H1192</f>
        <v>4161.2948960302456</v>
      </c>
      <c r="Q1192" s="50">
        <v>9673</v>
      </c>
      <c r="R1192" s="69" t="s">
        <v>95</v>
      </c>
      <c r="S1192" s="57"/>
      <c r="T1192" s="16"/>
      <c r="U1192" s="16"/>
    </row>
    <row r="1193" spans="1:21" ht="28.15" customHeight="1" x14ac:dyDescent="0.25">
      <c r="A1193" s="191" t="s">
        <v>1679</v>
      </c>
      <c r="B1193" s="45" t="s">
        <v>934</v>
      </c>
      <c r="C1193" s="72">
        <v>1959</v>
      </c>
      <c r="D1193" s="167" t="s">
        <v>221</v>
      </c>
      <c r="E1193" s="72" t="s">
        <v>20</v>
      </c>
      <c r="F1193" s="72">
        <v>2</v>
      </c>
      <c r="G1193" s="72">
        <v>2</v>
      </c>
      <c r="H1193" s="47">
        <v>499.48</v>
      </c>
      <c r="I1193" s="47">
        <v>60.39</v>
      </c>
      <c r="J1193" s="47">
        <v>439.09</v>
      </c>
      <c r="K1193" s="37">
        <f t="shared" si="233"/>
        <v>2060459</v>
      </c>
      <c r="L1193" s="44">
        <v>0</v>
      </c>
      <c r="M1193" s="44">
        <v>0</v>
      </c>
      <c r="N1193" s="44">
        <v>0</v>
      </c>
      <c r="O1193" s="47">
        <f>'[1]Прод. прилож'!$C$957</f>
        <v>2060459</v>
      </c>
      <c r="P1193" s="44">
        <f t="shared" si="234"/>
        <v>4125.2082165452066</v>
      </c>
      <c r="Q1193" s="50">
        <v>9673</v>
      </c>
      <c r="R1193" s="69" t="s">
        <v>95</v>
      </c>
    </row>
    <row r="1194" spans="1:21" ht="28.15" customHeight="1" x14ac:dyDescent="0.25">
      <c r="A1194" s="191" t="s">
        <v>1757</v>
      </c>
      <c r="B1194" s="45" t="s">
        <v>935</v>
      </c>
      <c r="C1194" s="72">
        <v>1963</v>
      </c>
      <c r="D1194" s="167" t="s">
        <v>221</v>
      </c>
      <c r="E1194" s="72" t="s">
        <v>20</v>
      </c>
      <c r="F1194" s="72">
        <v>2</v>
      </c>
      <c r="G1194" s="72">
        <v>2</v>
      </c>
      <c r="H1194" s="47">
        <v>629.5</v>
      </c>
      <c r="I1194" s="47">
        <v>72.599999999999994</v>
      </c>
      <c r="J1194" s="47">
        <v>556.9</v>
      </c>
      <c r="K1194" s="37">
        <f t="shared" si="233"/>
        <v>2570787.5</v>
      </c>
      <c r="L1194" s="44">
        <v>0</v>
      </c>
      <c r="M1194" s="44">
        <v>0</v>
      </c>
      <c r="N1194" s="44">
        <v>0</v>
      </c>
      <c r="O1194" s="47">
        <f>'[1]Прод. прилож'!$C$958</f>
        <v>2570787.5</v>
      </c>
      <c r="P1194" s="44">
        <f t="shared" si="234"/>
        <v>4083.8562351072278</v>
      </c>
      <c r="Q1194" s="50">
        <v>9673</v>
      </c>
      <c r="R1194" s="69" t="s">
        <v>95</v>
      </c>
    </row>
    <row r="1195" spans="1:21" s="15" customFormat="1" ht="28.15" customHeight="1" x14ac:dyDescent="0.25">
      <c r="A1195" s="191" t="s">
        <v>1758</v>
      </c>
      <c r="B1195" s="45" t="s">
        <v>936</v>
      </c>
      <c r="C1195" s="72">
        <v>1964</v>
      </c>
      <c r="D1195" s="167" t="s">
        <v>221</v>
      </c>
      <c r="E1195" s="72" t="s">
        <v>20</v>
      </c>
      <c r="F1195" s="72">
        <v>2</v>
      </c>
      <c r="G1195" s="72">
        <v>2</v>
      </c>
      <c r="H1195" s="47">
        <v>468.88</v>
      </c>
      <c r="I1195" s="47">
        <v>49.39</v>
      </c>
      <c r="J1195" s="47">
        <v>419.49</v>
      </c>
      <c r="K1195" s="37">
        <f t="shared" si="233"/>
        <v>1940353.9999999998</v>
      </c>
      <c r="L1195" s="44">
        <v>0</v>
      </c>
      <c r="M1195" s="44">
        <v>0</v>
      </c>
      <c r="N1195" s="44">
        <v>0</v>
      </c>
      <c r="O1195" s="47">
        <f>'[1]Прод. прилож'!$C$959</f>
        <v>1940353.9999999998</v>
      </c>
      <c r="P1195" s="44">
        <f t="shared" si="234"/>
        <v>4138.2741852926119</v>
      </c>
      <c r="Q1195" s="50">
        <v>9673</v>
      </c>
      <c r="R1195" s="69" t="s">
        <v>95</v>
      </c>
      <c r="S1195" s="57"/>
      <c r="T1195" s="16"/>
      <c r="U1195" s="16"/>
    </row>
    <row r="1196" spans="1:21" s="15" customFormat="1" ht="28.15" customHeight="1" x14ac:dyDescent="0.25">
      <c r="A1196" s="191" t="s">
        <v>2563</v>
      </c>
      <c r="B1196" s="45" t="s">
        <v>937</v>
      </c>
      <c r="C1196" s="72">
        <v>1972</v>
      </c>
      <c r="D1196" s="167" t="s">
        <v>221</v>
      </c>
      <c r="E1196" s="72" t="s">
        <v>20</v>
      </c>
      <c r="F1196" s="72">
        <v>2</v>
      </c>
      <c r="G1196" s="72">
        <v>2</v>
      </c>
      <c r="H1196" s="47">
        <v>639.4</v>
      </c>
      <c r="I1196" s="47">
        <v>51.7</v>
      </c>
      <c r="J1196" s="47">
        <v>587.70000000000005</v>
      </c>
      <c r="K1196" s="37">
        <f t="shared" si="233"/>
        <v>2609644.9999999995</v>
      </c>
      <c r="L1196" s="44">
        <v>0</v>
      </c>
      <c r="M1196" s="44">
        <v>0</v>
      </c>
      <c r="N1196" s="44">
        <v>0</v>
      </c>
      <c r="O1196" s="47">
        <f>'[1]Прод. прилож'!$C$960</f>
        <v>2609644.9999999995</v>
      </c>
      <c r="P1196" s="44">
        <f t="shared" si="234"/>
        <v>4081.3966218329679</v>
      </c>
      <c r="Q1196" s="50">
        <v>9673</v>
      </c>
      <c r="R1196" s="69" t="s">
        <v>95</v>
      </c>
      <c r="S1196" s="57"/>
      <c r="T1196" s="16"/>
      <c r="U1196" s="16"/>
    </row>
    <row r="1197" spans="1:21" s="15" customFormat="1" ht="28.15" customHeight="1" x14ac:dyDescent="0.25">
      <c r="A1197" s="191" t="s">
        <v>1759</v>
      </c>
      <c r="B1197" s="45" t="s">
        <v>938</v>
      </c>
      <c r="C1197" s="72">
        <v>1975</v>
      </c>
      <c r="D1197" s="167" t="s">
        <v>221</v>
      </c>
      <c r="E1197" s="72" t="s">
        <v>20</v>
      </c>
      <c r="F1197" s="72">
        <v>2</v>
      </c>
      <c r="G1197" s="72">
        <v>2</v>
      </c>
      <c r="H1197" s="47">
        <v>1107.3499999999999</v>
      </c>
      <c r="I1197" s="47">
        <v>85.5</v>
      </c>
      <c r="J1197" s="47">
        <v>1021.85</v>
      </c>
      <c r="K1197" s="37">
        <f t="shared" si="233"/>
        <v>4446348.75</v>
      </c>
      <c r="L1197" s="44">
        <v>0</v>
      </c>
      <c r="M1197" s="44">
        <v>0</v>
      </c>
      <c r="N1197" s="44">
        <v>0</v>
      </c>
      <c r="O1197" s="47">
        <f>'[1]Прод. прилож'!$C$961</f>
        <v>4446348.75</v>
      </c>
      <c r="P1197" s="44">
        <f t="shared" si="234"/>
        <v>4015.3056847428547</v>
      </c>
      <c r="Q1197" s="50">
        <v>9673</v>
      </c>
      <c r="R1197" s="69" t="s">
        <v>95</v>
      </c>
      <c r="S1197" s="57"/>
      <c r="T1197" s="16"/>
      <c r="U1197" s="16"/>
    </row>
    <row r="1198" spans="1:21" s="15" customFormat="1" ht="28.15" customHeight="1" x14ac:dyDescent="0.25">
      <c r="A1198" s="191" t="s">
        <v>1760</v>
      </c>
      <c r="B1198" s="45" t="s">
        <v>939</v>
      </c>
      <c r="C1198" s="72">
        <v>1984</v>
      </c>
      <c r="D1198" s="167" t="s">
        <v>221</v>
      </c>
      <c r="E1198" s="72" t="s">
        <v>20</v>
      </c>
      <c r="F1198" s="72">
        <v>2</v>
      </c>
      <c r="G1198" s="72">
        <v>2</v>
      </c>
      <c r="H1198" s="47">
        <v>947.95</v>
      </c>
      <c r="I1198" s="47">
        <v>94.05</v>
      </c>
      <c r="J1198" s="47">
        <v>853.9</v>
      </c>
      <c r="K1198" s="37">
        <f t="shared" si="233"/>
        <v>3820703.7500000005</v>
      </c>
      <c r="L1198" s="44">
        <v>0</v>
      </c>
      <c r="M1198" s="44">
        <v>0</v>
      </c>
      <c r="N1198" s="44">
        <v>0</v>
      </c>
      <c r="O1198" s="47">
        <f>'[1]Прод. прилож'!$C$962</f>
        <v>3820703.7500000005</v>
      </c>
      <c r="P1198" s="44">
        <f t="shared" si="234"/>
        <v>4030.4907959280554</v>
      </c>
      <c r="Q1198" s="50">
        <v>9673</v>
      </c>
      <c r="R1198" s="69" t="s">
        <v>95</v>
      </c>
      <c r="S1198" s="57"/>
      <c r="T1198" s="16"/>
      <c r="U1198" s="16"/>
    </row>
    <row r="1199" spans="1:21" ht="22.9" customHeight="1" x14ac:dyDescent="0.25">
      <c r="A1199" s="191" t="s">
        <v>1761</v>
      </c>
      <c r="B1199" s="45" t="s">
        <v>876</v>
      </c>
      <c r="C1199" s="72">
        <v>1965</v>
      </c>
      <c r="D1199" s="167" t="s">
        <v>221</v>
      </c>
      <c r="E1199" s="72" t="s">
        <v>20</v>
      </c>
      <c r="F1199" s="72">
        <v>2</v>
      </c>
      <c r="G1199" s="72">
        <v>2</v>
      </c>
      <c r="H1199" s="47">
        <v>497.4</v>
      </c>
      <c r="I1199" s="47">
        <v>48.8</v>
      </c>
      <c r="J1199" s="47">
        <v>377.7</v>
      </c>
      <c r="K1199" s="37">
        <f t="shared" si="231"/>
        <v>7256400.4800000004</v>
      </c>
      <c r="L1199" s="44">
        <v>0</v>
      </c>
      <c r="M1199" s="44">
        <v>0</v>
      </c>
      <c r="N1199" s="44">
        <v>0</v>
      </c>
      <c r="O1199" s="47">
        <f>'[1]Прод. прилож'!$C$383</f>
        <v>7256400.4800000004</v>
      </c>
      <c r="P1199" s="44">
        <f t="shared" si="232"/>
        <v>14588.662002412546</v>
      </c>
      <c r="Q1199" s="50">
        <v>9673</v>
      </c>
      <c r="R1199" s="69" t="s">
        <v>94</v>
      </c>
      <c r="S1199" s="18"/>
    </row>
    <row r="1200" spans="1:21" ht="22.9" customHeight="1" x14ac:dyDescent="0.25">
      <c r="A1200" s="191" t="s">
        <v>1762</v>
      </c>
      <c r="B1200" s="45" t="s">
        <v>877</v>
      </c>
      <c r="C1200" s="72">
        <v>1982</v>
      </c>
      <c r="D1200" s="167" t="s">
        <v>221</v>
      </c>
      <c r="E1200" s="72" t="s">
        <v>22</v>
      </c>
      <c r="F1200" s="72">
        <v>3</v>
      </c>
      <c r="G1200" s="72">
        <v>2</v>
      </c>
      <c r="H1200" s="47">
        <v>923.1</v>
      </c>
      <c r="I1200" s="47">
        <v>92.56</v>
      </c>
      <c r="J1200" s="47">
        <v>830.5</v>
      </c>
      <c r="K1200" s="37">
        <f t="shared" si="231"/>
        <v>3069000</v>
      </c>
      <c r="L1200" s="44">
        <v>0</v>
      </c>
      <c r="M1200" s="44">
        <v>0</v>
      </c>
      <c r="N1200" s="44">
        <v>0</v>
      </c>
      <c r="O1200" s="47">
        <f>'[1]Прод. прилож'!$C$384</f>
        <v>3069000</v>
      </c>
      <c r="P1200" s="44">
        <f t="shared" si="232"/>
        <v>3324.6668833279168</v>
      </c>
      <c r="Q1200" s="50">
        <v>9673</v>
      </c>
      <c r="R1200" s="69" t="s">
        <v>94</v>
      </c>
      <c r="S1200" s="18"/>
    </row>
    <row r="1201" spans="1:207" ht="22.9" customHeight="1" x14ac:dyDescent="0.25">
      <c r="A1201" s="191" t="s">
        <v>1763</v>
      </c>
      <c r="B1201" s="45" t="s">
        <v>878</v>
      </c>
      <c r="C1201" s="72">
        <v>1966</v>
      </c>
      <c r="D1201" s="167" t="s">
        <v>221</v>
      </c>
      <c r="E1201" s="72" t="s">
        <v>20</v>
      </c>
      <c r="F1201" s="72">
        <v>2</v>
      </c>
      <c r="G1201" s="72">
        <v>2</v>
      </c>
      <c r="H1201" s="47">
        <v>497.4</v>
      </c>
      <c r="I1201" s="47">
        <v>48.8</v>
      </c>
      <c r="J1201" s="47">
        <v>377.7</v>
      </c>
      <c r="K1201" s="37">
        <f t="shared" si="231"/>
        <v>7256400.4800000004</v>
      </c>
      <c r="L1201" s="44">
        <v>0</v>
      </c>
      <c r="M1201" s="44">
        <v>0</v>
      </c>
      <c r="N1201" s="44">
        <v>0</v>
      </c>
      <c r="O1201" s="47">
        <f>'[1]Прод. прилож'!$C$385</f>
        <v>7256400.4800000004</v>
      </c>
      <c r="P1201" s="44">
        <f t="shared" si="232"/>
        <v>14588.662002412546</v>
      </c>
      <c r="Q1201" s="50">
        <v>9673</v>
      </c>
      <c r="R1201" s="69" t="s">
        <v>94</v>
      </c>
      <c r="S1201" s="18"/>
    </row>
    <row r="1202" spans="1:207" s="15" customFormat="1" ht="34.9" customHeight="1" x14ac:dyDescent="0.25">
      <c r="A1202" s="198" t="s">
        <v>2170</v>
      </c>
      <c r="B1202" s="198"/>
      <c r="C1202" s="198"/>
      <c r="D1202" s="198"/>
      <c r="E1202" s="198"/>
      <c r="F1202" s="198"/>
      <c r="G1202" s="198"/>
      <c r="H1202" s="198"/>
      <c r="I1202" s="198"/>
      <c r="J1202" s="198"/>
      <c r="K1202" s="198"/>
      <c r="L1202" s="198"/>
      <c r="M1202" s="198"/>
      <c r="N1202" s="198"/>
      <c r="O1202" s="198"/>
      <c r="P1202" s="198"/>
      <c r="Q1202" s="198"/>
      <c r="R1202" s="198"/>
      <c r="S1202" s="57"/>
      <c r="T1202" s="16"/>
      <c r="U1202" s="16"/>
    </row>
    <row r="1203" spans="1:207" s="15" customFormat="1" ht="34.9" customHeight="1" x14ac:dyDescent="0.25">
      <c r="A1203" s="199" t="s">
        <v>944</v>
      </c>
      <c r="B1203" s="199"/>
      <c r="C1203" s="158" t="s">
        <v>21</v>
      </c>
      <c r="D1203" s="158" t="s">
        <v>21</v>
      </c>
      <c r="E1203" s="158" t="s">
        <v>21</v>
      </c>
      <c r="F1203" s="96" t="s">
        <v>21</v>
      </c>
      <c r="G1203" s="96" t="s">
        <v>21</v>
      </c>
      <c r="H1203" s="97">
        <f>SUM(H1204)</f>
        <v>427</v>
      </c>
      <c r="I1203" s="97">
        <f t="shared" ref="I1203:O1203" si="235">SUM(I1204)</f>
        <v>0</v>
      </c>
      <c r="J1203" s="97">
        <f t="shared" si="235"/>
        <v>377</v>
      </c>
      <c r="K1203" s="97">
        <f t="shared" si="235"/>
        <v>3332500</v>
      </c>
      <c r="L1203" s="97">
        <f t="shared" si="235"/>
        <v>0</v>
      </c>
      <c r="M1203" s="97">
        <f t="shared" si="235"/>
        <v>0</v>
      </c>
      <c r="N1203" s="97">
        <f t="shared" si="235"/>
        <v>0</v>
      </c>
      <c r="O1203" s="97">
        <f t="shared" si="235"/>
        <v>3332500</v>
      </c>
      <c r="P1203" s="97">
        <f>K1203/H1203</f>
        <v>7804.4496487119441</v>
      </c>
      <c r="Q1203" s="98" t="s">
        <v>21</v>
      </c>
      <c r="R1203" s="99" t="s">
        <v>21</v>
      </c>
      <c r="S1203" s="57"/>
      <c r="T1203" s="16"/>
      <c r="U1203" s="16"/>
    </row>
    <row r="1204" spans="1:207" s="15" customFormat="1" ht="22.9" customHeight="1" x14ac:dyDescent="0.25">
      <c r="A1204" s="69" t="s">
        <v>1764</v>
      </c>
      <c r="B1204" s="45" t="s">
        <v>945</v>
      </c>
      <c r="C1204" s="72">
        <v>1964</v>
      </c>
      <c r="D1204" s="167" t="s">
        <v>221</v>
      </c>
      <c r="E1204" s="72" t="s">
        <v>20</v>
      </c>
      <c r="F1204" s="72">
        <v>2</v>
      </c>
      <c r="G1204" s="72">
        <v>2</v>
      </c>
      <c r="H1204" s="47">
        <v>427</v>
      </c>
      <c r="I1204" s="47">
        <v>0</v>
      </c>
      <c r="J1204" s="47">
        <v>377</v>
      </c>
      <c r="K1204" s="37">
        <f>SUM(L1204:O1204)</f>
        <v>3332500</v>
      </c>
      <c r="L1204" s="44">
        <v>0</v>
      </c>
      <c r="M1204" s="44">
        <v>0</v>
      </c>
      <c r="N1204" s="44">
        <v>0</v>
      </c>
      <c r="O1204" s="47">
        <f>'[1]Прод. прилож'!$C$932</f>
        <v>3332500</v>
      </c>
      <c r="P1204" s="44">
        <f>K1204/H1204</f>
        <v>7804.4496487119441</v>
      </c>
      <c r="Q1204" s="50">
        <v>9673</v>
      </c>
      <c r="R1204" s="69" t="s">
        <v>95</v>
      </c>
      <c r="S1204" s="57"/>
      <c r="T1204" s="16"/>
      <c r="U1204" s="16"/>
    </row>
    <row r="1205" spans="1:207" ht="34.9" customHeight="1" x14ac:dyDescent="0.25">
      <c r="A1205" s="198" t="s">
        <v>2171</v>
      </c>
      <c r="B1205" s="198"/>
      <c r="C1205" s="198"/>
      <c r="D1205" s="198"/>
      <c r="E1205" s="198"/>
      <c r="F1205" s="198"/>
      <c r="G1205" s="198"/>
      <c r="H1205" s="198"/>
      <c r="I1205" s="198"/>
      <c r="J1205" s="198"/>
      <c r="K1205" s="198"/>
      <c r="L1205" s="198"/>
      <c r="M1205" s="198"/>
      <c r="N1205" s="198"/>
      <c r="O1205" s="198"/>
      <c r="P1205" s="198"/>
      <c r="Q1205" s="198"/>
      <c r="R1205" s="198"/>
    </row>
    <row r="1206" spans="1:207" ht="34.9" customHeight="1" x14ac:dyDescent="0.25">
      <c r="A1206" s="199" t="s">
        <v>56</v>
      </c>
      <c r="B1206" s="199"/>
      <c r="C1206" s="158" t="s">
        <v>21</v>
      </c>
      <c r="D1206" s="158" t="s">
        <v>21</v>
      </c>
      <c r="E1206" s="158" t="s">
        <v>21</v>
      </c>
      <c r="F1206" s="96" t="s">
        <v>21</v>
      </c>
      <c r="G1206" s="96" t="s">
        <v>21</v>
      </c>
      <c r="H1206" s="97">
        <f t="shared" ref="H1206:N1206" si="236">SUM(H1207:H1217)</f>
        <v>4712.7</v>
      </c>
      <c r="I1206" s="97">
        <f t="shared" si="236"/>
        <v>818.4</v>
      </c>
      <c r="J1206" s="97">
        <f t="shared" si="236"/>
        <v>3550.2</v>
      </c>
      <c r="K1206" s="97">
        <f t="shared" si="236"/>
        <v>52859124.020000003</v>
      </c>
      <c r="L1206" s="97">
        <f t="shared" si="236"/>
        <v>0</v>
      </c>
      <c r="M1206" s="97">
        <f t="shared" si="236"/>
        <v>0</v>
      </c>
      <c r="N1206" s="97">
        <f t="shared" si="236"/>
        <v>0</v>
      </c>
      <c r="O1206" s="97">
        <f>SUM(O1207:O1217)</f>
        <v>52859124.020000003</v>
      </c>
      <c r="P1206" s="34">
        <f t="shared" ref="P1206" si="237">K1206/H1206</f>
        <v>11216.314219025189</v>
      </c>
      <c r="Q1206" s="98" t="s">
        <v>21</v>
      </c>
      <c r="R1206" s="99" t="s">
        <v>21</v>
      </c>
    </row>
    <row r="1207" spans="1:207" s="113" customFormat="1" ht="25.9" customHeight="1" x14ac:dyDescent="0.25">
      <c r="A1207" s="191" t="s">
        <v>1765</v>
      </c>
      <c r="B1207" s="45" t="s">
        <v>893</v>
      </c>
      <c r="C1207" s="72">
        <v>1960</v>
      </c>
      <c r="D1207" s="167" t="s">
        <v>221</v>
      </c>
      <c r="E1207" s="72" t="s">
        <v>20</v>
      </c>
      <c r="F1207" s="72">
        <v>2</v>
      </c>
      <c r="G1207" s="72">
        <v>2</v>
      </c>
      <c r="H1207" s="47">
        <v>406.2</v>
      </c>
      <c r="I1207" s="47"/>
      <c r="J1207" s="47">
        <v>278.10000000000002</v>
      </c>
      <c r="K1207" s="55">
        <f t="shared" ref="K1207:K1217" si="238">SUM(L1207:O1207)</f>
        <v>6553193.9000000004</v>
      </c>
      <c r="L1207" s="48">
        <v>0</v>
      </c>
      <c r="M1207" s="48">
        <v>0</v>
      </c>
      <c r="N1207" s="48">
        <v>0</v>
      </c>
      <c r="O1207" s="47">
        <f>'[1]Прод. прилож'!$C$934</f>
        <v>6553193.9000000004</v>
      </c>
      <c r="P1207" s="48">
        <f>K1207/H1207</f>
        <v>16132.924421467258</v>
      </c>
      <c r="Q1207" s="47">
        <v>9673</v>
      </c>
      <c r="R1207" s="69" t="s">
        <v>95</v>
      </c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/>
      <c r="AD1207" s="16"/>
      <c r="AE1207" s="16"/>
      <c r="AF1207" s="16"/>
      <c r="AG1207" s="16"/>
      <c r="AH1207" s="16"/>
      <c r="AI1207" s="16"/>
      <c r="AJ1207" s="16"/>
      <c r="AK1207" s="16"/>
      <c r="AL1207" s="16"/>
      <c r="AM1207" s="16"/>
      <c r="AN1207" s="16"/>
      <c r="AO1207" s="16"/>
      <c r="AP1207" s="16"/>
      <c r="AQ1207" s="16"/>
      <c r="AR1207" s="16"/>
      <c r="AS1207" s="16"/>
      <c r="AT1207" s="16"/>
      <c r="AU1207" s="16"/>
      <c r="AV1207" s="16"/>
      <c r="AW1207" s="16"/>
      <c r="AX1207" s="16"/>
      <c r="AY1207" s="16"/>
      <c r="AZ1207" s="16"/>
      <c r="BA1207" s="16"/>
      <c r="BB1207" s="16"/>
      <c r="BC1207" s="16"/>
      <c r="BD1207" s="16"/>
      <c r="BE1207" s="16"/>
      <c r="BF1207" s="16"/>
      <c r="BG1207" s="16"/>
      <c r="BH1207" s="16"/>
      <c r="BI1207" s="16"/>
      <c r="BJ1207" s="16"/>
      <c r="BK1207" s="16"/>
      <c r="BL1207" s="16"/>
      <c r="BM1207" s="16"/>
      <c r="BN1207" s="16"/>
      <c r="BO1207" s="16"/>
      <c r="BP1207" s="16"/>
      <c r="BQ1207" s="16"/>
      <c r="BR1207" s="16"/>
      <c r="BS1207" s="16"/>
      <c r="BT1207" s="16"/>
      <c r="BU1207" s="16"/>
      <c r="BV1207" s="16"/>
      <c r="BW1207" s="16"/>
      <c r="BX1207" s="16"/>
      <c r="BY1207" s="16"/>
      <c r="BZ1207" s="16"/>
      <c r="CA1207" s="16"/>
      <c r="CB1207" s="16"/>
      <c r="CC1207" s="16"/>
      <c r="CD1207" s="16"/>
      <c r="CE1207" s="16"/>
      <c r="CF1207" s="16"/>
      <c r="CG1207" s="16"/>
      <c r="CH1207" s="16"/>
      <c r="CI1207" s="16"/>
      <c r="CJ1207" s="16"/>
      <c r="CK1207" s="16"/>
      <c r="CL1207" s="16"/>
      <c r="CM1207" s="16"/>
      <c r="CN1207" s="16"/>
      <c r="CO1207" s="16"/>
      <c r="CP1207" s="16"/>
      <c r="CQ1207" s="16"/>
      <c r="CR1207" s="16"/>
      <c r="CS1207" s="16"/>
      <c r="CT1207" s="16"/>
      <c r="CU1207" s="16"/>
      <c r="CV1207" s="16"/>
      <c r="CW1207" s="16"/>
      <c r="CX1207" s="16"/>
      <c r="CY1207" s="16"/>
      <c r="CZ1207" s="16"/>
      <c r="DA1207" s="16"/>
      <c r="DB1207" s="16"/>
      <c r="DC1207" s="16"/>
      <c r="DD1207" s="16"/>
      <c r="DE1207" s="16"/>
      <c r="DF1207" s="16"/>
      <c r="DG1207" s="16"/>
      <c r="DH1207" s="16"/>
      <c r="DI1207" s="16"/>
      <c r="DJ1207" s="16"/>
      <c r="DK1207" s="16"/>
      <c r="DL1207" s="16"/>
      <c r="DM1207" s="16"/>
      <c r="DN1207" s="16"/>
      <c r="DO1207" s="16"/>
      <c r="DP1207" s="16"/>
      <c r="DQ1207" s="16"/>
      <c r="DR1207" s="16"/>
      <c r="DS1207" s="16"/>
      <c r="DT1207" s="16"/>
      <c r="DU1207" s="16"/>
      <c r="DV1207" s="16"/>
      <c r="DW1207" s="16"/>
      <c r="DX1207" s="16"/>
      <c r="DY1207" s="16"/>
      <c r="DZ1207" s="16"/>
      <c r="EA1207" s="16"/>
      <c r="EB1207" s="16"/>
      <c r="EC1207" s="16"/>
      <c r="ED1207" s="16"/>
      <c r="EE1207" s="16"/>
      <c r="EF1207" s="16"/>
      <c r="EG1207" s="16"/>
      <c r="EH1207" s="16"/>
      <c r="EI1207" s="16"/>
      <c r="EJ1207" s="16"/>
      <c r="EK1207" s="16"/>
      <c r="EL1207" s="16"/>
      <c r="EM1207" s="16"/>
      <c r="EN1207" s="16"/>
      <c r="EO1207" s="16"/>
      <c r="EP1207" s="16"/>
      <c r="EQ1207" s="16"/>
      <c r="ER1207" s="16"/>
      <c r="ES1207" s="16"/>
      <c r="ET1207" s="16"/>
      <c r="EU1207" s="16"/>
      <c r="EV1207" s="16"/>
      <c r="EW1207" s="16"/>
      <c r="EX1207" s="16"/>
      <c r="EY1207" s="16"/>
      <c r="EZ1207" s="16"/>
      <c r="FA1207" s="16"/>
      <c r="FB1207" s="16"/>
      <c r="FC1207" s="16"/>
      <c r="FD1207" s="16"/>
      <c r="FE1207" s="16"/>
      <c r="FF1207" s="16"/>
      <c r="FG1207" s="16"/>
      <c r="FH1207" s="16"/>
      <c r="FI1207" s="16"/>
      <c r="FJ1207" s="16"/>
      <c r="FK1207" s="16"/>
      <c r="FL1207" s="16"/>
      <c r="FM1207" s="16"/>
      <c r="FN1207" s="16"/>
      <c r="FO1207" s="16"/>
      <c r="FP1207" s="16"/>
      <c r="FQ1207" s="16"/>
      <c r="FR1207" s="16"/>
      <c r="FS1207" s="16"/>
      <c r="FT1207" s="16"/>
      <c r="FU1207" s="16"/>
      <c r="FV1207" s="16"/>
      <c r="FW1207" s="16"/>
      <c r="FX1207" s="16"/>
      <c r="FY1207" s="16"/>
      <c r="FZ1207" s="16"/>
      <c r="GA1207" s="16"/>
      <c r="GB1207" s="16"/>
      <c r="GC1207" s="16"/>
      <c r="GD1207" s="16"/>
      <c r="GE1207" s="16"/>
      <c r="GF1207" s="16"/>
      <c r="GG1207" s="16"/>
      <c r="GH1207" s="16"/>
      <c r="GI1207" s="16"/>
      <c r="GJ1207" s="16"/>
      <c r="GK1207" s="16"/>
      <c r="GL1207" s="16"/>
      <c r="GM1207" s="16"/>
      <c r="GN1207" s="16"/>
      <c r="GO1207" s="16"/>
      <c r="GP1207" s="16"/>
      <c r="GQ1207" s="16"/>
      <c r="GR1207" s="16"/>
      <c r="GS1207" s="16"/>
      <c r="GT1207" s="16"/>
      <c r="GU1207" s="16"/>
      <c r="GV1207" s="16"/>
      <c r="GW1207" s="16"/>
      <c r="GX1207" s="16"/>
      <c r="GY1207" s="16"/>
    </row>
    <row r="1208" spans="1:207" s="113" customFormat="1" ht="34.9" customHeight="1" x14ac:dyDescent="0.25">
      <c r="A1208" s="191" t="s">
        <v>1766</v>
      </c>
      <c r="B1208" s="45" t="s">
        <v>2566</v>
      </c>
      <c r="C1208" s="167">
        <v>1950</v>
      </c>
      <c r="D1208" s="167" t="s">
        <v>221</v>
      </c>
      <c r="E1208" s="167" t="s">
        <v>20</v>
      </c>
      <c r="F1208" s="64">
        <v>2</v>
      </c>
      <c r="G1208" s="64">
        <v>1</v>
      </c>
      <c r="H1208" s="48">
        <v>225.3</v>
      </c>
      <c r="I1208" s="48">
        <v>61.4</v>
      </c>
      <c r="J1208" s="48">
        <v>163.9</v>
      </c>
      <c r="K1208" s="37">
        <f t="shared" si="238"/>
        <v>6177289</v>
      </c>
      <c r="L1208" s="48">
        <v>0</v>
      </c>
      <c r="M1208" s="48">
        <v>0</v>
      </c>
      <c r="N1208" s="48">
        <v>0</v>
      </c>
      <c r="O1208" s="44">
        <f>'[1]Прод. прилож'!$C$936</f>
        <v>6177289</v>
      </c>
      <c r="P1208" s="50">
        <f>K1208/[3]Прилож!H962</f>
        <v>27418.060363959165</v>
      </c>
      <c r="Q1208" s="37">
        <v>9673</v>
      </c>
      <c r="R1208" s="70" t="s">
        <v>94</v>
      </c>
      <c r="S1208" s="112"/>
      <c r="T1208" s="112"/>
      <c r="U1208" s="112"/>
    </row>
    <row r="1209" spans="1:207" s="15" customFormat="1" ht="25.9" customHeight="1" x14ac:dyDescent="0.25">
      <c r="A1209" s="191" t="s">
        <v>1767</v>
      </c>
      <c r="B1209" s="45" t="s">
        <v>890</v>
      </c>
      <c r="C1209" s="72">
        <v>1966</v>
      </c>
      <c r="D1209" s="167" t="s">
        <v>221</v>
      </c>
      <c r="E1209" s="72" t="s">
        <v>20</v>
      </c>
      <c r="F1209" s="72">
        <v>2</v>
      </c>
      <c r="G1209" s="72">
        <v>3</v>
      </c>
      <c r="H1209" s="47">
        <v>900</v>
      </c>
      <c r="I1209" s="47">
        <v>0</v>
      </c>
      <c r="J1209" s="47">
        <v>900</v>
      </c>
      <c r="K1209" s="55">
        <f t="shared" si="238"/>
        <v>3940900</v>
      </c>
      <c r="L1209" s="48">
        <v>0</v>
      </c>
      <c r="M1209" s="48">
        <v>0</v>
      </c>
      <c r="N1209" s="48">
        <v>0</v>
      </c>
      <c r="O1209" s="47">
        <f>'[1]Прод. прилож'!$C$1381</f>
        <v>3940900</v>
      </c>
      <c r="P1209" s="48">
        <f t="shared" ref="P1209:P1217" si="239">K1209/H1209</f>
        <v>4378.7777777777774</v>
      </c>
      <c r="Q1209" s="47">
        <v>9673</v>
      </c>
      <c r="R1209" s="69" t="s">
        <v>96</v>
      </c>
      <c r="S1209" s="57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  <c r="AD1209" s="16"/>
      <c r="AE1209" s="16"/>
      <c r="AF1209" s="16"/>
      <c r="AG1209" s="16"/>
      <c r="AH1209" s="16"/>
      <c r="AI1209" s="16"/>
      <c r="AJ1209" s="16"/>
      <c r="AK1209" s="16"/>
      <c r="AL1209" s="16"/>
      <c r="AM1209" s="16"/>
      <c r="AN1209" s="16"/>
      <c r="AO1209" s="16"/>
      <c r="AP1209" s="16"/>
      <c r="AQ1209" s="16"/>
      <c r="AR1209" s="16"/>
      <c r="AS1209" s="16"/>
      <c r="AT1209" s="16"/>
      <c r="AU1209" s="16"/>
      <c r="AV1209" s="16"/>
      <c r="AW1209" s="16"/>
      <c r="AX1209" s="16"/>
      <c r="AY1209" s="16"/>
      <c r="AZ1209" s="16"/>
      <c r="BA1209" s="16"/>
      <c r="BB1209" s="16"/>
      <c r="BC1209" s="16"/>
      <c r="BD1209" s="16"/>
      <c r="BE1209" s="16"/>
      <c r="BF1209" s="16"/>
      <c r="BG1209" s="16"/>
      <c r="BH1209" s="16"/>
      <c r="BI1209" s="16"/>
      <c r="BJ1209" s="16"/>
      <c r="BK1209" s="16"/>
      <c r="BL1209" s="16"/>
      <c r="BM1209" s="16"/>
      <c r="BN1209" s="16"/>
      <c r="BO1209" s="16"/>
      <c r="BP1209" s="16"/>
      <c r="BQ1209" s="16"/>
      <c r="BR1209" s="16"/>
      <c r="BS1209" s="16"/>
      <c r="BT1209" s="16"/>
      <c r="BU1209" s="16"/>
      <c r="BV1209" s="16"/>
      <c r="BW1209" s="16"/>
      <c r="BX1209" s="16"/>
      <c r="BY1209" s="16"/>
      <c r="BZ1209" s="16"/>
      <c r="CA1209" s="16"/>
      <c r="CB1209" s="16"/>
      <c r="CC1209" s="16"/>
      <c r="CD1209" s="16"/>
      <c r="CE1209" s="16"/>
      <c r="CF1209" s="16"/>
      <c r="CG1209" s="16"/>
      <c r="CH1209" s="16"/>
      <c r="CI1209" s="16"/>
      <c r="CJ1209" s="16"/>
      <c r="CK1209" s="16"/>
      <c r="CL1209" s="16"/>
      <c r="CM1209" s="16"/>
      <c r="CN1209" s="16"/>
      <c r="CO1209" s="16"/>
      <c r="CP1209" s="16"/>
      <c r="CQ1209" s="16"/>
      <c r="CR1209" s="16"/>
      <c r="CS1209" s="16"/>
      <c r="CT1209" s="16"/>
      <c r="CU1209" s="16"/>
      <c r="CV1209" s="16"/>
      <c r="CW1209" s="16"/>
      <c r="CX1209" s="16"/>
      <c r="CY1209" s="16"/>
      <c r="CZ1209" s="16"/>
      <c r="DA1209" s="16"/>
      <c r="DB1209" s="16"/>
      <c r="DC1209" s="16"/>
      <c r="DD1209" s="16"/>
      <c r="DE1209" s="16"/>
      <c r="DF1209" s="16"/>
      <c r="DG1209" s="16"/>
      <c r="DH1209" s="16"/>
      <c r="DI1209" s="16"/>
      <c r="DJ1209" s="16"/>
      <c r="DK1209" s="16"/>
      <c r="DL1209" s="16"/>
      <c r="DM1209" s="16"/>
      <c r="DN1209" s="16"/>
      <c r="DO1209" s="16"/>
      <c r="DP1209" s="16"/>
      <c r="DQ1209" s="16"/>
      <c r="DR1209" s="16"/>
      <c r="DS1209" s="16"/>
      <c r="DT1209" s="16"/>
      <c r="DU1209" s="16"/>
      <c r="DV1209" s="16"/>
      <c r="DW1209" s="16"/>
      <c r="DX1209" s="16"/>
      <c r="DY1209" s="16"/>
      <c r="DZ1209" s="16"/>
      <c r="EA1209" s="16"/>
      <c r="EB1209" s="16"/>
      <c r="EC1209" s="16"/>
      <c r="ED1209" s="16"/>
      <c r="EE1209" s="16"/>
      <c r="EF1209" s="16"/>
      <c r="EG1209" s="16"/>
      <c r="EH1209" s="16"/>
      <c r="EI1209" s="16"/>
      <c r="EJ1209" s="16"/>
      <c r="EK1209" s="16"/>
      <c r="EL1209" s="16"/>
      <c r="EM1209" s="16"/>
      <c r="EN1209" s="16"/>
      <c r="EO1209" s="16"/>
      <c r="EP1209" s="16"/>
      <c r="EQ1209" s="16"/>
      <c r="ER1209" s="16"/>
      <c r="ES1209" s="16"/>
      <c r="ET1209" s="16"/>
      <c r="EU1209" s="16"/>
      <c r="EV1209" s="16"/>
      <c r="EW1209" s="16"/>
      <c r="EX1209" s="16"/>
      <c r="EY1209" s="16"/>
      <c r="EZ1209" s="16"/>
      <c r="FA1209" s="16"/>
      <c r="FB1209" s="16"/>
      <c r="FC1209" s="16"/>
      <c r="FD1209" s="16"/>
      <c r="FE1209" s="16"/>
      <c r="FF1209" s="16"/>
      <c r="FG1209" s="16"/>
      <c r="FH1209" s="16"/>
      <c r="FI1209" s="16"/>
      <c r="FJ1209" s="16"/>
      <c r="FK1209" s="16"/>
      <c r="FL1209" s="16"/>
      <c r="FM1209" s="16"/>
      <c r="FN1209" s="16"/>
      <c r="FO1209" s="16"/>
      <c r="FP1209" s="16"/>
      <c r="FQ1209" s="16"/>
      <c r="FR1209" s="16"/>
      <c r="FS1209" s="16"/>
      <c r="FT1209" s="16"/>
      <c r="FU1209" s="16"/>
      <c r="FV1209" s="16"/>
      <c r="FW1209" s="16"/>
      <c r="FX1209" s="16"/>
      <c r="FY1209" s="16"/>
      <c r="FZ1209" s="16"/>
      <c r="GA1209" s="16"/>
      <c r="GB1209" s="16"/>
      <c r="GC1209" s="16"/>
      <c r="GD1209" s="16"/>
      <c r="GE1209" s="16"/>
      <c r="GF1209" s="16"/>
      <c r="GG1209" s="16"/>
      <c r="GH1209" s="16"/>
      <c r="GI1209" s="16"/>
      <c r="GJ1209" s="16"/>
      <c r="GK1209" s="16"/>
      <c r="GL1209" s="16"/>
      <c r="GM1209" s="16"/>
      <c r="GN1209" s="16"/>
      <c r="GO1209" s="16"/>
      <c r="GP1209" s="16"/>
      <c r="GQ1209" s="16"/>
      <c r="GR1209" s="16"/>
      <c r="GS1209" s="16"/>
      <c r="GT1209" s="16"/>
      <c r="GU1209" s="16"/>
      <c r="GV1209" s="16"/>
      <c r="GW1209" s="16"/>
      <c r="GX1209" s="16"/>
      <c r="GY1209" s="16"/>
    </row>
    <row r="1210" spans="1:207" s="15" customFormat="1" ht="25.9" customHeight="1" x14ac:dyDescent="0.25">
      <c r="A1210" s="191" t="s">
        <v>1768</v>
      </c>
      <c r="B1210" s="45" t="s">
        <v>891</v>
      </c>
      <c r="C1210" s="72">
        <v>1962</v>
      </c>
      <c r="D1210" s="167" t="s">
        <v>221</v>
      </c>
      <c r="E1210" s="72" t="s">
        <v>20</v>
      </c>
      <c r="F1210" s="72">
        <v>2</v>
      </c>
      <c r="G1210" s="72">
        <v>2</v>
      </c>
      <c r="H1210" s="47">
        <v>274.3</v>
      </c>
      <c r="I1210" s="47">
        <v>0</v>
      </c>
      <c r="J1210" s="47">
        <v>274.3</v>
      </c>
      <c r="K1210" s="55">
        <f t="shared" si="238"/>
        <v>1612577.5000000002</v>
      </c>
      <c r="L1210" s="48">
        <v>0</v>
      </c>
      <c r="M1210" s="48">
        <v>0</v>
      </c>
      <c r="N1210" s="48">
        <v>0</v>
      </c>
      <c r="O1210" s="47">
        <f>'[1]Прод. прилож'!$C$1382</f>
        <v>1612577.5000000002</v>
      </c>
      <c r="P1210" s="48">
        <f t="shared" si="239"/>
        <v>5878.8826102807152</v>
      </c>
      <c r="Q1210" s="47">
        <v>9673</v>
      </c>
      <c r="R1210" s="69" t="s">
        <v>96</v>
      </c>
      <c r="S1210" s="57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16"/>
      <c r="AE1210" s="16"/>
      <c r="AF1210" s="16"/>
      <c r="AG1210" s="16"/>
      <c r="AH1210" s="16"/>
      <c r="AI1210" s="16"/>
      <c r="AJ1210" s="16"/>
      <c r="AK1210" s="16"/>
      <c r="AL1210" s="16"/>
      <c r="AM1210" s="16"/>
      <c r="AN1210" s="16"/>
      <c r="AO1210" s="16"/>
      <c r="AP1210" s="16"/>
      <c r="AQ1210" s="16"/>
      <c r="AR1210" s="16"/>
      <c r="AS1210" s="16"/>
      <c r="AT1210" s="16"/>
      <c r="AU1210" s="16"/>
      <c r="AV1210" s="16"/>
      <c r="AW1210" s="16"/>
      <c r="AX1210" s="16"/>
      <c r="AY1210" s="16"/>
      <c r="AZ1210" s="16"/>
      <c r="BA1210" s="16"/>
      <c r="BB1210" s="16"/>
      <c r="BC1210" s="16"/>
      <c r="BD1210" s="16"/>
      <c r="BE1210" s="16"/>
      <c r="BF1210" s="16"/>
      <c r="BG1210" s="16"/>
      <c r="BH1210" s="16"/>
      <c r="BI1210" s="16"/>
      <c r="BJ1210" s="16"/>
      <c r="BK1210" s="16"/>
      <c r="BL1210" s="16"/>
      <c r="BM1210" s="16"/>
      <c r="BN1210" s="16"/>
      <c r="BO1210" s="16"/>
      <c r="BP1210" s="16"/>
      <c r="BQ1210" s="16"/>
      <c r="BR1210" s="16"/>
      <c r="BS1210" s="16"/>
      <c r="BT1210" s="16"/>
      <c r="BU1210" s="16"/>
      <c r="BV1210" s="16"/>
      <c r="BW1210" s="16"/>
      <c r="BX1210" s="16"/>
      <c r="BY1210" s="16"/>
      <c r="BZ1210" s="16"/>
      <c r="CA1210" s="16"/>
      <c r="CB1210" s="16"/>
      <c r="CC1210" s="16"/>
      <c r="CD1210" s="16"/>
      <c r="CE1210" s="16"/>
      <c r="CF1210" s="16"/>
      <c r="CG1210" s="16"/>
      <c r="CH1210" s="16"/>
      <c r="CI1210" s="16"/>
      <c r="CJ1210" s="16"/>
      <c r="CK1210" s="16"/>
      <c r="CL1210" s="16"/>
      <c r="CM1210" s="16"/>
      <c r="CN1210" s="16"/>
      <c r="CO1210" s="16"/>
      <c r="CP1210" s="16"/>
      <c r="CQ1210" s="16"/>
      <c r="CR1210" s="16"/>
      <c r="CS1210" s="16"/>
      <c r="CT1210" s="16"/>
      <c r="CU1210" s="16"/>
      <c r="CV1210" s="16"/>
      <c r="CW1210" s="16"/>
      <c r="CX1210" s="16"/>
      <c r="CY1210" s="16"/>
      <c r="CZ1210" s="16"/>
      <c r="DA1210" s="16"/>
      <c r="DB1210" s="16"/>
      <c r="DC1210" s="16"/>
      <c r="DD1210" s="16"/>
      <c r="DE1210" s="16"/>
      <c r="DF1210" s="16"/>
      <c r="DG1210" s="16"/>
      <c r="DH1210" s="16"/>
      <c r="DI1210" s="16"/>
      <c r="DJ1210" s="16"/>
      <c r="DK1210" s="16"/>
      <c r="DL1210" s="16"/>
      <c r="DM1210" s="16"/>
      <c r="DN1210" s="16"/>
      <c r="DO1210" s="16"/>
      <c r="DP1210" s="16"/>
      <c r="DQ1210" s="16"/>
      <c r="DR1210" s="16"/>
      <c r="DS1210" s="16"/>
      <c r="DT1210" s="16"/>
      <c r="DU1210" s="16"/>
      <c r="DV1210" s="16"/>
      <c r="DW1210" s="16"/>
      <c r="DX1210" s="16"/>
      <c r="DY1210" s="16"/>
      <c r="DZ1210" s="16"/>
      <c r="EA1210" s="16"/>
      <c r="EB1210" s="16"/>
      <c r="EC1210" s="16"/>
      <c r="ED1210" s="16"/>
      <c r="EE1210" s="16"/>
      <c r="EF1210" s="16"/>
      <c r="EG1210" s="16"/>
      <c r="EH1210" s="16"/>
      <c r="EI1210" s="16"/>
      <c r="EJ1210" s="16"/>
      <c r="EK1210" s="16"/>
      <c r="EL1210" s="16"/>
      <c r="EM1210" s="16"/>
      <c r="EN1210" s="16"/>
      <c r="EO1210" s="16"/>
      <c r="EP1210" s="16"/>
      <c r="EQ1210" s="16"/>
      <c r="ER1210" s="16"/>
      <c r="ES1210" s="16"/>
      <c r="ET1210" s="16"/>
      <c r="EU1210" s="16"/>
      <c r="EV1210" s="16"/>
      <c r="EW1210" s="16"/>
      <c r="EX1210" s="16"/>
      <c r="EY1210" s="16"/>
      <c r="EZ1210" s="16"/>
      <c r="FA1210" s="16"/>
      <c r="FB1210" s="16"/>
      <c r="FC1210" s="16"/>
      <c r="FD1210" s="16"/>
      <c r="FE1210" s="16"/>
      <c r="FF1210" s="16"/>
      <c r="FG1210" s="16"/>
      <c r="FH1210" s="16"/>
      <c r="FI1210" s="16"/>
      <c r="FJ1210" s="16"/>
      <c r="FK1210" s="16"/>
      <c r="FL1210" s="16"/>
      <c r="FM1210" s="16"/>
      <c r="FN1210" s="16"/>
      <c r="FO1210" s="16"/>
      <c r="FP1210" s="16"/>
      <c r="FQ1210" s="16"/>
      <c r="FR1210" s="16"/>
      <c r="FS1210" s="16"/>
      <c r="FT1210" s="16"/>
      <c r="FU1210" s="16"/>
      <c r="FV1210" s="16"/>
      <c r="FW1210" s="16"/>
      <c r="FX1210" s="16"/>
      <c r="FY1210" s="16"/>
      <c r="FZ1210" s="16"/>
      <c r="GA1210" s="16"/>
      <c r="GB1210" s="16"/>
      <c r="GC1210" s="16"/>
      <c r="GD1210" s="16"/>
      <c r="GE1210" s="16"/>
      <c r="GF1210" s="16"/>
      <c r="GG1210" s="16"/>
      <c r="GH1210" s="16"/>
      <c r="GI1210" s="16"/>
      <c r="GJ1210" s="16"/>
      <c r="GK1210" s="16"/>
      <c r="GL1210" s="16"/>
      <c r="GM1210" s="16"/>
      <c r="GN1210" s="16"/>
      <c r="GO1210" s="16"/>
      <c r="GP1210" s="16"/>
      <c r="GQ1210" s="16"/>
      <c r="GR1210" s="16"/>
      <c r="GS1210" s="16"/>
      <c r="GT1210" s="16"/>
      <c r="GU1210" s="16"/>
      <c r="GV1210" s="16"/>
      <c r="GW1210" s="16"/>
      <c r="GX1210" s="16"/>
      <c r="GY1210" s="16"/>
    </row>
    <row r="1211" spans="1:207" s="15" customFormat="1" ht="25.9" customHeight="1" x14ac:dyDescent="0.25">
      <c r="A1211" s="191" t="s">
        <v>1769</v>
      </c>
      <c r="B1211" s="45" t="s">
        <v>892</v>
      </c>
      <c r="C1211" s="72">
        <v>1961</v>
      </c>
      <c r="D1211" s="167" t="s">
        <v>221</v>
      </c>
      <c r="E1211" s="72" t="s">
        <v>20</v>
      </c>
      <c r="F1211" s="72">
        <v>2</v>
      </c>
      <c r="G1211" s="72">
        <v>2</v>
      </c>
      <c r="H1211" s="47">
        <v>379.9</v>
      </c>
      <c r="I1211" s="47">
        <v>0</v>
      </c>
      <c r="J1211" s="47">
        <v>379.9</v>
      </c>
      <c r="K1211" s="55">
        <f t="shared" si="238"/>
        <v>2027057.4999999998</v>
      </c>
      <c r="L1211" s="48">
        <v>0</v>
      </c>
      <c r="M1211" s="48">
        <v>0</v>
      </c>
      <c r="N1211" s="48">
        <v>0</v>
      </c>
      <c r="O1211" s="47">
        <f>'[1]Прод. прилож'!$C$1383</f>
        <v>2027057.4999999998</v>
      </c>
      <c r="P1211" s="48">
        <f t="shared" si="239"/>
        <v>5335.7659910502762</v>
      </c>
      <c r="Q1211" s="47">
        <v>9673</v>
      </c>
      <c r="R1211" s="69" t="s">
        <v>96</v>
      </c>
      <c r="S1211" s="57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6"/>
      <c r="AD1211" s="16"/>
      <c r="AE1211" s="16"/>
      <c r="AF1211" s="16"/>
      <c r="AG1211" s="16"/>
      <c r="AH1211" s="16"/>
      <c r="AI1211" s="16"/>
      <c r="AJ1211" s="16"/>
      <c r="AK1211" s="16"/>
      <c r="AL1211" s="16"/>
      <c r="AM1211" s="16"/>
      <c r="AN1211" s="16"/>
      <c r="AO1211" s="16"/>
      <c r="AP1211" s="16"/>
      <c r="AQ1211" s="16"/>
      <c r="AR1211" s="16"/>
      <c r="AS1211" s="16"/>
      <c r="AT1211" s="16"/>
      <c r="AU1211" s="16"/>
      <c r="AV1211" s="16"/>
      <c r="AW1211" s="16"/>
      <c r="AX1211" s="16"/>
      <c r="AY1211" s="16"/>
      <c r="AZ1211" s="16"/>
      <c r="BA1211" s="16"/>
      <c r="BB1211" s="16"/>
      <c r="BC1211" s="16"/>
      <c r="BD1211" s="16"/>
      <c r="BE1211" s="16"/>
      <c r="BF1211" s="16"/>
      <c r="BG1211" s="16"/>
      <c r="BH1211" s="16"/>
      <c r="BI1211" s="16"/>
      <c r="BJ1211" s="16"/>
      <c r="BK1211" s="16"/>
      <c r="BL1211" s="16"/>
      <c r="BM1211" s="16"/>
      <c r="BN1211" s="16"/>
      <c r="BO1211" s="16"/>
      <c r="BP1211" s="16"/>
      <c r="BQ1211" s="16"/>
      <c r="BR1211" s="16"/>
      <c r="BS1211" s="16"/>
      <c r="BT1211" s="16"/>
      <c r="BU1211" s="16"/>
      <c r="BV1211" s="16"/>
      <c r="BW1211" s="16"/>
      <c r="BX1211" s="16"/>
      <c r="BY1211" s="16"/>
      <c r="BZ1211" s="16"/>
      <c r="CA1211" s="16"/>
      <c r="CB1211" s="16"/>
      <c r="CC1211" s="16"/>
      <c r="CD1211" s="16"/>
      <c r="CE1211" s="16"/>
      <c r="CF1211" s="16"/>
      <c r="CG1211" s="16"/>
      <c r="CH1211" s="16"/>
      <c r="CI1211" s="16"/>
      <c r="CJ1211" s="16"/>
      <c r="CK1211" s="16"/>
      <c r="CL1211" s="16"/>
      <c r="CM1211" s="16"/>
      <c r="CN1211" s="16"/>
      <c r="CO1211" s="16"/>
      <c r="CP1211" s="16"/>
      <c r="CQ1211" s="16"/>
      <c r="CR1211" s="16"/>
      <c r="CS1211" s="16"/>
      <c r="CT1211" s="16"/>
      <c r="CU1211" s="16"/>
      <c r="CV1211" s="16"/>
      <c r="CW1211" s="16"/>
      <c r="CX1211" s="16"/>
      <c r="CY1211" s="16"/>
      <c r="CZ1211" s="16"/>
      <c r="DA1211" s="16"/>
      <c r="DB1211" s="16"/>
      <c r="DC1211" s="16"/>
      <c r="DD1211" s="16"/>
      <c r="DE1211" s="16"/>
      <c r="DF1211" s="16"/>
      <c r="DG1211" s="16"/>
      <c r="DH1211" s="16"/>
      <c r="DI1211" s="16"/>
      <c r="DJ1211" s="16"/>
      <c r="DK1211" s="16"/>
      <c r="DL1211" s="16"/>
      <c r="DM1211" s="16"/>
      <c r="DN1211" s="16"/>
      <c r="DO1211" s="16"/>
      <c r="DP1211" s="16"/>
      <c r="DQ1211" s="16"/>
      <c r="DR1211" s="16"/>
      <c r="DS1211" s="16"/>
      <c r="DT1211" s="16"/>
      <c r="DU1211" s="16"/>
      <c r="DV1211" s="16"/>
      <c r="DW1211" s="16"/>
      <c r="DX1211" s="16"/>
      <c r="DY1211" s="16"/>
      <c r="DZ1211" s="16"/>
      <c r="EA1211" s="16"/>
      <c r="EB1211" s="16"/>
      <c r="EC1211" s="16"/>
      <c r="ED1211" s="16"/>
      <c r="EE1211" s="16"/>
      <c r="EF1211" s="16"/>
      <c r="EG1211" s="16"/>
      <c r="EH1211" s="16"/>
      <c r="EI1211" s="16"/>
      <c r="EJ1211" s="16"/>
      <c r="EK1211" s="16"/>
      <c r="EL1211" s="16"/>
      <c r="EM1211" s="16"/>
      <c r="EN1211" s="16"/>
      <c r="EO1211" s="16"/>
      <c r="EP1211" s="16"/>
      <c r="EQ1211" s="16"/>
      <c r="ER1211" s="16"/>
      <c r="ES1211" s="16"/>
      <c r="ET1211" s="16"/>
      <c r="EU1211" s="16"/>
      <c r="EV1211" s="16"/>
      <c r="EW1211" s="16"/>
      <c r="EX1211" s="16"/>
      <c r="EY1211" s="16"/>
      <c r="EZ1211" s="16"/>
      <c r="FA1211" s="16"/>
      <c r="FB1211" s="16"/>
      <c r="FC1211" s="16"/>
      <c r="FD1211" s="16"/>
      <c r="FE1211" s="16"/>
      <c r="FF1211" s="16"/>
      <c r="FG1211" s="16"/>
      <c r="FH1211" s="16"/>
      <c r="FI1211" s="16"/>
      <c r="FJ1211" s="16"/>
      <c r="FK1211" s="16"/>
      <c r="FL1211" s="16"/>
      <c r="FM1211" s="16"/>
      <c r="FN1211" s="16"/>
      <c r="FO1211" s="16"/>
      <c r="FP1211" s="16"/>
      <c r="FQ1211" s="16"/>
      <c r="FR1211" s="16"/>
      <c r="FS1211" s="16"/>
      <c r="FT1211" s="16"/>
      <c r="FU1211" s="16"/>
      <c r="FV1211" s="16"/>
      <c r="FW1211" s="16"/>
      <c r="FX1211" s="16"/>
      <c r="FY1211" s="16"/>
      <c r="FZ1211" s="16"/>
      <c r="GA1211" s="16"/>
      <c r="GB1211" s="16"/>
      <c r="GC1211" s="16"/>
      <c r="GD1211" s="16"/>
      <c r="GE1211" s="16"/>
      <c r="GF1211" s="16"/>
      <c r="GG1211" s="16"/>
      <c r="GH1211" s="16"/>
      <c r="GI1211" s="16"/>
      <c r="GJ1211" s="16"/>
      <c r="GK1211" s="16"/>
      <c r="GL1211" s="16"/>
      <c r="GM1211" s="16"/>
      <c r="GN1211" s="16"/>
      <c r="GO1211" s="16"/>
      <c r="GP1211" s="16"/>
      <c r="GQ1211" s="16"/>
      <c r="GR1211" s="16"/>
      <c r="GS1211" s="16"/>
      <c r="GT1211" s="16"/>
      <c r="GU1211" s="16"/>
      <c r="GV1211" s="16"/>
      <c r="GW1211" s="16"/>
      <c r="GX1211" s="16"/>
      <c r="GY1211" s="16"/>
    </row>
    <row r="1212" spans="1:207" s="16" customFormat="1" ht="25.9" customHeight="1" x14ac:dyDescent="0.25">
      <c r="A1212" s="191" t="s">
        <v>1770</v>
      </c>
      <c r="B1212" s="45" t="s">
        <v>884</v>
      </c>
      <c r="C1212" s="72">
        <v>1965</v>
      </c>
      <c r="D1212" s="167" t="s">
        <v>221</v>
      </c>
      <c r="E1212" s="72" t="s">
        <v>20</v>
      </c>
      <c r="F1212" s="72">
        <v>2</v>
      </c>
      <c r="G1212" s="72">
        <v>2</v>
      </c>
      <c r="H1212" s="47">
        <v>385</v>
      </c>
      <c r="I1212" s="47">
        <v>126</v>
      </c>
      <c r="J1212" s="47">
        <v>259</v>
      </c>
      <c r="K1212" s="55">
        <f t="shared" si="238"/>
        <v>5174082.5</v>
      </c>
      <c r="L1212" s="48">
        <v>0</v>
      </c>
      <c r="M1212" s="48">
        <v>0</v>
      </c>
      <c r="N1212" s="48">
        <v>0</v>
      </c>
      <c r="O1212" s="47">
        <f>'[1]Прод. прилож'!$C$1384</f>
        <v>5174082.5</v>
      </c>
      <c r="P1212" s="48">
        <f t="shared" si="239"/>
        <v>13439.175324675325</v>
      </c>
      <c r="Q1212" s="47">
        <v>9673</v>
      </c>
      <c r="R1212" s="69" t="s">
        <v>96</v>
      </c>
      <c r="S1212" s="65"/>
      <c r="V1212" s="15"/>
      <c r="W1212" s="15"/>
      <c r="X1212" s="15"/>
      <c r="Y1212" s="15"/>
      <c r="Z1212" s="15"/>
      <c r="AA1212" s="15"/>
      <c r="AB1212" s="15"/>
      <c r="AC1212" s="15"/>
      <c r="AD1212" s="15"/>
      <c r="AE1212" s="15"/>
      <c r="AF1212" s="15"/>
      <c r="AG1212" s="15"/>
      <c r="AH1212" s="15"/>
      <c r="AI1212" s="15"/>
      <c r="AJ1212" s="15"/>
      <c r="AK1212" s="15"/>
      <c r="AL1212" s="15"/>
      <c r="AM1212" s="15"/>
      <c r="AN1212" s="15"/>
      <c r="AO1212" s="15"/>
      <c r="AP1212" s="15"/>
      <c r="AQ1212" s="15"/>
      <c r="AR1212" s="15"/>
      <c r="AS1212" s="15"/>
      <c r="AT1212" s="15"/>
      <c r="AU1212" s="15"/>
      <c r="AV1212" s="15"/>
      <c r="AW1212" s="15"/>
      <c r="AX1212" s="15"/>
      <c r="AY1212" s="15"/>
      <c r="AZ1212" s="15"/>
      <c r="BA1212" s="15"/>
      <c r="BB1212" s="15"/>
      <c r="BC1212" s="15"/>
      <c r="BD1212" s="15"/>
      <c r="BE1212" s="15"/>
      <c r="BF1212" s="15"/>
      <c r="BG1212" s="15"/>
      <c r="BH1212" s="15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  <c r="CA1212" s="15"/>
      <c r="CB1212" s="15"/>
      <c r="CC1212" s="15"/>
      <c r="CD1212" s="15"/>
      <c r="CE1212" s="15"/>
      <c r="CF1212" s="15"/>
      <c r="CG1212" s="15"/>
      <c r="CH1212" s="15"/>
      <c r="CI1212" s="15"/>
      <c r="CJ1212" s="15"/>
      <c r="CK1212" s="15"/>
      <c r="CL1212" s="15"/>
      <c r="CM1212" s="15"/>
      <c r="CN1212" s="15"/>
      <c r="CO1212" s="15"/>
      <c r="CP1212" s="15"/>
      <c r="CQ1212" s="15"/>
      <c r="CR1212" s="15"/>
      <c r="CS1212" s="15"/>
      <c r="CT1212" s="15"/>
      <c r="CU1212" s="15"/>
      <c r="CV1212" s="15"/>
      <c r="CW1212" s="15"/>
      <c r="CX1212" s="15"/>
      <c r="CY1212" s="15"/>
      <c r="CZ1212" s="15"/>
      <c r="DA1212" s="15"/>
      <c r="DB1212" s="15"/>
      <c r="DC1212" s="15"/>
      <c r="DD1212" s="15"/>
      <c r="DE1212" s="15"/>
      <c r="DF1212" s="15"/>
      <c r="DG1212" s="15"/>
      <c r="DH1212" s="15"/>
      <c r="DI1212" s="15"/>
      <c r="DJ1212" s="15"/>
      <c r="DK1212" s="15"/>
      <c r="DL1212" s="15"/>
      <c r="DM1212" s="15"/>
      <c r="DN1212" s="15"/>
      <c r="DO1212" s="15"/>
      <c r="DP1212" s="15"/>
      <c r="DQ1212" s="15"/>
      <c r="DR1212" s="15"/>
      <c r="DS1212" s="15"/>
      <c r="DT1212" s="15"/>
      <c r="DU1212" s="15"/>
      <c r="DV1212" s="15"/>
      <c r="DW1212" s="15"/>
      <c r="DX1212" s="15"/>
      <c r="DY1212" s="15"/>
      <c r="DZ1212" s="15"/>
      <c r="EA1212" s="15"/>
      <c r="EB1212" s="15"/>
      <c r="EC1212" s="15"/>
      <c r="ED1212" s="15"/>
      <c r="EE1212" s="15"/>
      <c r="EF1212" s="15"/>
      <c r="EG1212" s="15"/>
      <c r="EH1212" s="15"/>
      <c r="EI1212" s="15"/>
      <c r="EJ1212" s="15"/>
      <c r="EK1212" s="15"/>
      <c r="EL1212" s="15"/>
      <c r="EM1212" s="15"/>
      <c r="EN1212" s="15"/>
      <c r="EO1212" s="15"/>
      <c r="EP1212" s="15"/>
      <c r="EQ1212" s="15"/>
      <c r="ER1212" s="15"/>
      <c r="ES1212" s="15"/>
      <c r="ET1212" s="15"/>
      <c r="EU1212" s="15"/>
      <c r="EV1212" s="15"/>
      <c r="EW1212" s="15"/>
      <c r="EX1212" s="15"/>
      <c r="EY1212" s="15"/>
      <c r="EZ1212" s="15"/>
      <c r="FA1212" s="15"/>
      <c r="FB1212" s="15"/>
      <c r="FC1212" s="15"/>
      <c r="FD1212" s="15"/>
      <c r="FE1212" s="15"/>
      <c r="FF1212" s="15"/>
      <c r="FG1212" s="15"/>
      <c r="FH1212" s="15"/>
      <c r="FI1212" s="15"/>
      <c r="FJ1212" s="15"/>
      <c r="FK1212" s="15"/>
      <c r="FL1212" s="15"/>
      <c r="FM1212" s="15"/>
      <c r="FN1212" s="15"/>
      <c r="FO1212" s="15"/>
      <c r="FP1212" s="15"/>
      <c r="FQ1212" s="15"/>
      <c r="FR1212" s="15"/>
      <c r="FS1212" s="15"/>
      <c r="FT1212" s="15"/>
      <c r="FU1212" s="15"/>
      <c r="FV1212" s="15"/>
      <c r="FW1212" s="15"/>
      <c r="FX1212" s="15"/>
      <c r="FY1212" s="15"/>
      <c r="FZ1212" s="15"/>
      <c r="GA1212" s="15"/>
      <c r="GB1212" s="15"/>
      <c r="GC1212" s="15"/>
      <c r="GD1212" s="15"/>
      <c r="GE1212" s="15"/>
      <c r="GF1212" s="15"/>
      <c r="GG1212" s="15"/>
      <c r="GH1212" s="15"/>
      <c r="GI1212" s="15"/>
      <c r="GJ1212" s="15"/>
      <c r="GK1212" s="15"/>
      <c r="GL1212" s="15"/>
      <c r="GM1212" s="15"/>
      <c r="GN1212" s="15"/>
      <c r="GO1212" s="15"/>
      <c r="GP1212" s="15"/>
      <c r="GQ1212" s="15"/>
      <c r="GR1212" s="15"/>
      <c r="GS1212" s="15"/>
      <c r="GT1212" s="15"/>
      <c r="GU1212" s="15"/>
      <c r="GV1212" s="15"/>
      <c r="GW1212" s="15"/>
      <c r="GX1212" s="15"/>
      <c r="GY1212" s="15"/>
    </row>
    <row r="1213" spans="1:207" s="16" customFormat="1" ht="25.9" customHeight="1" x14ac:dyDescent="0.25">
      <c r="A1213" s="191" t="s">
        <v>1771</v>
      </c>
      <c r="B1213" s="45" t="s">
        <v>885</v>
      </c>
      <c r="C1213" s="72">
        <v>1964</v>
      </c>
      <c r="D1213" s="167" t="s">
        <v>221</v>
      </c>
      <c r="E1213" s="72" t="s">
        <v>20</v>
      </c>
      <c r="F1213" s="72">
        <v>2</v>
      </c>
      <c r="G1213" s="72">
        <v>2</v>
      </c>
      <c r="H1213" s="47">
        <v>382</v>
      </c>
      <c r="I1213" s="47">
        <v>123</v>
      </c>
      <c r="J1213" s="47">
        <v>259</v>
      </c>
      <c r="K1213" s="55">
        <f t="shared" si="238"/>
        <v>5174082.5</v>
      </c>
      <c r="L1213" s="48">
        <v>0</v>
      </c>
      <c r="M1213" s="48">
        <v>0</v>
      </c>
      <c r="N1213" s="48">
        <v>0</v>
      </c>
      <c r="O1213" s="47">
        <f>'[1]Прод. прилож'!$C$1385</f>
        <v>5174082.5</v>
      </c>
      <c r="P1213" s="48">
        <f t="shared" si="239"/>
        <v>13544.718586387435</v>
      </c>
      <c r="Q1213" s="47">
        <v>9673</v>
      </c>
      <c r="R1213" s="69" t="s">
        <v>96</v>
      </c>
      <c r="S1213" s="65"/>
      <c r="V1213" s="15"/>
      <c r="W1213" s="15"/>
      <c r="X1213" s="15"/>
      <c r="Y1213" s="15"/>
      <c r="Z1213" s="15"/>
      <c r="AA1213" s="15"/>
      <c r="AB1213" s="15"/>
      <c r="AC1213" s="15"/>
      <c r="AD1213" s="15"/>
      <c r="AE1213" s="15"/>
      <c r="AF1213" s="15"/>
      <c r="AG1213" s="15"/>
      <c r="AH1213" s="15"/>
      <c r="AI1213" s="15"/>
      <c r="AJ1213" s="15"/>
      <c r="AK1213" s="15"/>
      <c r="AL1213" s="15"/>
      <c r="AM1213" s="15"/>
      <c r="AN1213" s="15"/>
      <c r="AO1213" s="15"/>
      <c r="AP1213" s="15"/>
      <c r="AQ1213" s="15"/>
      <c r="AR1213" s="15"/>
      <c r="AS1213" s="15"/>
      <c r="AT1213" s="15"/>
      <c r="AU1213" s="15"/>
      <c r="AV1213" s="15"/>
      <c r="AW1213" s="15"/>
      <c r="AX1213" s="15"/>
      <c r="AY1213" s="15"/>
      <c r="AZ1213" s="15"/>
      <c r="BA1213" s="15"/>
      <c r="BB1213" s="15"/>
      <c r="BC1213" s="15"/>
      <c r="BD1213" s="15"/>
      <c r="BE1213" s="15"/>
      <c r="BF1213" s="15"/>
      <c r="BG1213" s="15"/>
      <c r="BH1213" s="15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  <c r="CA1213" s="15"/>
      <c r="CB1213" s="15"/>
      <c r="CC1213" s="15"/>
      <c r="CD1213" s="15"/>
      <c r="CE1213" s="15"/>
      <c r="CF1213" s="15"/>
      <c r="CG1213" s="15"/>
      <c r="CH1213" s="15"/>
      <c r="CI1213" s="15"/>
      <c r="CJ1213" s="15"/>
      <c r="CK1213" s="15"/>
      <c r="CL1213" s="15"/>
      <c r="CM1213" s="15"/>
      <c r="CN1213" s="15"/>
      <c r="CO1213" s="15"/>
      <c r="CP1213" s="15"/>
      <c r="CQ1213" s="15"/>
      <c r="CR1213" s="15"/>
      <c r="CS1213" s="15"/>
      <c r="CT1213" s="15"/>
      <c r="CU1213" s="15"/>
      <c r="CV1213" s="15"/>
      <c r="CW1213" s="15"/>
      <c r="CX1213" s="15"/>
      <c r="CY1213" s="15"/>
      <c r="CZ1213" s="15"/>
      <c r="DA1213" s="15"/>
      <c r="DB1213" s="15"/>
      <c r="DC1213" s="15"/>
      <c r="DD1213" s="15"/>
      <c r="DE1213" s="15"/>
      <c r="DF1213" s="15"/>
      <c r="DG1213" s="15"/>
      <c r="DH1213" s="15"/>
      <c r="DI1213" s="15"/>
      <c r="DJ1213" s="15"/>
      <c r="DK1213" s="15"/>
      <c r="DL1213" s="15"/>
      <c r="DM1213" s="15"/>
      <c r="DN1213" s="15"/>
      <c r="DO1213" s="15"/>
      <c r="DP1213" s="15"/>
      <c r="DQ1213" s="15"/>
      <c r="DR1213" s="15"/>
      <c r="DS1213" s="15"/>
      <c r="DT1213" s="15"/>
      <c r="DU1213" s="15"/>
      <c r="DV1213" s="15"/>
      <c r="DW1213" s="15"/>
      <c r="DX1213" s="15"/>
      <c r="DY1213" s="15"/>
      <c r="DZ1213" s="15"/>
      <c r="EA1213" s="15"/>
      <c r="EB1213" s="15"/>
      <c r="EC1213" s="15"/>
      <c r="ED1213" s="15"/>
      <c r="EE1213" s="15"/>
      <c r="EF1213" s="15"/>
      <c r="EG1213" s="15"/>
      <c r="EH1213" s="15"/>
      <c r="EI1213" s="15"/>
      <c r="EJ1213" s="15"/>
      <c r="EK1213" s="15"/>
      <c r="EL1213" s="15"/>
      <c r="EM1213" s="15"/>
      <c r="EN1213" s="15"/>
      <c r="EO1213" s="15"/>
      <c r="EP1213" s="15"/>
      <c r="EQ1213" s="15"/>
      <c r="ER1213" s="15"/>
      <c r="ES1213" s="15"/>
      <c r="ET1213" s="15"/>
      <c r="EU1213" s="15"/>
      <c r="EV1213" s="15"/>
      <c r="EW1213" s="15"/>
      <c r="EX1213" s="15"/>
      <c r="EY1213" s="15"/>
      <c r="EZ1213" s="15"/>
      <c r="FA1213" s="15"/>
      <c r="FB1213" s="15"/>
      <c r="FC1213" s="15"/>
      <c r="FD1213" s="15"/>
      <c r="FE1213" s="15"/>
      <c r="FF1213" s="15"/>
      <c r="FG1213" s="15"/>
      <c r="FH1213" s="15"/>
      <c r="FI1213" s="15"/>
      <c r="FJ1213" s="15"/>
      <c r="FK1213" s="15"/>
      <c r="FL1213" s="15"/>
      <c r="FM1213" s="15"/>
      <c r="FN1213" s="15"/>
      <c r="FO1213" s="15"/>
      <c r="FP1213" s="15"/>
      <c r="FQ1213" s="15"/>
      <c r="FR1213" s="15"/>
      <c r="FS1213" s="15"/>
      <c r="FT1213" s="15"/>
      <c r="FU1213" s="15"/>
      <c r="FV1213" s="15"/>
      <c r="FW1213" s="15"/>
      <c r="FX1213" s="15"/>
      <c r="FY1213" s="15"/>
      <c r="FZ1213" s="15"/>
      <c r="GA1213" s="15"/>
      <c r="GB1213" s="15"/>
      <c r="GC1213" s="15"/>
      <c r="GD1213" s="15"/>
      <c r="GE1213" s="15"/>
      <c r="GF1213" s="15"/>
      <c r="GG1213" s="15"/>
      <c r="GH1213" s="15"/>
      <c r="GI1213" s="15"/>
      <c r="GJ1213" s="15"/>
      <c r="GK1213" s="15"/>
      <c r="GL1213" s="15"/>
      <c r="GM1213" s="15"/>
      <c r="GN1213" s="15"/>
      <c r="GO1213" s="15"/>
      <c r="GP1213" s="15"/>
      <c r="GQ1213" s="15"/>
      <c r="GR1213" s="15"/>
      <c r="GS1213" s="15"/>
      <c r="GT1213" s="15"/>
      <c r="GU1213" s="15"/>
      <c r="GV1213" s="15"/>
      <c r="GW1213" s="15"/>
      <c r="GX1213" s="15"/>
      <c r="GY1213" s="15"/>
    </row>
    <row r="1214" spans="1:207" s="16" customFormat="1" ht="25.9" customHeight="1" x14ac:dyDescent="0.25">
      <c r="A1214" s="191" t="s">
        <v>1772</v>
      </c>
      <c r="B1214" s="45" t="s">
        <v>886</v>
      </c>
      <c r="C1214" s="72">
        <v>1963</v>
      </c>
      <c r="D1214" s="167" t="s">
        <v>221</v>
      </c>
      <c r="E1214" s="72" t="s">
        <v>20</v>
      </c>
      <c r="F1214" s="72">
        <v>2</v>
      </c>
      <c r="G1214" s="72">
        <v>2</v>
      </c>
      <c r="H1214" s="47">
        <v>386</v>
      </c>
      <c r="I1214" s="47">
        <v>127</v>
      </c>
      <c r="J1214" s="47">
        <v>259</v>
      </c>
      <c r="K1214" s="55">
        <f t="shared" si="238"/>
        <v>3086441.2</v>
      </c>
      <c r="L1214" s="48">
        <v>0</v>
      </c>
      <c r="M1214" s="48">
        <v>0</v>
      </c>
      <c r="N1214" s="48">
        <v>0</v>
      </c>
      <c r="O1214" s="47">
        <f>'[1]Прод. прилож'!$C$935</f>
        <v>3086441.2</v>
      </c>
      <c r="P1214" s="48">
        <f t="shared" si="239"/>
        <v>7995.9616580310885</v>
      </c>
      <c r="Q1214" s="47">
        <v>9673</v>
      </c>
      <c r="R1214" s="69" t="s">
        <v>95</v>
      </c>
      <c r="S1214" s="65"/>
      <c r="V1214" s="15"/>
      <c r="W1214" s="15"/>
      <c r="X1214" s="15"/>
      <c r="Y1214" s="15"/>
      <c r="Z1214" s="15"/>
      <c r="AA1214" s="15"/>
      <c r="AB1214" s="15"/>
      <c r="AC1214" s="15"/>
      <c r="AD1214" s="15"/>
      <c r="AE1214" s="15"/>
      <c r="AF1214" s="15"/>
      <c r="AG1214" s="15"/>
      <c r="AH1214" s="15"/>
      <c r="AI1214" s="15"/>
      <c r="AJ1214" s="15"/>
      <c r="AK1214" s="15"/>
      <c r="AL1214" s="15"/>
      <c r="AM1214" s="15"/>
      <c r="AN1214" s="15"/>
      <c r="AO1214" s="15"/>
      <c r="AP1214" s="15"/>
      <c r="AQ1214" s="15"/>
      <c r="AR1214" s="15"/>
      <c r="AS1214" s="15"/>
      <c r="AT1214" s="15"/>
      <c r="AU1214" s="15"/>
      <c r="AV1214" s="15"/>
      <c r="AW1214" s="15"/>
      <c r="AX1214" s="15"/>
      <c r="AY1214" s="15"/>
      <c r="AZ1214" s="15"/>
      <c r="BA1214" s="15"/>
      <c r="BB1214" s="15"/>
      <c r="BC1214" s="15"/>
      <c r="BD1214" s="15"/>
      <c r="BE1214" s="15"/>
      <c r="BF1214" s="15"/>
      <c r="BG1214" s="15"/>
      <c r="BH1214" s="15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  <c r="CA1214" s="15"/>
      <c r="CB1214" s="15"/>
      <c r="CC1214" s="15"/>
      <c r="CD1214" s="15"/>
      <c r="CE1214" s="15"/>
      <c r="CF1214" s="15"/>
      <c r="CG1214" s="15"/>
      <c r="CH1214" s="15"/>
      <c r="CI1214" s="15"/>
      <c r="CJ1214" s="15"/>
      <c r="CK1214" s="15"/>
      <c r="CL1214" s="15"/>
      <c r="CM1214" s="15"/>
      <c r="CN1214" s="15"/>
      <c r="CO1214" s="15"/>
      <c r="CP1214" s="15"/>
      <c r="CQ1214" s="15"/>
      <c r="CR1214" s="15"/>
      <c r="CS1214" s="15"/>
      <c r="CT1214" s="15"/>
      <c r="CU1214" s="15"/>
      <c r="CV1214" s="15"/>
      <c r="CW1214" s="15"/>
      <c r="CX1214" s="15"/>
      <c r="CY1214" s="15"/>
      <c r="CZ1214" s="15"/>
      <c r="DA1214" s="15"/>
      <c r="DB1214" s="15"/>
      <c r="DC1214" s="15"/>
      <c r="DD1214" s="15"/>
      <c r="DE1214" s="15"/>
      <c r="DF1214" s="15"/>
      <c r="DG1214" s="15"/>
      <c r="DH1214" s="15"/>
      <c r="DI1214" s="15"/>
      <c r="DJ1214" s="15"/>
      <c r="DK1214" s="15"/>
      <c r="DL1214" s="15"/>
      <c r="DM1214" s="15"/>
      <c r="DN1214" s="15"/>
      <c r="DO1214" s="15"/>
      <c r="DP1214" s="15"/>
      <c r="DQ1214" s="15"/>
      <c r="DR1214" s="15"/>
      <c r="DS1214" s="15"/>
      <c r="DT1214" s="15"/>
      <c r="DU1214" s="15"/>
      <c r="DV1214" s="15"/>
      <c r="DW1214" s="15"/>
      <c r="DX1214" s="15"/>
      <c r="DY1214" s="15"/>
      <c r="DZ1214" s="15"/>
      <c r="EA1214" s="15"/>
      <c r="EB1214" s="15"/>
      <c r="EC1214" s="15"/>
      <c r="ED1214" s="15"/>
      <c r="EE1214" s="15"/>
      <c r="EF1214" s="15"/>
      <c r="EG1214" s="15"/>
      <c r="EH1214" s="15"/>
      <c r="EI1214" s="15"/>
      <c r="EJ1214" s="15"/>
      <c r="EK1214" s="15"/>
      <c r="EL1214" s="15"/>
      <c r="EM1214" s="15"/>
      <c r="EN1214" s="15"/>
      <c r="EO1214" s="15"/>
      <c r="EP1214" s="15"/>
      <c r="EQ1214" s="15"/>
      <c r="ER1214" s="15"/>
      <c r="ES1214" s="15"/>
      <c r="ET1214" s="15"/>
      <c r="EU1214" s="15"/>
      <c r="EV1214" s="15"/>
      <c r="EW1214" s="15"/>
      <c r="EX1214" s="15"/>
      <c r="EY1214" s="15"/>
      <c r="EZ1214" s="15"/>
      <c r="FA1214" s="15"/>
      <c r="FB1214" s="15"/>
      <c r="FC1214" s="15"/>
      <c r="FD1214" s="15"/>
      <c r="FE1214" s="15"/>
      <c r="FF1214" s="15"/>
      <c r="FG1214" s="15"/>
      <c r="FH1214" s="15"/>
      <c r="FI1214" s="15"/>
      <c r="FJ1214" s="15"/>
      <c r="FK1214" s="15"/>
      <c r="FL1214" s="15"/>
      <c r="FM1214" s="15"/>
      <c r="FN1214" s="15"/>
      <c r="FO1214" s="15"/>
      <c r="FP1214" s="15"/>
      <c r="FQ1214" s="15"/>
      <c r="FR1214" s="15"/>
      <c r="FS1214" s="15"/>
      <c r="FT1214" s="15"/>
      <c r="FU1214" s="15"/>
      <c r="FV1214" s="15"/>
      <c r="FW1214" s="15"/>
      <c r="FX1214" s="15"/>
      <c r="FY1214" s="15"/>
      <c r="FZ1214" s="15"/>
      <c r="GA1214" s="15"/>
      <c r="GB1214" s="15"/>
      <c r="GC1214" s="15"/>
      <c r="GD1214" s="15"/>
      <c r="GE1214" s="15"/>
      <c r="GF1214" s="15"/>
      <c r="GG1214" s="15"/>
      <c r="GH1214" s="15"/>
      <c r="GI1214" s="15"/>
      <c r="GJ1214" s="15"/>
      <c r="GK1214" s="15"/>
      <c r="GL1214" s="15"/>
      <c r="GM1214" s="15"/>
      <c r="GN1214" s="15"/>
      <c r="GO1214" s="15"/>
      <c r="GP1214" s="15"/>
      <c r="GQ1214" s="15"/>
      <c r="GR1214" s="15"/>
      <c r="GS1214" s="15"/>
      <c r="GT1214" s="15"/>
      <c r="GU1214" s="15"/>
      <c r="GV1214" s="15"/>
      <c r="GW1214" s="15"/>
      <c r="GX1214" s="15"/>
      <c r="GY1214" s="15"/>
    </row>
    <row r="1215" spans="1:207" s="16" customFormat="1" ht="25.9" customHeight="1" x14ac:dyDescent="0.25">
      <c r="A1215" s="191" t="s">
        <v>1773</v>
      </c>
      <c r="B1215" s="45" t="s">
        <v>887</v>
      </c>
      <c r="C1215" s="72">
        <v>1962</v>
      </c>
      <c r="D1215" s="167" t="s">
        <v>221</v>
      </c>
      <c r="E1215" s="72" t="s">
        <v>20</v>
      </c>
      <c r="F1215" s="72">
        <v>2</v>
      </c>
      <c r="G1215" s="72">
        <v>2</v>
      </c>
      <c r="H1215" s="47">
        <v>386</v>
      </c>
      <c r="I1215" s="47">
        <v>127</v>
      </c>
      <c r="J1215" s="47">
        <v>259</v>
      </c>
      <c r="K1215" s="55">
        <f t="shared" si="238"/>
        <v>6177289</v>
      </c>
      <c r="L1215" s="48">
        <v>0</v>
      </c>
      <c r="M1215" s="48">
        <v>0</v>
      </c>
      <c r="N1215" s="48">
        <v>0</v>
      </c>
      <c r="O1215" s="47">
        <f>'[1]Прод. прилож'!$C$937</f>
        <v>6177289</v>
      </c>
      <c r="P1215" s="48">
        <f t="shared" si="239"/>
        <v>16003.339378238343</v>
      </c>
      <c r="Q1215" s="47">
        <v>9673</v>
      </c>
      <c r="R1215" s="69" t="s">
        <v>95</v>
      </c>
      <c r="S1215" s="65"/>
      <c r="V1215" s="15"/>
      <c r="W1215" s="15"/>
      <c r="X1215" s="15"/>
      <c r="Y1215" s="15"/>
      <c r="Z1215" s="15"/>
      <c r="AA1215" s="15"/>
      <c r="AB1215" s="15"/>
      <c r="AC1215" s="15"/>
      <c r="AD1215" s="15"/>
      <c r="AE1215" s="15"/>
      <c r="AF1215" s="15"/>
      <c r="AG1215" s="15"/>
      <c r="AH1215" s="15"/>
      <c r="AI1215" s="15"/>
      <c r="AJ1215" s="15"/>
      <c r="AK1215" s="15"/>
      <c r="AL1215" s="15"/>
      <c r="AM1215" s="15"/>
      <c r="AN1215" s="15"/>
      <c r="AO1215" s="15"/>
      <c r="AP1215" s="15"/>
      <c r="AQ1215" s="15"/>
      <c r="AR1215" s="15"/>
      <c r="AS1215" s="15"/>
      <c r="AT1215" s="15"/>
      <c r="AU1215" s="15"/>
      <c r="AV1215" s="15"/>
      <c r="AW1215" s="15"/>
      <c r="AX1215" s="15"/>
      <c r="AY1215" s="15"/>
      <c r="AZ1215" s="15"/>
      <c r="BA1215" s="15"/>
      <c r="BB1215" s="15"/>
      <c r="BC1215" s="15"/>
      <c r="BD1215" s="15"/>
      <c r="BE1215" s="15"/>
      <c r="BF1215" s="15"/>
      <c r="BG1215" s="15"/>
      <c r="BH1215" s="15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  <c r="CA1215" s="15"/>
      <c r="CB1215" s="15"/>
      <c r="CC1215" s="15"/>
      <c r="CD1215" s="15"/>
      <c r="CE1215" s="15"/>
      <c r="CF1215" s="15"/>
      <c r="CG1215" s="15"/>
      <c r="CH1215" s="15"/>
      <c r="CI1215" s="15"/>
      <c r="CJ1215" s="15"/>
      <c r="CK1215" s="15"/>
      <c r="CL1215" s="15"/>
      <c r="CM1215" s="15"/>
      <c r="CN1215" s="15"/>
      <c r="CO1215" s="15"/>
      <c r="CP1215" s="15"/>
      <c r="CQ1215" s="15"/>
      <c r="CR1215" s="15"/>
      <c r="CS1215" s="15"/>
      <c r="CT1215" s="15"/>
      <c r="CU1215" s="15"/>
      <c r="CV1215" s="15"/>
      <c r="CW1215" s="15"/>
      <c r="CX1215" s="15"/>
      <c r="CY1215" s="15"/>
      <c r="CZ1215" s="15"/>
      <c r="DA1215" s="15"/>
      <c r="DB1215" s="15"/>
      <c r="DC1215" s="15"/>
      <c r="DD1215" s="15"/>
      <c r="DE1215" s="15"/>
      <c r="DF1215" s="15"/>
      <c r="DG1215" s="15"/>
      <c r="DH1215" s="15"/>
      <c r="DI1215" s="15"/>
      <c r="DJ1215" s="15"/>
      <c r="DK1215" s="15"/>
      <c r="DL1215" s="15"/>
      <c r="DM1215" s="15"/>
      <c r="DN1215" s="15"/>
      <c r="DO1215" s="15"/>
      <c r="DP1215" s="15"/>
      <c r="DQ1215" s="15"/>
      <c r="DR1215" s="15"/>
      <c r="DS1215" s="15"/>
      <c r="DT1215" s="15"/>
      <c r="DU1215" s="15"/>
      <c r="DV1215" s="15"/>
      <c r="DW1215" s="15"/>
      <c r="DX1215" s="15"/>
      <c r="DY1215" s="15"/>
      <c r="DZ1215" s="15"/>
      <c r="EA1215" s="15"/>
      <c r="EB1215" s="15"/>
      <c r="EC1215" s="15"/>
      <c r="ED1215" s="15"/>
      <c r="EE1215" s="15"/>
      <c r="EF1215" s="15"/>
      <c r="EG1215" s="15"/>
      <c r="EH1215" s="15"/>
      <c r="EI1215" s="15"/>
      <c r="EJ1215" s="15"/>
      <c r="EK1215" s="15"/>
      <c r="EL1215" s="15"/>
      <c r="EM1215" s="15"/>
      <c r="EN1215" s="15"/>
      <c r="EO1215" s="15"/>
      <c r="EP1215" s="15"/>
      <c r="EQ1215" s="15"/>
      <c r="ER1215" s="15"/>
      <c r="ES1215" s="15"/>
      <c r="ET1215" s="15"/>
      <c r="EU1215" s="15"/>
      <c r="EV1215" s="15"/>
      <c r="EW1215" s="15"/>
      <c r="EX1215" s="15"/>
      <c r="EY1215" s="15"/>
      <c r="EZ1215" s="15"/>
      <c r="FA1215" s="15"/>
      <c r="FB1215" s="15"/>
      <c r="FC1215" s="15"/>
      <c r="FD1215" s="15"/>
      <c r="FE1215" s="15"/>
      <c r="FF1215" s="15"/>
      <c r="FG1215" s="15"/>
      <c r="FH1215" s="15"/>
      <c r="FI1215" s="15"/>
      <c r="FJ1215" s="15"/>
      <c r="FK1215" s="15"/>
      <c r="FL1215" s="15"/>
      <c r="FM1215" s="15"/>
      <c r="FN1215" s="15"/>
      <c r="FO1215" s="15"/>
      <c r="FP1215" s="15"/>
      <c r="FQ1215" s="15"/>
      <c r="FR1215" s="15"/>
      <c r="FS1215" s="15"/>
      <c r="FT1215" s="15"/>
      <c r="FU1215" s="15"/>
      <c r="FV1215" s="15"/>
      <c r="FW1215" s="15"/>
      <c r="FX1215" s="15"/>
      <c r="FY1215" s="15"/>
      <c r="FZ1215" s="15"/>
      <c r="GA1215" s="15"/>
      <c r="GB1215" s="15"/>
      <c r="GC1215" s="15"/>
      <c r="GD1215" s="15"/>
      <c r="GE1215" s="15"/>
      <c r="GF1215" s="15"/>
      <c r="GG1215" s="15"/>
      <c r="GH1215" s="15"/>
      <c r="GI1215" s="15"/>
      <c r="GJ1215" s="15"/>
      <c r="GK1215" s="15"/>
      <c r="GL1215" s="15"/>
      <c r="GM1215" s="15"/>
      <c r="GN1215" s="15"/>
      <c r="GO1215" s="15"/>
      <c r="GP1215" s="15"/>
      <c r="GQ1215" s="15"/>
      <c r="GR1215" s="15"/>
      <c r="GS1215" s="15"/>
      <c r="GT1215" s="15"/>
      <c r="GU1215" s="15"/>
      <c r="GV1215" s="15"/>
      <c r="GW1215" s="15"/>
      <c r="GX1215" s="15"/>
      <c r="GY1215" s="15"/>
    </row>
    <row r="1216" spans="1:207" s="16" customFormat="1" ht="25.9" customHeight="1" x14ac:dyDescent="0.25">
      <c r="A1216" s="191" t="s">
        <v>1774</v>
      </c>
      <c r="B1216" s="45" t="s">
        <v>888</v>
      </c>
      <c r="C1216" s="72">
        <v>1962</v>
      </c>
      <c r="D1216" s="167" t="s">
        <v>221</v>
      </c>
      <c r="E1216" s="72" t="s">
        <v>20</v>
      </c>
      <c r="F1216" s="72">
        <v>2</v>
      </c>
      <c r="G1216" s="72">
        <v>2</v>
      </c>
      <c r="H1216" s="47">
        <v>494</v>
      </c>
      <c r="I1216" s="47">
        <v>127</v>
      </c>
      <c r="J1216" s="47">
        <v>259</v>
      </c>
      <c r="K1216" s="55">
        <f t="shared" si="238"/>
        <v>5838255.46</v>
      </c>
      <c r="L1216" s="48">
        <v>0</v>
      </c>
      <c r="M1216" s="48">
        <v>0</v>
      </c>
      <c r="N1216" s="48">
        <v>0</v>
      </c>
      <c r="O1216" s="47">
        <f>'[1]Прод. прилож'!$C$387</f>
        <v>5838255.46</v>
      </c>
      <c r="P1216" s="48">
        <f t="shared" si="239"/>
        <v>11818.330890688259</v>
      </c>
      <c r="Q1216" s="47">
        <v>9673</v>
      </c>
      <c r="R1216" s="69" t="s">
        <v>94</v>
      </c>
      <c r="S1216" s="65"/>
      <c r="V1216" s="15"/>
      <c r="W1216" s="15"/>
      <c r="X1216" s="15"/>
      <c r="Y1216" s="15"/>
      <c r="Z1216" s="15"/>
      <c r="AA1216" s="15"/>
      <c r="AB1216" s="15"/>
      <c r="AC1216" s="15"/>
      <c r="AD1216" s="15"/>
      <c r="AE1216" s="15"/>
      <c r="AF1216" s="15"/>
      <c r="AG1216" s="15"/>
      <c r="AH1216" s="15"/>
      <c r="AI1216" s="15"/>
      <c r="AJ1216" s="15"/>
      <c r="AK1216" s="15"/>
      <c r="AL1216" s="15"/>
      <c r="AM1216" s="15"/>
      <c r="AN1216" s="15"/>
      <c r="AO1216" s="15"/>
      <c r="AP1216" s="15"/>
      <c r="AQ1216" s="15"/>
      <c r="AR1216" s="15"/>
      <c r="AS1216" s="15"/>
      <c r="AT1216" s="15"/>
      <c r="AU1216" s="15"/>
      <c r="AV1216" s="15"/>
      <c r="AW1216" s="15"/>
      <c r="AX1216" s="15"/>
      <c r="AY1216" s="15"/>
      <c r="AZ1216" s="15"/>
      <c r="BA1216" s="15"/>
      <c r="BB1216" s="15"/>
      <c r="BC1216" s="15"/>
      <c r="BD1216" s="15"/>
      <c r="BE1216" s="15"/>
      <c r="BF1216" s="15"/>
      <c r="BG1216" s="15"/>
      <c r="BH1216" s="15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  <c r="CA1216" s="15"/>
      <c r="CB1216" s="15"/>
      <c r="CC1216" s="15"/>
      <c r="CD1216" s="15"/>
      <c r="CE1216" s="15"/>
      <c r="CF1216" s="15"/>
      <c r="CG1216" s="15"/>
      <c r="CH1216" s="15"/>
      <c r="CI1216" s="15"/>
      <c r="CJ1216" s="15"/>
      <c r="CK1216" s="15"/>
      <c r="CL1216" s="15"/>
      <c r="CM1216" s="15"/>
      <c r="CN1216" s="15"/>
      <c r="CO1216" s="15"/>
      <c r="CP1216" s="15"/>
      <c r="CQ1216" s="15"/>
      <c r="CR1216" s="15"/>
      <c r="CS1216" s="15"/>
      <c r="CT1216" s="15"/>
      <c r="CU1216" s="15"/>
      <c r="CV1216" s="15"/>
      <c r="CW1216" s="15"/>
      <c r="CX1216" s="15"/>
      <c r="CY1216" s="15"/>
      <c r="CZ1216" s="15"/>
      <c r="DA1216" s="15"/>
      <c r="DB1216" s="15"/>
      <c r="DC1216" s="15"/>
      <c r="DD1216" s="15"/>
      <c r="DE1216" s="15"/>
      <c r="DF1216" s="15"/>
      <c r="DG1216" s="15"/>
      <c r="DH1216" s="15"/>
      <c r="DI1216" s="15"/>
      <c r="DJ1216" s="15"/>
      <c r="DK1216" s="15"/>
      <c r="DL1216" s="15"/>
      <c r="DM1216" s="15"/>
      <c r="DN1216" s="15"/>
      <c r="DO1216" s="15"/>
      <c r="DP1216" s="15"/>
      <c r="DQ1216" s="15"/>
      <c r="DR1216" s="15"/>
      <c r="DS1216" s="15"/>
      <c r="DT1216" s="15"/>
      <c r="DU1216" s="15"/>
      <c r="DV1216" s="15"/>
      <c r="DW1216" s="15"/>
      <c r="DX1216" s="15"/>
      <c r="DY1216" s="15"/>
      <c r="DZ1216" s="15"/>
      <c r="EA1216" s="15"/>
      <c r="EB1216" s="15"/>
      <c r="EC1216" s="15"/>
      <c r="ED1216" s="15"/>
      <c r="EE1216" s="15"/>
      <c r="EF1216" s="15"/>
      <c r="EG1216" s="15"/>
      <c r="EH1216" s="15"/>
      <c r="EI1216" s="15"/>
      <c r="EJ1216" s="15"/>
      <c r="EK1216" s="15"/>
      <c r="EL1216" s="15"/>
      <c r="EM1216" s="15"/>
      <c r="EN1216" s="15"/>
      <c r="EO1216" s="15"/>
      <c r="EP1216" s="15"/>
      <c r="EQ1216" s="15"/>
      <c r="ER1216" s="15"/>
      <c r="ES1216" s="15"/>
      <c r="ET1216" s="15"/>
      <c r="EU1216" s="15"/>
      <c r="EV1216" s="15"/>
      <c r="EW1216" s="15"/>
      <c r="EX1216" s="15"/>
      <c r="EY1216" s="15"/>
      <c r="EZ1216" s="15"/>
      <c r="FA1216" s="15"/>
      <c r="FB1216" s="15"/>
      <c r="FC1216" s="15"/>
      <c r="FD1216" s="15"/>
      <c r="FE1216" s="15"/>
      <c r="FF1216" s="15"/>
      <c r="FG1216" s="15"/>
      <c r="FH1216" s="15"/>
      <c r="FI1216" s="15"/>
      <c r="FJ1216" s="15"/>
      <c r="FK1216" s="15"/>
      <c r="FL1216" s="15"/>
      <c r="FM1216" s="15"/>
      <c r="FN1216" s="15"/>
      <c r="FO1216" s="15"/>
      <c r="FP1216" s="15"/>
      <c r="FQ1216" s="15"/>
      <c r="FR1216" s="15"/>
      <c r="FS1216" s="15"/>
      <c r="FT1216" s="15"/>
      <c r="FU1216" s="15"/>
      <c r="FV1216" s="15"/>
      <c r="FW1216" s="15"/>
      <c r="FX1216" s="15"/>
      <c r="FY1216" s="15"/>
      <c r="FZ1216" s="15"/>
      <c r="GA1216" s="15"/>
      <c r="GB1216" s="15"/>
      <c r="GC1216" s="15"/>
      <c r="GD1216" s="15"/>
      <c r="GE1216" s="15"/>
      <c r="GF1216" s="15"/>
      <c r="GG1216" s="15"/>
      <c r="GH1216" s="15"/>
      <c r="GI1216" s="15"/>
      <c r="GJ1216" s="15"/>
      <c r="GK1216" s="15"/>
      <c r="GL1216" s="15"/>
      <c r="GM1216" s="15"/>
      <c r="GN1216" s="15"/>
      <c r="GO1216" s="15"/>
      <c r="GP1216" s="15"/>
      <c r="GQ1216" s="15"/>
      <c r="GR1216" s="15"/>
      <c r="GS1216" s="15"/>
      <c r="GT1216" s="15"/>
      <c r="GU1216" s="15"/>
      <c r="GV1216" s="15"/>
      <c r="GW1216" s="15"/>
      <c r="GX1216" s="15"/>
      <c r="GY1216" s="15"/>
    </row>
    <row r="1217" spans="1:207" s="16" customFormat="1" ht="25.9" customHeight="1" x14ac:dyDescent="0.25">
      <c r="A1217" s="191" t="s">
        <v>1775</v>
      </c>
      <c r="B1217" s="45" t="s">
        <v>889</v>
      </c>
      <c r="C1217" s="72">
        <v>1962</v>
      </c>
      <c r="D1217" s="167" t="s">
        <v>221</v>
      </c>
      <c r="E1217" s="72" t="s">
        <v>20</v>
      </c>
      <c r="F1217" s="72">
        <v>2</v>
      </c>
      <c r="G1217" s="72">
        <v>2</v>
      </c>
      <c r="H1217" s="47">
        <v>494</v>
      </c>
      <c r="I1217" s="47">
        <v>127</v>
      </c>
      <c r="J1217" s="47">
        <v>259</v>
      </c>
      <c r="K1217" s="55">
        <f t="shared" si="238"/>
        <v>7097955.46</v>
      </c>
      <c r="L1217" s="48">
        <v>0</v>
      </c>
      <c r="M1217" s="48">
        <v>0</v>
      </c>
      <c r="N1217" s="48">
        <v>0</v>
      </c>
      <c r="O1217" s="47">
        <f>'[1]Прод. прилож'!$C$388</f>
        <v>7097955.46</v>
      </c>
      <c r="P1217" s="48">
        <f t="shared" si="239"/>
        <v>14368.330890688259</v>
      </c>
      <c r="Q1217" s="47">
        <v>9673</v>
      </c>
      <c r="R1217" s="69" t="s">
        <v>94</v>
      </c>
      <c r="S1217" s="57"/>
    </row>
    <row r="1218" spans="1:207" s="15" customFormat="1" ht="37.15" customHeight="1" x14ac:dyDescent="0.25">
      <c r="A1218" s="198" t="s">
        <v>2172</v>
      </c>
      <c r="B1218" s="198"/>
      <c r="C1218" s="198"/>
      <c r="D1218" s="198"/>
      <c r="E1218" s="198"/>
      <c r="F1218" s="198"/>
      <c r="G1218" s="198"/>
      <c r="H1218" s="198"/>
      <c r="I1218" s="198"/>
      <c r="J1218" s="198"/>
      <c r="K1218" s="198"/>
      <c r="L1218" s="198"/>
      <c r="M1218" s="198"/>
      <c r="N1218" s="198"/>
      <c r="O1218" s="198"/>
      <c r="P1218" s="198"/>
      <c r="Q1218" s="198"/>
      <c r="R1218" s="198"/>
      <c r="S1218" s="57"/>
      <c r="T1218" s="16"/>
      <c r="U1218" s="16"/>
    </row>
    <row r="1219" spans="1:207" s="15" customFormat="1" ht="37.15" customHeight="1" x14ac:dyDescent="0.25">
      <c r="A1219" s="199" t="s">
        <v>89</v>
      </c>
      <c r="B1219" s="199"/>
      <c r="C1219" s="158" t="s">
        <v>21</v>
      </c>
      <c r="D1219" s="158" t="s">
        <v>21</v>
      </c>
      <c r="E1219" s="158" t="s">
        <v>21</v>
      </c>
      <c r="F1219" s="96" t="s">
        <v>21</v>
      </c>
      <c r="G1219" s="96" t="s">
        <v>21</v>
      </c>
      <c r="H1219" s="97">
        <f t="shared" ref="H1219:N1219" si="240">SUM(H1220:H1223)</f>
        <v>11541.9</v>
      </c>
      <c r="I1219" s="97">
        <f t="shared" si="240"/>
        <v>653.79999999999995</v>
      </c>
      <c r="J1219" s="97">
        <f t="shared" si="240"/>
        <v>10099</v>
      </c>
      <c r="K1219" s="97">
        <f t="shared" si="240"/>
        <v>32264543</v>
      </c>
      <c r="L1219" s="97">
        <f t="shared" si="240"/>
        <v>0</v>
      </c>
      <c r="M1219" s="97">
        <f t="shared" si="240"/>
        <v>0</v>
      </c>
      <c r="N1219" s="97">
        <f t="shared" si="240"/>
        <v>0</v>
      </c>
      <c r="O1219" s="97">
        <f>SUM(O1220:O1223)</f>
        <v>32264543</v>
      </c>
      <c r="P1219" s="34">
        <f>K1219/H1219</f>
        <v>2795.4273559812509</v>
      </c>
      <c r="Q1219" s="98" t="s">
        <v>21</v>
      </c>
      <c r="R1219" s="99" t="s">
        <v>21</v>
      </c>
      <c r="S1219" s="57"/>
      <c r="T1219" s="16"/>
      <c r="U1219" s="16"/>
    </row>
    <row r="1220" spans="1:207" s="15" customFormat="1" ht="27" customHeight="1" x14ac:dyDescent="0.25">
      <c r="A1220" s="125" t="s">
        <v>1776</v>
      </c>
      <c r="B1220" s="45" t="s">
        <v>1897</v>
      </c>
      <c r="C1220" s="167">
        <v>1984</v>
      </c>
      <c r="D1220" s="167">
        <v>2014</v>
      </c>
      <c r="E1220" s="167" t="s">
        <v>22</v>
      </c>
      <c r="F1220" s="64">
        <v>5</v>
      </c>
      <c r="G1220" s="64">
        <v>3</v>
      </c>
      <c r="H1220" s="44">
        <v>4089</v>
      </c>
      <c r="I1220" s="44">
        <v>67.400000000000006</v>
      </c>
      <c r="J1220" s="44">
        <v>3232.5</v>
      </c>
      <c r="K1220" s="37">
        <f>SUM(L1220:O1220)</f>
        <v>11167059</v>
      </c>
      <c r="L1220" s="44">
        <v>0</v>
      </c>
      <c r="M1220" s="44">
        <v>0</v>
      </c>
      <c r="N1220" s="44">
        <v>0</v>
      </c>
      <c r="O1220" s="44">
        <f>'[1]Прод. прилож'!$C$390</f>
        <v>11167059</v>
      </c>
      <c r="P1220" s="50">
        <f>K1220/H1220</f>
        <v>2731</v>
      </c>
      <c r="Q1220" s="37">
        <v>9673</v>
      </c>
      <c r="R1220" s="70" t="s">
        <v>94</v>
      </c>
      <c r="S1220" s="115"/>
      <c r="T1220" s="112"/>
      <c r="U1220" s="112"/>
      <c r="V1220" s="113"/>
      <c r="W1220" s="113"/>
      <c r="X1220" s="113"/>
      <c r="Y1220" s="113"/>
      <c r="Z1220" s="113"/>
      <c r="AA1220" s="113"/>
      <c r="AB1220" s="113"/>
      <c r="AC1220" s="113"/>
      <c r="AD1220" s="113"/>
      <c r="AE1220" s="113"/>
      <c r="AF1220" s="113"/>
      <c r="AG1220" s="113"/>
      <c r="AH1220" s="113"/>
      <c r="AI1220" s="113"/>
      <c r="AJ1220" s="113"/>
      <c r="AK1220" s="113"/>
      <c r="AL1220" s="113"/>
      <c r="AM1220" s="113"/>
      <c r="AN1220" s="113"/>
      <c r="AO1220" s="113"/>
      <c r="AP1220" s="113"/>
      <c r="AQ1220" s="113"/>
      <c r="AR1220" s="113"/>
      <c r="AS1220" s="113"/>
      <c r="AT1220" s="113"/>
      <c r="AU1220" s="113"/>
      <c r="AV1220" s="113"/>
      <c r="AW1220" s="113"/>
      <c r="AX1220" s="113"/>
      <c r="AY1220" s="113"/>
      <c r="AZ1220" s="113"/>
      <c r="BA1220" s="113"/>
      <c r="BB1220" s="113"/>
      <c r="BC1220" s="113"/>
      <c r="BD1220" s="113"/>
      <c r="BE1220" s="113"/>
      <c r="BF1220" s="113"/>
      <c r="BG1220" s="113"/>
      <c r="BH1220" s="113"/>
      <c r="BI1220" s="113"/>
      <c r="BJ1220" s="113"/>
      <c r="BK1220" s="113"/>
      <c r="BL1220" s="113"/>
      <c r="BM1220" s="113"/>
      <c r="BN1220" s="113"/>
      <c r="BO1220" s="113"/>
      <c r="BP1220" s="113"/>
      <c r="BQ1220" s="113"/>
      <c r="BR1220" s="113"/>
      <c r="BS1220" s="113"/>
      <c r="BT1220" s="113"/>
      <c r="BU1220" s="113"/>
      <c r="BV1220" s="113"/>
      <c r="BW1220" s="113"/>
      <c r="BX1220" s="113"/>
      <c r="BY1220" s="113"/>
      <c r="BZ1220" s="113"/>
      <c r="CA1220" s="113"/>
      <c r="CB1220" s="113"/>
      <c r="CC1220" s="113"/>
      <c r="CD1220" s="113"/>
      <c r="CE1220" s="113"/>
      <c r="CF1220" s="113"/>
      <c r="CG1220" s="113"/>
      <c r="CH1220" s="113"/>
      <c r="CI1220" s="113"/>
      <c r="CJ1220" s="113"/>
      <c r="CK1220" s="113"/>
      <c r="CL1220" s="113"/>
      <c r="CM1220" s="113"/>
      <c r="CN1220" s="113"/>
      <c r="CO1220" s="113"/>
      <c r="CP1220" s="113"/>
      <c r="CQ1220" s="113"/>
      <c r="CR1220" s="113"/>
      <c r="CS1220" s="113"/>
      <c r="CT1220" s="113"/>
      <c r="CU1220" s="113"/>
      <c r="CV1220" s="113"/>
      <c r="CW1220" s="113"/>
      <c r="CX1220" s="113"/>
      <c r="CY1220" s="113"/>
      <c r="CZ1220" s="113"/>
      <c r="DA1220" s="113"/>
      <c r="DB1220" s="113"/>
      <c r="DC1220" s="113"/>
      <c r="DD1220" s="113"/>
      <c r="DE1220" s="113"/>
      <c r="DF1220" s="113"/>
      <c r="DG1220" s="113"/>
      <c r="DH1220" s="113"/>
      <c r="DI1220" s="113"/>
      <c r="DJ1220" s="113"/>
      <c r="DK1220" s="113"/>
      <c r="DL1220" s="113"/>
      <c r="DM1220" s="113"/>
      <c r="DN1220" s="113"/>
      <c r="DO1220" s="113"/>
      <c r="DP1220" s="113"/>
      <c r="DQ1220" s="113"/>
      <c r="DR1220" s="113"/>
      <c r="DS1220" s="113"/>
      <c r="DT1220" s="113"/>
      <c r="DU1220" s="113"/>
      <c r="DV1220" s="113"/>
      <c r="DW1220" s="113"/>
      <c r="DX1220" s="113"/>
      <c r="DY1220" s="113"/>
      <c r="DZ1220" s="113"/>
      <c r="EA1220" s="113"/>
      <c r="EB1220" s="113"/>
      <c r="EC1220" s="113"/>
      <c r="ED1220" s="113"/>
      <c r="EE1220" s="113"/>
      <c r="EF1220" s="113"/>
      <c r="EG1220" s="113"/>
      <c r="EH1220" s="113"/>
      <c r="EI1220" s="113"/>
      <c r="EJ1220" s="113"/>
      <c r="EK1220" s="113"/>
      <c r="EL1220" s="113"/>
      <c r="EM1220" s="113"/>
      <c r="EN1220" s="113"/>
      <c r="EO1220" s="113"/>
      <c r="EP1220" s="113"/>
      <c r="EQ1220" s="113"/>
      <c r="ER1220" s="113"/>
      <c r="ES1220" s="113"/>
      <c r="ET1220" s="113"/>
      <c r="EU1220" s="113"/>
      <c r="EV1220" s="113"/>
      <c r="EW1220" s="113"/>
      <c r="EX1220" s="113"/>
      <c r="EY1220" s="113"/>
      <c r="EZ1220" s="113"/>
      <c r="FA1220" s="113"/>
      <c r="FB1220" s="113"/>
      <c r="FC1220" s="113"/>
      <c r="FD1220" s="113"/>
      <c r="FE1220" s="113"/>
      <c r="FF1220" s="113"/>
      <c r="FG1220" s="113"/>
      <c r="FH1220" s="113"/>
      <c r="FI1220" s="113"/>
      <c r="FJ1220" s="113"/>
      <c r="FK1220" s="113"/>
      <c r="FL1220" s="113"/>
      <c r="FM1220" s="113"/>
      <c r="FN1220" s="113"/>
      <c r="FO1220" s="113"/>
      <c r="FP1220" s="113"/>
      <c r="FQ1220" s="113"/>
      <c r="FR1220" s="113"/>
      <c r="FS1220" s="113"/>
      <c r="FT1220" s="113"/>
      <c r="FU1220" s="113"/>
      <c r="FV1220" s="113"/>
      <c r="FW1220" s="113"/>
      <c r="FX1220" s="113"/>
      <c r="FY1220" s="113"/>
      <c r="FZ1220" s="113"/>
      <c r="GA1220" s="113"/>
      <c r="GB1220" s="113"/>
      <c r="GC1220" s="113"/>
      <c r="GD1220" s="113"/>
      <c r="GE1220" s="113"/>
      <c r="GF1220" s="113"/>
      <c r="GG1220" s="113"/>
      <c r="GH1220" s="113"/>
      <c r="GI1220" s="113"/>
      <c r="GJ1220" s="113"/>
      <c r="GK1220" s="113"/>
      <c r="GL1220" s="113"/>
      <c r="GM1220" s="113"/>
      <c r="GN1220" s="113"/>
      <c r="GO1220" s="113"/>
      <c r="GP1220" s="113"/>
      <c r="GQ1220" s="113"/>
      <c r="GR1220" s="113"/>
      <c r="GS1220" s="113"/>
      <c r="GT1220" s="113"/>
      <c r="GU1220" s="113"/>
      <c r="GV1220" s="113"/>
      <c r="GW1220" s="113"/>
      <c r="GX1220" s="113"/>
      <c r="GY1220" s="113"/>
    </row>
    <row r="1221" spans="1:207" s="113" customFormat="1" ht="27" customHeight="1" x14ac:dyDescent="0.25">
      <c r="A1221" s="125" t="s">
        <v>1777</v>
      </c>
      <c r="B1221" s="45" t="s">
        <v>894</v>
      </c>
      <c r="C1221" s="72">
        <v>1983</v>
      </c>
      <c r="D1221" s="72">
        <v>2013</v>
      </c>
      <c r="E1221" s="72" t="s">
        <v>363</v>
      </c>
      <c r="F1221" s="72">
        <v>5</v>
      </c>
      <c r="G1221" s="72">
        <v>4</v>
      </c>
      <c r="H1221" s="47">
        <v>3399.8</v>
      </c>
      <c r="I1221" s="47">
        <v>271.10000000000002</v>
      </c>
      <c r="J1221" s="47">
        <v>3128.7</v>
      </c>
      <c r="K1221" s="37">
        <f>SUM(L1221:O1221)</f>
        <v>10360262</v>
      </c>
      <c r="L1221" s="44">
        <v>0</v>
      </c>
      <c r="M1221" s="44">
        <v>0</v>
      </c>
      <c r="N1221" s="44">
        <v>0</v>
      </c>
      <c r="O1221" s="47">
        <f>'[1]Прод. прилож'!$C$940</f>
        <v>10360262</v>
      </c>
      <c r="P1221" s="44">
        <f>K1221/H1221</f>
        <v>3047.3151361844812</v>
      </c>
      <c r="Q1221" s="50">
        <v>9673</v>
      </c>
      <c r="R1221" s="69" t="s">
        <v>95</v>
      </c>
      <c r="S1221" s="16"/>
      <c r="T1221" s="16"/>
      <c r="U1221" s="16"/>
      <c r="V1221" s="15"/>
      <c r="W1221" s="15"/>
      <c r="X1221" s="15"/>
      <c r="Y1221" s="15"/>
      <c r="Z1221" s="15"/>
      <c r="AA1221" s="15"/>
      <c r="AB1221" s="15"/>
      <c r="AC1221" s="15"/>
      <c r="AD1221" s="15"/>
      <c r="AE1221" s="15"/>
      <c r="AF1221" s="15"/>
      <c r="AG1221" s="15"/>
      <c r="AH1221" s="15"/>
      <c r="AI1221" s="15"/>
      <c r="AJ1221" s="15"/>
      <c r="AK1221" s="15"/>
      <c r="AL1221" s="15"/>
      <c r="AM1221" s="15"/>
      <c r="AN1221" s="15"/>
      <c r="AO1221" s="15"/>
      <c r="AP1221" s="15"/>
      <c r="AQ1221" s="15"/>
      <c r="AR1221" s="15"/>
      <c r="AS1221" s="15"/>
      <c r="AT1221" s="15"/>
      <c r="AU1221" s="15"/>
      <c r="AV1221" s="15"/>
      <c r="AW1221" s="15"/>
      <c r="AX1221" s="15"/>
      <c r="AY1221" s="15"/>
      <c r="AZ1221" s="15"/>
      <c r="BA1221" s="15"/>
      <c r="BB1221" s="15"/>
      <c r="BC1221" s="15"/>
      <c r="BD1221" s="15"/>
      <c r="BE1221" s="15"/>
      <c r="BF1221" s="15"/>
      <c r="BG1221" s="15"/>
      <c r="BH1221" s="15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  <c r="CA1221" s="15"/>
      <c r="CB1221" s="15"/>
      <c r="CC1221" s="15"/>
      <c r="CD1221" s="15"/>
      <c r="CE1221" s="15"/>
      <c r="CF1221" s="15"/>
      <c r="CG1221" s="15"/>
      <c r="CH1221" s="15"/>
      <c r="CI1221" s="15"/>
      <c r="CJ1221" s="15"/>
      <c r="CK1221" s="15"/>
      <c r="CL1221" s="15"/>
      <c r="CM1221" s="15"/>
      <c r="CN1221" s="15"/>
      <c r="CO1221" s="15"/>
      <c r="CP1221" s="15"/>
      <c r="CQ1221" s="15"/>
      <c r="CR1221" s="15"/>
      <c r="CS1221" s="15"/>
      <c r="CT1221" s="15"/>
      <c r="CU1221" s="15"/>
      <c r="CV1221" s="15"/>
      <c r="CW1221" s="15"/>
      <c r="CX1221" s="15"/>
      <c r="CY1221" s="15"/>
      <c r="CZ1221" s="15"/>
      <c r="DA1221" s="15"/>
      <c r="DB1221" s="15"/>
      <c r="DC1221" s="15"/>
      <c r="DD1221" s="15"/>
      <c r="DE1221" s="15"/>
      <c r="DF1221" s="15"/>
      <c r="DG1221" s="15"/>
      <c r="DH1221" s="15"/>
      <c r="DI1221" s="15"/>
      <c r="DJ1221" s="15"/>
      <c r="DK1221" s="15"/>
      <c r="DL1221" s="15"/>
      <c r="DM1221" s="15"/>
      <c r="DN1221" s="15"/>
      <c r="DO1221" s="15"/>
      <c r="DP1221" s="15"/>
      <c r="DQ1221" s="15"/>
      <c r="DR1221" s="15"/>
      <c r="DS1221" s="15"/>
      <c r="DT1221" s="15"/>
      <c r="DU1221" s="15"/>
      <c r="DV1221" s="15"/>
      <c r="DW1221" s="15"/>
      <c r="DX1221" s="15"/>
      <c r="DY1221" s="15"/>
      <c r="DZ1221" s="15"/>
      <c r="EA1221" s="15"/>
      <c r="EB1221" s="15"/>
      <c r="EC1221" s="15"/>
      <c r="ED1221" s="15"/>
      <c r="EE1221" s="15"/>
      <c r="EF1221" s="15"/>
      <c r="EG1221" s="15"/>
      <c r="EH1221" s="15"/>
      <c r="EI1221" s="15"/>
      <c r="EJ1221" s="15"/>
      <c r="EK1221" s="15"/>
      <c r="EL1221" s="15"/>
      <c r="EM1221" s="15"/>
      <c r="EN1221" s="15"/>
      <c r="EO1221" s="15"/>
      <c r="EP1221" s="15"/>
      <c r="EQ1221" s="15"/>
      <c r="ER1221" s="15"/>
      <c r="ES1221" s="15"/>
      <c r="ET1221" s="15"/>
      <c r="EU1221" s="15"/>
      <c r="EV1221" s="15"/>
      <c r="EW1221" s="15"/>
      <c r="EX1221" s="15"/>
      <c r="EY1221" s="15"/>
      <c r="EZ1221" s="15"/>
      <c r="FA1221" s="15"/>
      <c r="FB1221" s="15"/>
      <c r="FC1221" s="15"/>
      <c r="FD1221" s="15"/>
      <c r="FE1221" s="15"/>
      <c r="FF1221" s="15"/>
      <c r="FG1221" s="15"/>
      <c r="FH1221" s="15"/>
      <c r="FI1221" s="15"/>
      <c r="FJ1221" s="15"/>
      <c r="FK1221" s="15"/>
      <c r="FL1221" s="15"/>
      <c r="FM1221" s="15"/>
      <c r="FN1221" s="15"/>
      <c r="FO1221" s="15"/>
      <c r="FP1221" s="15"/>
      <c r="FQ1221" s="15"/>
      <c r="FR1221" s="15"/>
      <c r="FS1221" s="15"/>
      <c r="FT1221" s="15"/>
      <c r="FU1221" s="15"/>
      <c r="FV1221" s="15"/>
      <c r="FW1221" s="15"/>
      <c r="FX1221" s="15"/>
      <c r="FY1221" s="15"/>
      <c r="FZ1221" s="15"/>
      <c r="GA1221" s="15"/>
      <c r="GB1221" s="15"/>
      <c r="GC1221" s="15"/>
      <c r="GD1221" s="15"/>
      <c r="GE1221" s="15"/>
      <c r="GF1221" s="15"/>
      <c r="GG1221" s="15"/>
      <c r="GH1221" s="15"/>
      <c r="GI1221" s="15"/>
      <c r="GJ1221" s="15"/>
      <c r="GK1221" s="15"/>
      <c r="GL1221" s="15"/>
      <c r="GM1221" s="15"/>
      <c r="GN1221" s="15"/>
      <c r="GO1221" s="15"/>
      <c r="GP1221" s="15"/>
      <c r="GQ1221" s="15"/>
      <c r="GR1221" s="15"/>
      <c r="GS1221" s="15"/>
      <c r="GT1221" s="15"/>
      <c r="GU1221" s="15"/>
      <c r="GV1221" s="15"/>
      <c r="GW1221" s="15"/>
      <c r="GX1221" s="15"/>
      <c r="GY1221" s="15"/>
    </row>
    <row r="1222" spans="1:207" ht="27" customHeight="1" x14ac:dyDescent="0.25">
      <c r="A1222" s="125" t="s">
        <v>1778</v>
      </c>
      <c r="B1222" s="45" t="s">
        <v>895</v>
      </c>
      <c r="C1222" s="72">
        <v>1984</v>
      </c>
      <c r="D1222" s="72">
        <v>2013</v>
      </c>
      <c r="E1222" s="72" t="s">
        <v>363</v>
      </c>
      <c r="F1222" s="72">
        <v>5</v>
      </c>
      <c r="G1222" s="72">
        <v>3</v>
      </c>
      <c r="H1222" s="47">
        <v>3603.1</v>
      </c>
      <c r="I1222" s="47">
        <v>315.3</v>
      </c>
      <c r="J1222" s="47">
        <v>3287.8</v>
      </c>
      <c r="K1222" s="37">
        <f>SUM(L1222:O1222)</f>
        <v>5812500</v>
      </c>
      <c r="L1222" s="44">
        <v>0</v>
      </c>
      <c r="M1222" s="44">
        <v>0</v>
      </c>
      <c r="N1222" s="44">
        <v>0</v>
      </c>
      <c r="O1222" s="47">
        <f>'[1]Прод. прилож'!$C$941</f>
        <v>5812500</v>
      </c>
      <c r="P1222" s="44">
        <f>K1222/H1222</f>
        <v>1613.1941938885959</v>
      </c>
      <c r="Q1222" s="50">
        <v>9673</v>
      </c>
      <c r="R1222" s="69" t="s">
        <v>95</v>
      </c>
    </row>
    <row r="1223" spans="1:207" ht="27" customHeight="1" x14ac:dyDescent="0.25">
      <c r="A1223" s="125" t="s">
        <v>1779</v>
      </c>
      <c r="B1223" s="45" t="s">
        <v>896</v>
      </c>
      <c r="C1223" s="72">
        <v>1964</v>
      </c>
      <c r="D1223" s="167" t="s">
        <v>221</v>
      </c>
      <c r="E1223" s="72" t="s">
        <v>20</v>
      </c>
      <c r="F1223" s="72">
        <v>2</v>
      </c>
      <c r="G1223" s="72">
        <v>2</v>
      </c>
      <c r="H1223" s="47">
        <v>450</v>
      </c>
      <c r="I1223" s="47">
        <v>0</v>
      </c>
      <c r="J1223" s="47">
        <v>450</v>
      </c>
      <c r="K1223" s="37">
        <f>SUM(L1223:O1223)</f>
        <v>4924722</v>
      </c>
      <c r="L1223" s="44">
        <v>0</v>
      </c>
      <c r="M1223" s="44">
        <v>0</v>
      </c>
      <c r="N1223" s="44">
        <v>0</v>
      </c>
      <c r="O1223" s="47">
        <f>'[1]Прод. прилож'!$C$391</f>
        <v>4924722</v>
      </c>
      <c r="P1223" s="44">
        <f>K1223/H1223</f>
        <v>10943.826666666666</v>
      </c>
      <c r="Q1223" s="50">
        <v>9673</v>
      </c>
      <c r="R1223" s="69" t="s">
        <v>94</v>
      </c>
    </row>
    <row r="1224" spans="1:207" ht="37.15" customHeight="1" x14ac:dyDescent="0.25">
      <c r="A1224" s="198" t="s">
        <v>2173</v>
      </c>
      <c r="B1224" s="198"/>
      <c r="C1224" s="198"/>
      <c r="D1224" s="198"/>
      <c r="E1224" s="198"/>
      <c r="F1224" s="198"/>
      <c r="G1224" s="198"/>
      <c r="H1224" s="198"/>
      <c r="I1224" s="198"/>
      <c r="J1224" s="198"/>
      <c r="K1224" s="198"/>
      <c r="L1224" s="198"/>
      <c r="M1224" s="198"/>
      <c r="N1224" s="198"/>
      <c r="O1224" s="198"/>
      <c r="P1224" s="198"/>
      <c r="Q1224" s="198"/>
      <c r="R1224" s="198"/>
    </row>
    <row r="1225" spans="1:207" s="15" customFormat="1" ht="37.15" customHeight="1" x14ac:dyDescent="0.25">
      <c r="A1225" s="199" t="s">
        <v>82</v>
      </c>
      <c r="B1225" s="199"/>
      <c r="C1225" s="158" t="s">
        <v>21</v>
      </c>
      <c r="D1225" s="158" t="s">
        <v>21</v>
      </c>
      <c r="E1225" s="158" t="s">
        <v>21</v>
      </c>
      <c r="F1225" s="96" t="s">
        <v>21</v>
      </c>
      <c r="G1225" s="96" t="s">
        <v>21</v>
      </c>
      <c r="H1225" s="97">
        <f t="shared" ref="H1225:N1225" si="241">SUM(H1226:H1230)</f>
        <v>3695.8</v>
      </c>
      <c r="I1225" s="97">
        <f t="shared" si="241"/>
        <v>0</v>
      </c>
      <c r="J1225" s="97">
        <f t="shared" si="241"/>
        <v>2806</v>
      </c>
      <c r="K1225" s="97">
        <f t="shared" si="241"/>
        <v>16275000</v>
      </c>
      <c r="L1225" s="97">
        <f t="shared" si="241"/>
        <v>0</v>
      </c>
      <c r="M1225" s="97">
        <f t="shared" si="241"/>
        <v>0</v>
      </c>
      <c r="N1225" s="97">
        <f t="shared" si="241"/>
        <v>0</v>
      </c>
      <c r="O1225" s="97">
        <f>SUM(O1226:O1230)</f>
        <v>16275000</v>
      </c>
      <c r="P1225" s="34">
        <f>K1225/H1225</f>
        <v>4403.6473835164243</v>
      </c>
      <c r="Q1225" s="98" t="s">
        <v>21</v>
      </c>
      <c r="R1225" s="99" t="s">
        <v>21</v>
      </c>
      <c r="S1225" s="57"/>
      <c r="T1225" s="16"/>
      <c r="U1225" s="16"/>
    </row>
    <row r="1226" spans="1:207" s="15" customFormat="1" ht="27" customHeight="1" x14ac:dyDescent="0.25">
      <c r="A1226" s="69" t="s">
        <v>1780</v>
      </c>
      <c r="B1226" s="45" t="s">
        <v>897</v>
      </c>
      <c r="C1226" s="72">
        <v>1965</v>
      </c>
      <c r="D1226" s="167" t="s">
        <v>221</v>
      </c>
      <c r="E1226" s="72" t="s">
        <v>20</v>
      </c>
      <c r="F1226" s="72">
        <v>2</v>
      </c>
      <c r="G1226" s="72">
        <v>2</v>
      </c>
      <c r="H1226" s="47">
        <v>408.3</v>
      </c>
      <c r="I1226" s="47">
        <v>0</v>
      </c>
      <c r="J1226" s="47">
        <v>247.9</v>
      </c>
      <c r="K1226" s="37">
        <f t="shared" ref="K1226:K1229" si="242">SUM(L1226:O1226)</f>
        <v>2712500</v>
      </c>
      <c r="L1226" s="44">
        <v>0</v>
      </c>
      <c r="M1226" s="44">
        <v>0</v>
      </c>
      <c r="N1226" s="44">
        <v>0</v>
      </c>
      <c r="O1226" s="47">
        <f>'[1]Прод. прилож'!$C$942</f>
        <v>2712500</v>
      </c>
      <c r="P1226" s="44">
        <f t="shared" ref="P1226:P1229" si="243">K1226/H1226</f>
        <v>6643.3994611805047</v>
      </c>
      <c r="Q1226" s="50">
        <v>9673</v>
      </c>
      <c r="R1226" s="69" t="s">
        <v>95</v>
      </c>
      <c r="S1226" s="57"/>
      <c r="T1226" s="16"/>
      <c r="U1226" s="16"/>
    </row>
    <row r="1227" spans="1:207" s="15" customFormat="1" ht="27" customHeight="1" x14ac:dyDescent="0.25">
      <c r="A1227" s="69" t="s">
        <v>1781</v>
      </c>
      <c r="B1227" s="45" t="s">
        <v>898</v>
      </c>
      <c r="C1227" s="72">
        <v>1964</v>
      </c>
      <c r="D1227" s="167" t="s">
        <v>221</v>
      </c>
      <c r="E1227" s="72" t="s">
        <v>20</v>
      </c>
      <c r="F1227" s="72">
        <v>2</v>
      </c>
      <c r="G1227" s="72">
        <v>2</v>
      </c>
      <c r="H1227" s="47">
        <v>579.79999999999995</v>
      </c>
      <c r="I1227" s="47">
        <v>0</v>
      </c>
      <c r="J1227" s="47">
        <v>401.2</v>
      </c>
      <c r="K1227" s="37">
        <f t="shared" si="242"/>
        <v>3100000</v>
      </c>
      <c r="L1227" s="44">
        <v>0</v>
      </c>
      <c r="M1227" s="44">
        <v>0</v>
      </c>
      <c r="N1227" s="44">
        <v>0</v>
      </c>
      <c r="O1227" s="47">
        <f>'[1]Прод. прилож'!$C$943</f>
        <v>3100000</v>
      </c>
      <c r="P1227" s="44">
        <f t="shared" si="243"/>
        <v>5346.6712659537779</v>
      </c>
      <c r="Q1227" s="50">
        <v>9673</v>
      </c>
      <c r="R1227" s="69" t="s">
        <v>95</v>
      </c>
      <c r="S1227" s="57"/>
      <c r="T1227" s="16"/>
      <c r="U1227" s="16"/>
    </row>
    <row r="1228" spans="1:207" s="15" customFormat="1" ht="27" customHeight="1" x14ac:dyDescent="0.25">
      <c r="A1228" s="69" t="s">
        <v>1782</v>
      </c>
      <c r="B1228" s="45" t="s">
        <v>899</v>
      </c>
      <c r="C1228" s="72">
        <v>1965</v>
      </c>
      <c r="D1228" s="167" t="s">
        <v>221</v>
      </c>
      <c r="E1228" s="72" t="s">
        <v>20</v>
      </c>
      <c r="F1228" s="72">
        <v>2</v>
      </c>
      <c r="G1228" s="72">
        <v>2</v>
      </c>
      <c r="H1228" s="47">
        <v>365.8</v>
      </c>
      <c r="I1228" s="47">
        <v>0</v>
      </c>
      <c r="J1228" s="47">
        <v>244.2</v>
      </c>
      <c r="K1228" s="37">
        <f t="shared" si="242"/>
        <v>2712500</v>
      </c>
      <c r="L1228" s="44">
        <v>0</v>
      </c>
      <c r="M1228" s="44">
        <v>0</v>
      </c>
      <c r="N1228" s="44">
        <v>0</v>
      </c>
      <c r="O1228" s="47">
        <f>'[1]Прод. прилож'!$C$1387</f>
        <v>2712500</v>
      </c>
      <c r="P1228" s="44">
        <f t="shared" si="243"/>
        <v>7415.2542372881353</v>
      </c>
      <c r="Q1228" s="50">
        <v>9673</v>
      </c>
      <c r="R1228" s="69" t="s">
        <v>96</v>
      </c>
      <c r="S1228" s="57"/>
      <c r="T1228" s="16"/>
      <c r="U1228" s="16"/>
    </row>
    <row r="1229" spans="1:207" s="15" customFormat="1" ht="27" customHeight="1" x14ac:dyDescent="0.25">
      <c r="A1229" s="69" t="s">
        <v>1783</v>
      </c>
      <c r="B1229" s="45" t="s">
        <v>900</v>
      </c>
      <c r="C1229" s="72">
        <v>1965</v>
      </c>
      <c r="D1229" s="167" t="s">
        <v>221</v>
      </c>
      <c r="E1229" s="72" t="s">
        <v>20</v>
      </c>
      <c r="F1229" s="72">
        <v>2</v>
      </c>
      <c r="G1229" s="72">
        <v>2</v>
      </c>
      <c r="H1229" s="47">
        <v>379.6</v>
      </c>
      <c r="I1229" s="47">
        <v>0</v>
      </c>
      <c r="J1229" s="47">
        <v>260.39999999999998</v>
      </c>
      <c r="K1229" s="37">
        <f t="shared" si="242"/>
        <v>2712500</v>
      </c>
      <c r="L1229" s="44">
        <v>0</v>
      </c>
      <c r="M1229" s="44">
        <v>0</v>
      </c>
      <c r="N1229" s="44">
        <v>0</v>
      </c>
      <c r="O1229" s="47">
        <f>'[1]Прод. прилож'!$C$1388</f>
        <v>2712500</v>
      </c>
      <c r="P1229" s="44">
        <f t="shared" si="243"/>
        <v>7145.6796628029497</v>
      </c>
      <c r="Q1229" s="50">
        <v>9673</v>
      </c>
      <c r="R1229" s="69" t="s">
        <v>96</v>
      </c>
      <c r="S1229" s="57"/>
      <c r="T1229" s="16"/>
      <c r="U1229" s="16"/>
    </row>
    <row r="1230" spans="1:207" s="15" customFormat="1" ht="27" customHeight="1" x14ac:dyDescent="0.25">
      <c r="A1230" s="69" t="s">
        <v>1784</v>
      </c>
      <c r="B1230" s="45" t="s">
        <v>2210</v>
      </c>
      <c r="C1230" s="72">
        <v>1965</v>
      </c>
      <c r="D1230" s="167" t="s">
        <v>221</v>
      </c>
      <c r="E1230" s="72" t="s">
        <v>20</v>
      </c>
      <c r="F1230" s="72">
        <v>5</v>
      </c>
      <c r="G1230" s="72">
        <v>2</v>
      </c>
      <c r="H1230" s="47">
        <v>1962.3</v>
      </c>
      <c r="I1230" s="47">
        <v>0</v>
      </c>
      <c r="J1230" s="47">
        <v>1652.3</v>
      </c>
      <c r="K1230" s="37">
        <f>SUM(L1230:O1230)</f>
        <v>5037500</v>
      </c>
      <c r="L1230" s="44">
        <v>0</v>
      </c>
      <c r="M1230" s="44">
        <v>0</v>
      </c>
      <c r="N1230" s="44">
        <v>0</v>
      </c>
      <c r="O1230" s="47">
        <f>'[1]Прод. прилож'!$C$393</f>
        <v>5037500</v>
      </c>
      <c r="P1230" s="44">
        <f>K1230/H1230</f>
        <v>2567.1406003159559</v>
      </c>
      <c r="Q1230" s="50">
        <v>9673</v>
      </c>
      <c r="R1230" s="69" t="s">
        <v>94</v>
      </c>
      <c r="S1230" s="57"/>
      <c r="T1230" s="16"/>
      <c r="U1230" s="16"/>
    </row>
    <row r="1231" spans="1:207" s="15" customFormat="1" ht="37.15" customHeight="1" x14ac:dyDescent="0.25">
      <c r="A1231" s="198" t="s">
        <v>2174</v>
      </c>
      <c r="B1231" s="198"/>
      <c r="C1231" s="198"/>
      <c r="D1231" s="198"/>
      <c r="E1231" s="198"/>
      <c r="F1231" s="198"/>
      <c r="G1231" s="198"/>
      <c r="H1231" s="198"/>
      <c r="I1231" s="198"/>
      <c r="J1231" s="198"/>
      <c r="K1231" s="198"/>
      <c r="L1231" s="198"/>
      <c r="M1231" s="198"/>
      <c r="N1231" s="198"/>
      <c r="O1231" s="198"/>
      <c r="P1231" s="198"/>
      <c r="Q1231" s="198"/>
      <c r="R1231" s="198"/>
      <c r="S1231" s="65"/>
      <c r="T1231" s="16"/>
      <c r="U1231" s="16"/>
    </row>
    <row r="1232" spans="1:207" s="15" customFormat="1" ht="37.15" customHeight="1" x14ac:dyDescent="0.25">
      <c r="A1232" s="199" t="s">
        <v>740</v>
      </c>
      <c r="B1232" s="199"/>
      <c r="C1232" s="158" t="s">
        <v>21</v>
      </c>
      <c r="D1232" s="158" t="s">
        <v>21</v>
      </c>
      <c r="E1232" s="158" t="s">
        <v>21</v>
      </c>
      <c r="F1232" s="96" t="s">
        <v>21</v>
      </c>
      <c r="G1232" s="96" t="s">
        <v>21</v>
      </c>
      <c r="H1232" s="97">
        <f>SUM(H1233:H1235)</f>
        <v>1161</v>
      </c>
      <c r="I1232" s="97">
        <f t="shared" ref="I1232:O1232" si="244">SUM(I1233:I1235)</f>
        <v>0</v>
      </c>
      <c r="J1232" s="97">
        <f t="shared" si="244"/>
        <v>1122</v>
      </c>
      <c r="K1232" s="97">
        <f t="shared" si="244"/>
        <v>11757711</v>
      </c>
      <c r="L1232" s="97">
        <f t="shared" si="244"/>
        <v>0</v>
      </c>
      <c r="M1232" s="97">
        <f t="shared" si="244"/>
        <v>0</v>
      </c>
      <c r="N1232" s="97">
        <f t="shared" si="244"/>
        <v>0</v>
      </c>
      <c r="O1232" s="97">
        <f t="shared" si="244"/>
        <v>11757711</v>
      </c>
      <c r="P1232" s="34">
        <f>K1232/H1232</f>
        <v>10127.227390180879</v>
      </c>
      <c r="Q1232" s="98" t="s">
        <v>21</v>
      </c>
      <c r="R1232" s="99" t="s">
        <v>21</v>
      </c>
      <c r="S1232" s="57"/>
      <c r="T1232" s="16"/>
      <c r="U1232" s="16"/>
    </row>
    <row r="1233" spans="1:21" s="15" customFormat="1" ht="27" customHeight="1" x14ac:dyDescent="0.25">
      <c r="A1233" s="70" t="s">
        <v>1785</v>
      </c>
      <c r="B1233" s="45" t="s">
        <v>901</v>
      </c>
      <c r="C1233" s="72">
        <v>1962</v>
      </c>
      <c r="D1233" s="167" t="s">
        <v>221</v>
      </c>
      <c r="E1233" s="72" t="s">
        <v>20</v>
      </c>
      <c r="F1233" s="72">
        <v>2</v>
      </c>
      <c r="G1233" s="72">
        <v>2</v>
      </c>
      <c r="H1233" s="47">
        <v>392</v>
      </c>
      <c r="I1233" s="47">
        <v>0</v>
      </c>
      <c r="J1233" s="47">
        <v>380</v>
      </c>
      <c r="K1233" s="37">
        <f>SUM(L1233:O1233)</f>
        <v>3961242</v>
      </c>
      <c r="L1233" s="44">
        <v>0</v>
      </c>
      <c r="M1233" s="44">
        <v>0</v>
      </c>
      <c r="N1233" s="44">
        <v>0</v>
      </c>
      <c r="O1233" s="47">
        <f>'[1]Прод. прилож'!$C$945</f>
        <v>3961242</v>
      </c>
      <c r="P1233" s="44">
        <f>K1233/H1233</f>
        <v>10105.209183673469</v>
      </c>
      <c r="Q1233" s="50">
        <v>9673</v>
      </c>
      <c r="R1233" s="69" t="s">
        <v>95</v>
      </c>
      <c r="S1233" s="57"/>
      <c r="T1233" s="16"/>
      <c r="U1233" s="16"/>
    </row>
    <row r="1234" spans="1:21" s="15" customFormat="1" ht="27" customHeight="1" x14ac:dyDescent="0.25">
      <c r="A1234" s="70" t="s">
        <v>1786</v>
      </c>
      <c r="B1234" s="45" t="s">
        <v>902</v>
      </c>
      <c r="C1234" s="72">
        <v>1962</v>
      </c>
      <c r="D1234" s="167" t="s">
        <v>221</v>
      </c>
      <c r="E1234" s="72" t="s">
        <v>20</v>
      </c>
      <c r="F1234" s="72">
        <v>2</v>
      </c>
      <c r="G1234" s="72">
        <v>2</v>
      </c>
      <c r="H1234" s="47">
        <v>396</v>
      </c>
      <c r="I1234" s="47">
        <v>0</v>
      </c>
      <c r="J1234" s="47">
        <v>382</v>
      </c>
      <c r="K1234" s="37">
        <f>SUM(L1234:O1234)</f>
        <v>3991746</v>
      </c>
      <c r="L1234" s="44">
        <v>0</v>
      </c>
      <c r="M1234" s="44">
        <v>0</v>
      </c>
      <c r="N1234" s="44">
        <v>0</v>
      </c>
      <c r="O1234" s="47">
        <f>'[1]Прод. прилож'!$C$946</f>
        <v>3991746</v>
      </c>
      <c r="P1234" s="44">
        <f>K1234/H1234</f>
        <v>10080.166666666666</v>
      </c>
      <c r="Q1234" s="50">
        <v>9673</v>
      </c>
      <c r="R1234" s="69" t="s">
        <v>95</v>
      </c>
      <c r="S1234" s="57"/>
      <c r="T1234" s="16"/>
      <c r="U1234" s="16"/>
    </row>
    <row r="1235" spans="1:21" s="15" customFormat="1" ht="27" customHeight="1" x14ac:dyDescent="0.25">
      <c r="A1235" s="70" t="s">
        <v>1787</v>
      </c>
      <c r="B1235" s="45" t="s">
        <v>903</v>
      </c>
      <c r="C1235" s="72">
        <v>1963</v>
      </c>
      <c r="D1235" s="167" t="s">
        <v>221</v>
      </c>
      <c r="E1235" s="72" t="s">
        <v>20</v>
      </c>
      <c r="F1235" s="72">
        <v>2</v>
      </c>
      <c r="G1235" s="72">
        <v>2</v>
      </c>
      <c r="H1235" s="47">
        <v>373</v>
      </c>
      <c r="I1235" s="47">
        <v>0</v>
      </c>
      <c r="J1235" s="47">
        <v>360</v>
      </c>
      <c r="K1235" s="37">
        <f>SUM(L1235:O1235)</f>
        <v>3804723</v>
      </c>
      <c r="L1235" s="44">
        <v>0</v>
      </c>
      <c r="M1235" s="44">
        <v>0</v>
      </c>
      <c r="N1235" s="44">
        <v>0</v>
      </c>
      <c r="O1235" s="47">
        <f>'[1]Прод. прилож'!$C$947</f>
        <v>3804723</v>
      </c>
      <c r="P1235" s="44">
        <f>K1235/H1235</f>
        <v>10200.329758713136</v>
      </c>
      <c r="Q1235" s="50">
        <v>9673</v>
      </c>
      <c r="R1235" s="69" t="s">
        <v>95</v>
      </c>
      <c r="S1235" s="57"/>
      <c r="T1235" s="16"/>
      <c r="U1235" s="16"/>
    </row>
    <row r="1236" spans="1:21" s="15" customFormat="1" ht="37.15" customHeight="1" x14ac:dyDescent="0.25">
      <c r="A1236" s="198" t="s">
        <v>2175</v>
      </c>
      <c r="B1236" s="198"/>
      <c r="C1236" s="198"/>
      <c r="D1236" s="198"/>
      <c r="E1236" s="198"/>
      <c r="F1236" s="198"/>
      <c r="G1236" s="198"/>
      <c r="H1236" s="198"/>
      <c r="I1236" s="198"/>
      <c r="J1236" s="198"/>
      <c r="K1236" s="198"/>
      <c r="L1236" s="198"/>
      <c r="M1236" s="198"/>
      <c r="N1236" s="198"/>
      <c r="O1236" s="198"/>
      <c r="P1236" s="198"/>
      <c r="Q1236" s="198"/>
      <c r="R1236" s="198"/>
      <c r="S1236" s="65"/>
      <c r="T1236" s="16"/>
      <c r="U1236" s="16"/>
    </row>
    <row r="1237" spans="1:21" s="15" customFormat="1" ht="37.15" customHeight="1" x14ac:dyDescent="0.25">
      <c r="A1237" s="199" t="s">
        <v>743</v>
      </c>
      <c r="B1237" s="199"/>
      <c r="C1237" s="158" t="s">
        <v>21</v>
      </c>
      <c r="D1237" s="158" t="s">
        <v>21</v>
      </c>
      <c r="E1237" s="158" t="s">
        <v>21</v>
      </c>
      <c r="F1237" s="96" t="s">
        <v>21</v>
      </c>
      <c r="G1237" s="96" t="s">
        <v>21</v>
      </c>
      <c r="H1237" s="97">
        <f>SUM(H1238)</f>
        <v>395.8</v>
      </c>
      <c r="I1237" s="97">
        <f t="shared" ref="I1237:O1237" si="245">SUM(I1238)</f>
        <v>8.1999999999999993</v>
      </c>
      <c r="J1237" s="97">
        <f t="shared" si="245"/>
        <v>387.6</v>
      </c>
      <c r="K1237" s="97">
        <f t="shared" si="245"/>
        <v>6499156</v>
      </c>
      <c r="L1237" s="97">
        <f t="shared" si="245"/>
        <v>0</v>
      </c>
      <c r="M1237" s="97">
        <f t="shared" si="245"/>
        <v>0</v>
      </c>
      <c r="N1237" s="97">
        <f t="shared" si="245"/>
        <v>0</v>
      </c>
      <c r="O1237" s="97">
        <f t="shared" si="245"/>
        <v>6499156</v>
      </c>
      <c r="P1237" s="34">
        <f>K1237/H1237</f>
        <v>16420.303183425971</v>
      </c>
      <c r="Q1237" s="98" t="s">
        <v>21</v>
      </c>
      <c r="R1237" s="99" t="s">
        <v>21</v>
      </c>
      <c r="S1237" s="57"/>
      <c r="T1237" s="16"/>
      <c r="U1237" s="16"/>
    </row>
    <row r="1238" spans="1:21" s="15" customFormat="1" ht="27" customHeight="1" x14ac:dyDescent="0.25">
      <c r="A1238" s="70" t="s">
        <v>2590</v>
      </c>
      <c r="B1238" s="45" t="s">
        <v>904</v>
      </c>
      <c r="C1238" s="72">
        <v>1964</v>
      </c>
      <c r="D1238" s="167" t="s">
        <v>221</v>
      </c>
      <c r="E1238" s="72" t="s">
        <v>20</v>
      </c>
      <c r="F1238" s="72">
        <v>2</v>
      </c>
      <c r="G1238" s="72">
        <v>2</v>
      </c>
      <c r="H1238" s="47">
        <v>395.8</v>
      </c>
      <c r="I1238" s="47">
        <v>8.1999999999999993</v>
      </c>
      <c r="J1238" s="47">
        <v>387.6</v>
      </c>
      <c r="K1238" s="37">
        <f>SUM(L1238:O1238)</f>
        <v>6499156</v>
      </c>
      <c r="L1238" s="44">
        <v>0</v>
      </c>
      <c r="M1238" s="44">
        <v>0</v>
      </c>
      <c r="N1238" s="44">
        <v>0</v>
      </c>
      <c r="O1238" s="47">
        <f>'[1]Прод. прилож'!$C$949</f>
        <v>6499156</v>
      </c>
      <c r="P1238" s="44">
        <f>K1238/H1238</f>
        <v>16420.303183425971</v>
      </c>
      <c r="Q1238" s="50">
        <v>9673</v>
      </c>
      <c r="R1238" s="69" t="s">
        <v>95</v>
      </c>
      <c r="S1238" s="57"/>
      <c r="T1238" s="16"/>
      <c r="U1238" s="16"/>
    </row>
    <row r="1239" spans="1:21" s="15" customFormat="1" ht="40.15" customHeight="1" x14ac:dyDescent="0.25">
      <c r="A1239" s="198" t="s">
        <v>2176</v>
      </c>
      <c r="B1239" s="198"/>
      <c r="C1239" s="198"/>
      <c r="D1239" s="198"/>
      <c r="E1239" s="198"/>
      <c r="F1239" s="198"/>
      <c r="G1239" s="198"/>
      <c r="H1239" s="198"/>
      <c r="I1239" s="198"/>
      <c r="J1239" s="198"/>
      <c r="K1239" s="198"/>
      <c r="L1239" s="198"/>
      <c r="M1239" s="198"/>
      <c r="N1239" s="198"/>
      <c r="O1239" s="198"/>
      <c r="P1239" s="198"/>
      <c r="Q1239" s="198"/>
      <c r="R1239" s="198"/>
      <c r="S1239" s="65"/>
      <c r="T1239" s="16"/>
      <c r="U1239" s="16"/>
    </row>
    <row r="1240" spans="1:21" s="15" customFormat="1" ht="40.15" customHeight="1" x14ac:dyDescent="0.25">
      <c r="A1240" s="199" t="s">
        <v>730</v>
      </c>
      <c r="B1240" s="199"/>
      <c r="C1240" s="158" t="s">
        <v>21</v>
      </c>
      <c r="D1240" s="158" t="s">
        <v>21</v>
      </c>
      <c r="E1240" s="158" t="s">
        <v>21</v>
      </c>
      <c r="F1240" s="96" t="s">
        <v>21</v>
      </c>
      <c r="G1240" s="96" t="s">
        <v>21</v>
      </c>
      <c r="H1240" s="97">
        <f t="shared" ref="H1240:N1240" si="246">SUM(H1241:H1243)</f>
        <v>9324</v>
      </c>
      <c r="I1240" s="97">
        <f t="shared" si="246"/>
        <v>1549.3</v>
      </c>
      <c r="J1240" s="97">
        <f t="shared" si="246"/>
        <v>5359</v>
      </c>
      <c r="K1240" s="97">
        <f t="shared" si="246"/>
        <v>14930825.690000001</v>
      </c>
      <c r="L1240" s="97">
        <f t="shared" si="246"/>
        <v>0</v>
      </c>
      <c r="M1240" s="97">
        <f t="shared" si="246"/>
        <v>0</v>
      </c>
      <c r="N1240" s="97">
        <f t="shared" si="246"/>
        <v>0</v>
      </c>
      <c r="O1240" s="97">
        <f>SUM(O1241:O1243)</f>
        <v>14930825.690000001</v>
      </c>
      <c r="P1240" s="34">
        <f>K1240/H1240</f>
        <v>1601.3326565851567</v>
      </c>
      <c r="Q1240" s="98" t="s">
        <v>21</v>
      </c>
      <c r="R1240" s="99" t="s">
        <v>21</v>
      </c>
      <c r="S1240" s="57"/>
      <c r="T1240" s="16"/>
      <c r="U1240" s="16"/>
    </row>
    <row r="1241" spans="1:21" s="15" customFormat="1" ht="27" customHeight="1" x14ac:dyDescent="0.25">
      <c r="A1241" s="70" t="s">
        <v>1788</v>
      </c>
      <c r="B1241" s="45" t="s">
        <v>905</v>
      </c>
      <c r="C1241" s="72">
        <v>1966</v>
      </c>
      <c r="D1241" s="72">
        <v>2010</v>
      </c>
      <c r="E1241" s="72" t="s">
        <v>363</v>
      </c>
      <c r="F1241" s="72">
        <v>2</v>
      </c>
      <c r="G1241" s="72">
        <v>2</v>
      </c>
      <c r="H1241" s="47">
        <v>1015.8</v>
      </c>
      <c r="I1241" s="47">
        <v>358.4</v>
      </c>
      <c r="J1241" s="47">
        <v>657.4</v>
      </c>
      <c r="K1241" s="37">
        <f>SUM(L1241:O1241)</f>
        <v>3015252.85</v>
      </c>
      <c r="L1241" s="44">
        <v>0</v>
      </c>
      <c r="M1241" s="44">
        <v>0</v>
      </c>
      <c r="N1241" s="44">
        <v>0</v>
      </c>
      <c r="O1241" s="47">
        <f>'[1]Прод. прилож'!$C$1390</f>
        <v>3015252.85</v>
      </c>
      <c r="P1241" s="44">
        <f>K1241/H1241</f>
        <v>2968.3528745816106</v>
      </c>
      <c r="Q1241" s="50">
        <v>9673</v>
      </c>
      <c r="R1241" s="69" t="s">
        <v>96</v>
      </c>
      <c r="S1241" s="57"/>
      <c r="T1241" s="16"/>
      <c r="U1241" s="16"/>
    </row>
    <row r="1242" spans="1:21" s="15" customFormat="1" ht="27" customHeight="1" x14ac:dyDescent="0.25">
      <c r="A1242" s="70" t="s">
        <v>2060</v>
      </c>
      <c r="B1242" s="45" t="s">
        <v>906</v>
      </c>
      <c r="C1242" s="72">
        <v>1964</v>
      </c>
      <c r="D1242" s="167" t="s">
        <v>221</v>
      </c>
      <c r="E1242" s="72" t="s">
        <v>20</v>
      </c>
      <c r="F1242" s="72">
        <v>2</v>
      </c>
      <c r="G1242" s="72">
        <v>2</v>
      </c>
      <c r="H1242" s="47">
        <v>533.6</v>
      </c>
      <c r="I1242" s="47">
        <v>292.39999999999998</v>
      </c>
      <c r="J1242" s="47">
        <v>241.2</v>
      </c>
      <c r="K1242" s="37">
        <f>SUM(L1242:O1242)</f>
        <v>3520646.44</v>
      </c>
      <c r="L1242" s="44">
        <v>0</v>
      </c>
      <c r="M1242" s="44">
        <v>0</v>
      </c>
      <c r="N1242" s="44">
        <v>0</v>
      </c>
      <c r="O1242" s="47">
        <f>'[1]Прод. прилож'!$C$1391</f>
        <v>3520646.44</v>
      </c>
      <c r="P1242" s="44">
        <f>K1242/H1242</f>
        <v>6597.9131184407788</v>
      </c>
      <c r="Q1242" s="50">
        <v>9673</v>
      </c>
      <c r="R1242" s="69" t="s">
        <v>96</v>
      </c>
      <c r="S1242" s="57"/>
      <c r="T1242" s="16"/>
      <c r="U1242" s="16"/>
    </row>
    <row r="1243" spans="1:21" s="15" customFormat="1" ht="27" customHeight="1" x14ac:dyDescent="0.25">
      <c r="A1243" s="70" t="s">
        <v>1789</v>
      </c>
      <c r="B1243" s="45" t="s">
        <v>1974</v>
      </c>
      <c r="C1243" s="72">
        <v>1988</v>
      </c>
      <c r="D1243" s="167" t="s">
        <v>221</v>
      </c>
      <c r="E1243" s="72" t="s">
        <v>20</v>
      </c>
      <c r="F1243" s="72">
        <v>5</v>
      </c>
      <c r="G1243" s="72">
        <v>2</v>
      </c>
      <c r="H1243" s="47">
        <v>7774.6</v>
      </c>
      <c r="I1243" s="47">
        <v>898.5</v>
      </c>
      <c r="J1243" s="47">
        <v>4460.3999999999996</v>
      </c>
      <c r="K1243" s="37">
        <f>SUM(L1243:O1243)</f>
        <v>8394926.4000000004</v>
      </c>
      <c r="L1243" s="44">
        <v>0</v>
      </c>
      <c r="M1243" s="44">
        <v>0</v>
      </c>
      <c r="N1243" s="44">
        <v>0</v>
      </c>
      <c r="O1243" s="47">
        <f>'[1]Прод. прилож'!$C$1392</f>
        <v>8394926.4000000004</v>
      </c>
      <c r="P1243" s="44">
        <f>K1243/H1243</f>
        <v>1079.7888508733568</v>
      </c>
      <c r="Q1243" s="50">
        <v>9673</v>
      </c>
      <c r="R1243" s="69" t="s">
        <v>96</v>
      </c>
      <c r="S1243" s="57"/>
      <c r="T1243" s="16"/>
      <c r="U1243" s="16"/>
    </row>
    <row r="1244" spans="1:21" s="15" customFormat="1" ht="34.9" customHeight="1" x14ac:dyDescent="0.25">
      <c r="A1244" s="198" t="s">
        <v>2177</v>
      </c>
      <c r="B1244" s="198"/>
      <c r="C1244" s="198"/>
      <c r="D1244" s="198"/>
      <c r="E1244" s="198"/>
      <c r="F1244" s="198"/>
      <c r="G1244" s="198"/>
      <c r="H1244" s="198"/>
      <c r="I1244" s="198"/>
      <c r="J1244" s="198"/>
      <c r="K1244" s="198"/>
      <c r="L1244" s="198"/>
      <c r="M1244" s="198"/>
      <c r="N1244" s="198"/>
      <c r="O1244" s="198"/>
      <c r="P1244" s="198"/>
      <c r="Q1244" s="198"/>
      <c r="R1244" s="198"/>
      <c r="S1244" s="65"/>
      <c r="T1244" s="16"/>
      <c r="U1244" s="16"/>
    </row>
    <row r="1245" spans="1:21" s="15" customFormat="1" ht="34.9" customHeight="1" x14ac:dyDescent="0.25">
      <c r="A1245" s="199" t="s">
        <v>739</v>
      </c>
      <c r="B1245" s="199"/>
      <c r="C1245" s="158" t="s">
        <v>21</v>
      </c>
      <c r="D1245" s="158" t="s">
        <v>21</v>
      </c>
      <c r="E1245" s="158" t="s">
        <v>21</v>
      </c>
      <c r="F1245" s="96" t="s">
        <v>21</v>
      </c>
      <c r="G1245" s="96" t="s">
        <v>21</v>
      </c>
      <c r="H1245" s="97">
        <f>SUM(H1246:H1249)</f>
        <v>1800</v>
      </c>
      <c r="I1245" s="97">
        <f t="shared" ref="I1245:N1245" si="247">SUM(I1246:I1249)</f>
        <v>0</v>
      </c>
      <c r="J1245" s="97">
        <f t="shared" si="247"/>
        <v>1800</v>
      </c>
      <c r="K1245" s="97">
        <f t="shared" si="247"/>
        <v>16051800</v>
      </c>
      <c r="L1245" s="97">
        <f t="shared" si="247"/>
        <v>0</v>
      </c>
      <c r="M1245" s="97">
        <f t="shared" si="247"/>
        <v>0</v>
      </c>
      <c r="N1245" s="97">
        <f t="shared" si="247"/>
        <v>0</v>
      </c>
      <c r="O1245" s="97">
        <f>SUM(O1246:O1249)</f>
        <v>16051800</v>
      </c>
      <c r="P1245" s="34">
        <f>K1245/H1245</f>
        <v>8917.6666666666661</v>
      </c>
      <c r="Q1245" s="98" t="s">
        <v>21</v>
      </c>
      <c r="R1245" s="99" t="s">
        <v>21</v>
      </c>
      <c r="S1245" s="57"/>
      <c r="T1245" s="16"/>
      <c r="U1245" s="16"/>
    </row>
    <row r="1246" spans="1:21" s="15" customFormat="1" ht="27" customHeight="1" x14ac:dyDescent="0.25">
      <c r="A1246" s="70" t="s">
        <v>1790</v>
      </c>
      <c r="B1246" s="45" t="s">
        <v>907</v>
      </c>
      <c r="C1246" s="72">
        <v>1965</v>
      </c>
      <c r="D1246" s="167" t="s">
        <v>221</v>
      </c>
      <c r="E1246" s="72" t="s">
        <v>20</v>
      </c>
      <c r="F1246" s="72">
        <v>2</v>
      </c>
      <c r="G1246" s="72">
        <v>2</v>
      </c>
      <c r="H1246" s="47">
        <v>450</v>
      </c>
      <c r="I1246" s="47">
        <v>0</v>
      </c>
      <c r="J1246" s="47">
        <v>450</v>
      </c>
      <c r="K1246" s="37">
        <f>SUM(L1246:O1246)</f>
        <v>4012950</v>
      </c>
      <c r="L1246" s="44">
        <v>0</v>
      </c>
      <c r="M1246" s="44">
        <v>0</v>
      </c>
      <c r="N1246" s="44">
        <v>0</v>
      </c>
      <c r="O1246" s="47">
        <f>'[1]Прод. прилож'!$C$952</f>
        <v>4012950</v>
      </c>
      <c r="P1246" s="44">
        <f>K1246/H1246</f>
        <v>8917.6666666666661</v>
      </c>
      <c r="Q1246" s="50">
        <v>9673</v>
      </c>
      <c r="R1246" s="69" t="s">
        <v>95</v>
      </c>
      <c r="S1246" s="57"/>
      <c r="T1246" s="16"/>
      <c r="U1246" s="16"/>
    </row>
    <row r="1247" spans="1:21" s="15" customFormat="1" ht="27" customHeight="1" x14ac:dyDescent="0.25">
      <c r="A1247" s="70" t="s">
        <v>1791</v>
      </c>
      <c r="B1247" s="45" t="s">
        <v>908</v>
      </c>
      <c r="C1247" s="72">
        <v>1965</v>
      </c>
      <c r="D1247" s="167" t="s">
        <v>221</v>
      </c>
      <c r="E1247" s="72" t="s">
        <v>20</v>
      </c>
      <c r="F1247" s="72">
        <v>2</v>
      </c>
      <c r="G1247" s="72">
        <v>2</v>
      </c>
      <c r="H1247" s="47">
        <v>450</v>
      </c>
      <c r="I1247" s="47">
        <v>0</v>
      </c>
      <c r="J1247" s="47">
        <v>450</v>
      </c>
      <c r="K1247" s="37">
        <f>SUM(L1247:O1247)</f>
        <v>4012950</v>
      </c>
      <c r="L1247" s="44">
        <v>0</v>
      </c>
      <c r="M1247" s="44">
        <v>0</v>
      </c>
      <c r="N1247" s="44">
        <v>0</v>
      </c>
      <c r="O1247" s="47">
        <f>'[1]Прод. прилож'!$C$952</f>
        <v>4012950</v>
      </c>
      <c r="P1247" s="44">
        <f>K1247/H1247</f>
        <v>8917.6666666666661</v>
      </c>
      <c r="Q1247" s="50">
        <v>9673</v>
      </c>
      <c r="R1247" s="69" t="s">
        <v>95</v>
      </c>
      <c r="S1247" s="57"/>
      <c r="T1247" s="16"/>
      <c r="U1247" s="16"/>
    </row>
    <row r="1248" spans="1:21" s="15" customFormat="1" ht="27" customHeight="1" x14ac:dyDescent="0.25">
      <c r="A1248" s="70" t="s">
        <v>1792</v>
      </c>
      <c r="B1248" s="45" t="s">
        <v>909</v>
      </c>
      <c r="C1248" s="72">
        <v>1965</v>
      </c>
      <c r="D1248" s="167" t="s">
        <v>221</v>
      </c>
      <c r="E1248" s="72" t="s">
        <v>20</v>
      </c>
      <c r="F1248" s="72">
        <v>2</v>
      </c>
      <c r="G1248" s="72">
        <v>2</v>
      </c>
      <c r="H1248" s="47">
        <v>450</v>
      </c>
      <c r="I1248" s="47">
        <v>0</v>
      </c>
      <c r="J1248" s="47">
        <v>450</v>
      </c>
      <c r="K1248" s="37">
        <f>SUM(L1248:O1248)</f>
        <v>4012950</v>
      </c>
      <c r="L1248" s="44">
        <v>0</v>
      </c>
      <c r="M1248" s="44">
        <v>0</v>
      </c>
      <c r="N1248" s="44">
        <v>0</v>
      </c>
      <c r="O1248" s="47">
        <f>'[1]Прод. прилож'!$C$953</f>
        <v>4012950</v>
      </c>
      <c r="P1248" s="44">
        <f>K1248/H1248</f>
        <v>8917.6666666666661</v>
      </c>
      <c r="Q1248" s="50">
        <v>9673</v>
      </c>
      <c r="R1248" s="69" t="s">
        <v>95</v>
      </c>
      <c r="S1248" s="57"/>
      <c r="T1248" s="16"/>
      <c r="U1248" s="16"/>
    </row>
    <row r="1249" spans="1:21" s="15" customFormat="1" ht="27" customHeight="1" x14ac:dyDescent="0.25">
      <c r="A1249" s="70" t="s">
        <v>1793</v>
      </c>
      <c r="B1249" s="45" t="s">
        <v>910</v>
      </c>
      <c r="C1249" s="72">
        <v>1965</v>
      </c>
      <c r="D1249" s="167" t="s">
        <v>221</v>
      </c>
      <c r="E1249" s="72" t="s">
        <v>20</v>
      </c>
      <c r="F1249" s="72">
        <v>2</v>
      </c>
      <c r="G1249" s="72">
        <v>2</v>
      </c>
      <c r="H1249" s="47">
        <v>450</v>
      </c>
      <c r="I1249" s="47">
        <v>0</v>
      </c>
      <c r="J1249" s="47">
        <v>450</v>
      </c>
      <c r="K1249" s="37">
        <f>SUM(L1249:O1249)</f>
        <v>4012950</v>
      </c>
      <c r="L1249" s="44">
        <v>0</v>
      </c>
      <c r="M1249" s="44">
        <v>0</v>
      </c>
      <c r="N1249" s="44">
        <v>0</v>
      </c>
      <c r="O1249" s="47">
        <f>'[1]Прод. прилож'!$C$954</f>
        <v>4012950</v>
      </c>
      <c r="P1249" s="44">
        <f>K1249/H1249</f>
        <v>8917.6666666666661</v>
      </c>
      <c r="Q1249" s="50">
        <v>9673</v>
      </c>
      <c r="R1249" s="69" t="s">
        <v>95</v>
      </c>
      <c r="S1249" s="57"/>
      <c r="T1249" s="16"/>
      <c r="U1249" s="16"/>
    </row>
    <row r="1250" spans="1:21" s="15" customFormat="1" ht="37.15" customHeight="1" x14ac:dyDescent="0.25">
      <c r="A1250" s="198" t="s">
        <v>2178</v>
      </c>
      <c r="B1250" s="198"/>
      <c r="C1250" s="198"/>
      <c r="D1250" s="198"/>
      <c r="E1250" s="198"/>
      <c r="F1250" s="198"/>
      <c r="G1250" s="198"/>
      <c r="H1250" s="198"/>
      <c r="I1250" s="198"/>
      <c r="J1250" s="198"/>
      <c r="K1250" s="198"/>
      <c r="L1250" s="198"/>
      <c r="M1250" s="198"/>
      <c r="N1250" s="198"/>
      <c r="O1250" s="198"/>
      <c r="P1250" s="198"/>
      <c r="Q1250" s="198"/>
      <c r="R1250" s="198"/>
      <c r="S1250" s="65"/>
      <c r="T1250" s="16"/>
      <c r="U1250" s="16"/>
    </row>
    <row r="1251" spans="1:21" s="15" customFormat="1" ht="37.15" customHeight="1" x14ac:dyDescent="0.25">
      <c r="A1251" s="199" t="s">
        <v>729</v>
      </c>
      <c r="B1251" s="199"/>
      <c r="C1251" s="158" t="s">
        <v>21</v>
      </c>
      <c r="D1251" s="158" t="s">
        <v>21</v>
      </c>
      <c r="E1251" s="158" t="s">
        <v>21</v>
      </c>
      <c r="F1251" s="96" t="s">
        <v>21</v>
      </c>
      <c r="G1251" s="96" t="s">
        <v>21</v>
      </c>
      <c r="H1251" s="97">
        <f>SUM(H1252:H1255)</f>
        <v>4215</v>
      </c>
      <c r="I1251" s="97">
        <f t="shared" ref="I1251:O1251" si="248">SUM(I1252:I1255)</f>
        <v>1323.2</v>
      </c>
      <c r="J1251" s="97">
        <f t="shared" si="248"/>
        <v>2542.1999999999998</v>
      </c>
      <c r="K1251" s="97">
        <f t="shared" si="248"/>
        <v>29919584.84</v>
      </c>
      <c r="L1251" s="97">
        <f t="shared" si="248"/>
        <v>0</v>
      </c>
      <c r="M1251" s="97">
        <f t="shared" si="248"/>
        <v>0</v>
      </c>
      <c r="N1251" s="97">
        <f t="shared" si="248"/>
        <v>0</v>
      </c>
      <c r="O1251" s="97">
        <f t="shared" si="248"/>
        <v>29919584.84</v>
      </c>
      <c r="P1251" s="34">
        <f>K1251/H1251</f>
        <v>7098.3593926453141</v>
      </c>
      <c r="Q1251" s="98" t="s">
        <v>21</v>
      </c>
      <c r="R1251" s="99" t="s">
        <v>21</v>
      </c>
      <c r="S1251" s="57"/>
      <c r="T1251" s="16"/>
      <c r="U1251" s="16"/>
    </row>
    <row r="1252" spans="1:21" s="15" customFormat="1" ht="27" customHeight="1" x14ac:dyDescent="0.25">
      <c r="A1252" s="70" t="s">
        <v>1794</v>
      </c>
      <c r="B1252" s="45" t="s">
        <v>911</v>
      </c>
      <c r="C1252" s="72">
        <v>1963</v>
      </c>
      <c r="D1252" s="167" t="s">
        <v>221</v>
      </c>
      <c r="E1252" s="72" t="s">
        <v>20</v>
      </c>
      <c r="F1252" s="72">
        <v>2</v>
      </c>
      <c r="G1252" s="72">
        <v>2</v>
      </c>
      <c r="H1252" s="47">
        <v>500.4</v>
      </c>
      <c r="I1252" s="47">
        <v>148.4</v>
      </c>
      <c r="J1252" s="47">
        <v>262.89999999999998</v>
      </c>
      <c r="K1252" s="37">
        <f>SUM(L1252:O1252)</f>
        <v>7093041.7699999996</v>
      </c>
      <c r="L1252" s="44">
        <v>0</v>
      </c>
      <c r="M1252" s="44">
        <v>0</v>
      </c>
      <c r="N1252" s="44">
        <v>0</v>
      </c>
      <c r="O1252" s="47">
        <f>'[1]Прод. прилож'!$C$395</f>
        <v>7093041.7699999996</v>
      </c>
      <c r="P1252" s="44">
        <f>K1252/H1252</f>
        <v>14174.743745003996</v>
      </c>
      <c r="Q1252" s="50">
        <v>9673</v>
      </c>
      <c r="R1252" s="69" t="s">
        <v>94</v>
      </c>
      <c r="S1252" s="57"/>
      <c r="T1252" s="16"/>
      <c r="U1252" s="16"/>
    </row>
    <row r="1253" spans="1:21" s="15" customFormat="1" ht="27" customHeight="1" x14ac:dyDescent="0.25">
      <c r="A1253" s="70" t="s">
        <v>1795</v>
      </c>
      <c r="B1253" s="45" t="s">
        <v>912</v>
      </c>
      <c r="C1253" s="72">
        <v>1963</v>
      </c>
      <c r="D1253" s="167" t="s">
        <v>221</v>
      </c>
      <c r="E1253" s="72" t="s">
        <v>20</v>
      </c>
      <c r="F1253" s="72">
        <v>2</v>
      </c>
      <c r="G1253" s="72">
        <v>2</v>
      </c>
      <c r="H1253" s="47">
        <v>507</v>
      </c>
      <c r="I1253" s="47">
        <v>127.7</v>
      </c>
      <c r="J1253" s="47">
        <v>272.2</v>
      </c>
      <c r="K1253" s="37">
        <f>SUM(L1253:O1253)</f>
        <v>7150049.7599999998</v>
      </c>
      <c r="L1253" s="44">
        <v>0</v>
      </c>
      <c r="M1253" s="44">
        <v>0</v>
      </c>
      <c r="N1253" s="44">
        <v>0</v>
      </c>
      <c r="O1253" s="47">
        <f>'[1]Прод. прилож'!$C$396</f>
        <v>7150049.7599999998</v>
      </c>
      <c r="P1253" s="44">
        <f>K1253/H1253</f>
        <v>14102.66224852071</v>
      </c>
      <c r="Q1253" s="50">
        <v>9673</v>
      </c>
      <c r="R1253" s="69" t="s">
        <v>94</v>
      </c>
      <c r="S1253" s="57"/>
      <c r="T1253" s="16"/>
      <c r="U1253" s="16"/>
    </row>
    <row r="1254" spans="1:21" s="15" customFormat="1" ht="27" customHeight="1" x14ac:dyDescent="0.25">
      <c r="A1254" s="70" t="s">
        <v>1796</v>
      </c>
      <c r="B1254" s="45" t="s">
        <v>913</v>
      </c>
      <c r="C1254" s="72">
        <v>1964</v>
      </c>
      <c r="D1254" s="167" t="s">
        <v>221</v>
      </c>
      <c r="E1254" s="72" t="s">
        <v>20</v>
      </c>
      <c r="F1254" s="72">
        <v>3</v>
      </c>
      <c r="G1254" s="72">
        <v>2</v>
      </c>
      <c r="H1254" s="47">
        <v>1129.9000000000001</v>
      </c>
      <c r="I1254" s="47">
        <v>340.6</v>
      </c>
      <c r="J1254" s="47">
        <v>635.9</v>
      </c>
      <c r="K1254" s="37">
        <f>SUM(L1254:O1254)</f>
        <v>12770243.310000001</v>
      </c>
      <c r="L1254" s="44">
        <v>0</v>
      </c>
      <c r="M1254" s="44">
        <v>0</v>
      </c>
      <c r="N1254" s="44">
        <v>0</v>
      </c>
      <c r="O1254" s="47">
        <f>'[1]Прод. прилож'!$C$397</f>
        <v>12770243.310000001</v>
      </c>
      <c r="P1254" s="44">
        <f>K1254/H1254</f>
        <v>11302.100460217718</v>
      </c>
      <c r="Q1254" s="50">
        <v>9673</v>
      </c>
      <c r="R1254" s="69" t="s">
        <v>94</v>
      </c>
      <c r="S1254" s="57"/>
      <c r="T1254" s="16"/>
      <c r="U1254" s="16"/>
    </row>
    <row r="1255" spans="1:21" s="15" customFormat="1" ht="27" customHeight="1" x14ac:dyDescent="0.25">
      <c r="A1255" s="70" t="s">
        <v>1797</v>
      </c>
      <c r="B1255" s="45" t="s">
        <v>914</v>
      </c>
      <c r="C1255" s="72">
        <v>1965</v>
      </c>
      <c r="D1255" s="167" t="s">
        <v>221</v>
      </c>
      <c r="E1255" s="72" t="s">
        <v>363</v>
      </c>
      <c r="F1255" s="72">
        <v>4</v>
      </c>
      <c r="G1255" s="72">
        <v>4</v>
      </c>
      <c r="H1255" s="47">
        <v>2077.6999999999998</v>
      </c>
      <c r="I1255" s="47">
        <v>706.5</v>
      </c>
      <c r="J1255" s="47">
        <v>1371.2</v>
      </c>
      <c r="K1255" s="37">
        <f>SUM(L1255:O1255)</f>
        <v>2906250</v>
      </c>
      <c r="L1255" s="44">
        <v>0</v>
      </c>
      <c r="M1255" s="44">
        <v>0</v>
      </c>
      <c r="N1255" s="44">
        <v>0</v>
      </c>
      <c r="O1255" s="47">
        <f>'[1]Прод. прилож'!$C$965</f>
        <v>2906250</v>
      </c>
      <c r="P1255" s="44">
        <f>K1255/H1255</f>
        <v>1398.7823073590991</v>
      </c>
      <c r="Q1255" s="50">
        <v>9673</v>
      </c>
      <c r="R1255" s="69" t="s">
        <v>95</v>
      </c>
      <c r="S1255" s="57"/>
      <c r="T1255" s="16"/>
      <c r="U1255" s="16"/>
    </row>
    <row r="1256" spans="1:21" s="15" customFormat="1" ht="40.15" customHeight="1" x14ac:dyDescent="0.25">
      <c r="A1256" s="198" t="s">
        <v>2179</v>
      </c>
      <c r="B1256" s="198"/>
      <c r="C1256" s="198"/>
      <c r="D1256" s="198"/>
      <c r="E1256" s="198"/>
      <c r="F1256" s="198"/>
      <c r="G1256" s="198"/>
      <c r="H1256" s="198"/>
      <c r="I1256" s="198"/>
      <c r="J1256" s="198"/>
      <c r="K1256" s="198"/>
      <c r="L1256" s="198"/>
      <c r="M1256" s="198"/>
      <c r="N1256" s="198"/>
      <c r="O1256" s="198"/>
      <c r="P1256" s="198"/>
      <c r="Q1256" s="198"/>
      <c r="R1256" s="198"/>
      <c r="S1256" s="57"/>
      <c r="T1256" s="16"/>
      <c r="U1256" s="16"/>
    </row>
    <row r="1257" spans="1:21" s="15" customFormat="1" ht="40.15" customHeight="1" x14ac:dyDescent="0.25">
      <c r="A1257" s="199" t="s">
        <v>90</v>
      </c>
      <c r="B1257" s="199"/>
      <c r="C1257" s="158" t="s">
        <v>21</v>
      </c>
      <c r="D1257" s="158" t="s">
        <v>21</v>
      </c>
      <c r="E1257" s="158" t="s">
        <v>21</v>
      </c>
      <c r="F1257" s="96" t="s">
        <v>21</v>
      </c>
      <c r="G1257" s="96" t="s">
        <v>21</v>
      </c>
      <c r="H1257" s="97">
        <f>SUM(H1258:H1262)</f>
        <v>4003.9500000000003</v>
      </c>
      <c r="I1257" s="97">
        <f t="shared" ref="I1257:O1257" si="249">SUM(I1258:I1262)</f>
        <v>1609.6999999999998</v>
      </c>
      <c r="J1257" s="97">
        <f t="shared" si="249"/>
        <v>2393.4499999999998</v>
      </c>
      <c r="K1257" s="97">
        <f t="shared" si="249"/>
        <v>36622713.950000003</v>
      </c>
      <c r="L1257" s="97">
        <f t="shared" si="249"/>
        <v>0</v>
      </c>
      <c r="M1257" s="97">
        <f t="shared" si="249"/>
        <v>0</v>
      </c>
      <c r="N1257" s="97">
        <f t="shared" si="249"/>
        <v>0</v>
      </c>
      <c r="O1257" s="97">
        <f t="shared" si="249"/>
        <v>36622713.950000003</v>
      </c>
      <c r="P1257" s="97">
        <f t="shared" ref="P1257:P1262" si="250">K1257/H1257</f>
        <v>9146.6461744027765</v>
      </c>
      <c r="Q1257" s="98" t="s">
        <v>21</v>
      </c>
      <c r="R1257" s="99" t="s">
        <v>21</v>
      </c>
      <c r="S1257" s="57"/>
      <c r="T1257" s="16"/>
      <c r="U1257" s="16"/>
    </row>
    <row r="1258" spans="1:21" s="15" customFormat="1" ht="27" customHeight="1" x14ac:dyDescent="0.25">
      <c r="A1258" s="69" t="s">
        <v>1798</v>
      </c>
      <c r="B1258" s="45" t="s">
        <v>915</v>
      </c>
      <c r="C1258" s="72">
        <v>1963</v>
      </c>
      <c r="D1258" s="167" t="s">
        <v>221</v>
      </c>
      <c r="E1258" s="72" t="s">
        <v>20</v>
      </c>
      <c r="F1258" s="72">
        <v>2</v>
      </c>
      <c r="G1258" s="72">
        <v>2</v>
      </c>
      <c r="H1258" s="47">
        <v>656.25</v>
      </c>
      <c r="I1258" s="47">
        <v>287.60000000000002</v>
      </c>
      <c r="J1258" s="47">
        <v>368.65</v>
      </c>
      <c r="K1258" s="37">
        <f>SUM(L1258:O1258)</f>
        <v>6848691.25</v>
      </c>
      <c r="L1258" s="44">
        <v>0</v>
      </c>
      <c r="M1258" s="44">
        <v>0</v>
      </c>
      <c r="N1258" s="44">
        <v>0</v>
      </c>
      <c r="O1258" s="47">
        <f>'[1]Прод. прилож'!$C$1394</f>
        <v>6848691.25</v>
      </c>
      <c r="P1258" s="44">
        <f t="shared" si="250"/>
        <v>10436.100952380952</v>
      </c>
      <c r="Q1258" s="50">
        <v>9673</v>
      </c>
      <c r="R1258" s="69" t="s">
        <v>96</v>
      </c>
      <c r="S1258" s="57"/>
      <c r="T1258" s="16"/>
      <c r="U1258" s="16"/>
    </row>
    <row r="1259" spans="1:21" s="15" customFormat="1" ht="27" customHeight="1" x14ac:dyDescent="0.25">
      <c r="A1259" s="69" t="s">
        <v>1799</v>
      </c>
      <c r="B1259" s="45" t="s">
        <v>916</v>
      </c>
      <c r="C1259" s="72">
        <v>1962</v>
      </c>
      <c r="D1259" s="167" t="s">
        <v>221</v>
      </c>
      <c r="E1259" s="72" t="s">
        <v>20</v>
      </c>
      <c r="F1259" s="72">
        <v>2</v>
      </c>
      <c r="G1259" s="72">
        <v>2</v>
      </c>
      <c r="H1259" s="47">
        <v>648.70000000000005</v>
      </c>
      <c r="I1259" s="47">
        <v>287.60000000000002</v>
      </c>
      <c r="J1259" s="47">
        <v>361.1</v>
      </c>
      <c r="K1259" s="37">
        <f>SUM(L1259:O1259)</f>
        <v>6819057.5</v>
      </c>
      <c r="L1259" s="44">
        <v>0</v>
      </c>
      <c r="M1259" s="44">
        <v>0</v>
      </c>
      <c r="N1259" s="44">
        <v>0</v>
      </c>
      <c r="O1259" s="47">
        <f>'[1]Прод. прилож'!$C$1395</f>
        <v>6819057.5</v>
      </c>
      <c r="P1259" s="44">
        <f t="shared" si="250"/>
        <v>10511.881455218128</v>
      </c>
      <c r="Q1259" s="50">
        <v>9673</v>
      </c>
      <c r="R1259" s="69" t="s">
        <v>96</v>
      </c>
      <c r="S1259" s="57"/>
      <c r="T1259" s="16"/>
      <c r="U1259" s="16"/>
    </row>
    <row r="1260" spans="1:21" s="15" customFormat="1" ht="27" customHeight="1" x14ac:dyDescent="0.25">
      <c r="A1260" s="69" t="s">
        <v>1800</v>
      </c>
      <c r="B1260" s="45" t="s">
        <v>917</v>
      </c>
      <c r="C1260" s="72">
        <v>1962</v>
      </c>
      <c r="D1260" s="167" t="s">
        <v>221</v>
      </c>
      <c r="E1260" s="72" t="s">
        <v>20</v>
      </c>
      <c r="F1260" s="72">
        <v>2</v>
      </c>
      <c r="G1260" s="72">
        <v>2</v>
      </c>
      <c r="H1260" s="47">
        <v>656.2</v>
      </c>
      <c r="I1260" s="47">
        <v>289.3</v>
      </c>
      <c r="J1260" s="47">
        <v>366.9</v>
      </c>
      <c r="K1260" s="37">
        <f>SUM(L1260:O1260)</f>
        <v>6867250</v>
      </c>
      <c r="L1260" s="44">
        <v>0</v>
      </c>
      <c r="M1260" s="44">
        <v>0</v>
      </c>
      <c r="N1260" s="44">
        <v>0</v>
      </c>
      <c r="O1260" s="47">
        <f>'[1]Прод. прилож'!$C$1396</f>
        <v>6867250</v>
      </c>
      <c r="P1260" s="44">
        <f t="shared" si="250"/>
        <v>10465.178299298994</v>
      </c>
      <c r="Q1260" s="50">
        <v>9673</v>
      </c>
      <c r="R1260" s="69" t="s">
        <v>96</v>
      </c>
      <c r="S1260" s="57"/>
      <c r="T1260" s="16"/>
      <c r="U1260" s="16"/>
    </row>
    <row r="1261" spans="1:21" s="15" customFormat="1" ht="27" customHeight="1" x14ac:dyDescent="0.25">
      <c r="A1261" s="69" t="s">
        <v>1801</v>
      </c>
      <c r="B1261" s="45" t="s">
        <v>918</v>
      </c>
      <c r="C1261" s="72">
        <v>1966</v>
      </c>
      <c r="D1261" s="167" t="s">
        <v>221</v>
      </c>
      <c r="E1261" s="72" t="s">
        <v>22</v>
      </c>
      <c r="F1261" s="72">
        <v>2</v>
      </c>
      <c r="G1261" s="72">
        <v>2</v>
      </c>
      <c r="H1261" s="47">
        <v>1021.2</v>
      </c>
      <c r="I1261" s="47">
        <v>372.6</v>
      </c>
      <c r="J1261" s="47">
        <v>648.6</v>
      </c>
      <c r="K1261" s="37">
        <f>SUM(L1261:O1261)</f>
        <v>8043072.6000000006</v>
      </c>
      <c r="L1261" s="44">
        <v>0</v>
      </c>
      <c r="M1261" s="44">
        <v>0</v>
      </c>
      <c r="N1261" s="44">
        <v>0</v>
      </c>
      <c r="O1261" s="47">
        <f>'[1]Прод. прилож'!$C$1397</f>
        <v>8043072.6000000006</v>
      </c>
      <c r="P1261" s="44">
        <f t="shared" si="250"/>
        <v>7876.0992949471211</v>
      </c>
      <c r="Q1261" s="50">
        <v>9673</v>
      </c>
      <c r="R1261" s="69" t="s">
        <v>96</v>
      </c>
      <c r="S1261" s="57"/>
      <c r="T1261" s="16"/>
      <c r="U1261" s="16"/>
    </row>
    <row r="1262" spans="1:21" s="15" customFormat="1" ht="27" customHeight="1" x14ac:dyDescent="0.25">
      <c r="A1262" s="69" t="s">
        <v>1802</v>
      </c>
      <c r="B1262" s="45" t="s">
        <v>919</v>
      </c>
      <c r="C1262" s="72">
        <v>1966</v>
      </c>
      <c r="D1262" s="167" t="s">
        <v>221</v>
      </c>
      <c r="E1262" s="72" t="s">
        <v>22</v>
      </c>
      <c r="F1262" s="72">
        <v>2</v>
      </c>
      <c r="G1262" s="72">
        <v>2</v>
      </c>
      <c r="H1262" s="47">
        <v>1021.6</v>
      </c>
      <c r="I1262" s="47">
        <v>372.6</v>
      </c>
      <c r="J1262" s="47">
        <v>648.20000000000005</v>
      </c>
      <c r="K1262" s="37">
        <f>SUM(L1262:O1262)</f>
        <v>8044642.6000000006</v>
      </c>
      <c r="L1262" s="44">
        <v>0</v>
      </c>
      <c r="M1262" s="44">
        <v>0</v>
      </c>
      <c r="N1262" s="44">
        <v>0</v>
      </c>
      <c r="O1262" s="47">
        <f>'[1]Прод. прилож'!$C$1398</f>
        <v>8044642.6000000006</v>
      </c>
      <c r="P1262" s="44">
        <f t="shared" si="250"/>
        <v>7874.5522709475335</v>
      </c>
      <c r="Q1262" s="50">
        <v>9673</v>
      </c>
      <c r="R1262" s="69" t="s">
        <v>96</v>
      </c>
      <c r="S1262" s="57"/>
      <c r="T1262" s="16"/>
      <c r="U1262" s="16"/>
    </row>
    <row r="1263" spans="1:21" s="15" customFormat="1" ht="40.15" customHeight="1" x14ac:dyDescent="0.25">
      <c r="A1263" s="198" t="s">
        <v>2180</v>
      </c>
      <c r="B1263" s="198"/>
      <c r="C1263" s="198"/>
      <c r="D1263" s="198"/>
      <c r="E1263" s="198"/>
      <c r="F1263" s="198"/>
      <c r="G1263" s="198"/>
      <c r="H1263" s="198"/>
      <c r="I1263" s="198"/>
      <c r="J1263" s="198"/>
      <c r="K1263" s="198"/>
      <c r="L1263" s="198"/>
      <c r="M1263" s="198"/>
      <c r="N1263" s="198"/>
      <c r="O1263" s="198"/>
      <c r="P1263" s="198"/>
      <c r="Q1263" s="198"/>
      <c r="R1263" s="198"/>
      <c r="S1263" s="57"/>
      <c r="T1263" s="16"/>
      <c r="U1263" s="16"/>
    </row>
    <row r="1264" spans="1:21" s="15" customFormat="1" ht="40.15" customHeight="1" x14ac:dyDescent="0.25">
      <c r="A1264" s="199" t="s">
        <v>57</v>
      </c>
      <c r="B1264" s="199"/>
      <c r="C1264" s="158" t="s">
        <v>21</v>
      </c>
      <c r="D1264" s="158" t="s">
        <v>21</v>
      </c>
      <c r="E1264" s="158" t="s">
        <v>21</v>
      </c>
      <c r="F1264" s="96" t="s">
        <v>21</v>
      </c>
      <c r="G1264" s="96" t="s">
        <v>21</v>
      </c>
      <c r="H1264" s="97">
        <f>SUM(H1265:H1271)</f>
        <v>3651.4</v>
      </c>
      <c r="I1264" s="97">
        <f t="shared" ref="I1264:O1264" si="251">SUM(I1265:I1271)</f>
        <v>425.8</v>
      </c>
      <c r="J1264" s="97">
        <f t="shared" si="251"/>
        <v>2872.7999999999997</v>
      </c>
      <c r="K1264" s="97">
        <f t="shared" si="251"/>
        <v>39509182.609999999</v>
      </c>
      <c r="L1264" s="97">
        <f t="shared" si="251"/>
        <v>0</v>
      </c>
      <c r="M1264" s="97">
        <f t="shared" si="251"/>
        <v>0</v>
      </c>
      <c r="N1264" s="97">
        <f t="shared" si="251"/>
        <v>0</v>
      </c>
      <c r="O1264" s="97">
        <f t="shared" si="251"/>
        <v>39509182.609999999</v>
      </c>
      <c r="P1264" s="34">
        <f>K1264/H1264</f>
        <v>10820.28334611382</v>
      </c>
      <c r="Q1264" s="98" t="s">
        <v>21</v>
      </c>
      <c r="R1264" s="99" t="s">
        <v>21</v>
      </c>
      <c r="S1264" s="57"/>
      <c r="T1264" s="16"/>
      <c r="U1264" s="16"/>
    </row>
    <row r="1265" spans="1:21" s="15" customFormat="1" ht="27" customHeight="1" x14ac:dyDescent="0.25">
      <c r="A1265" s="69" t="s">
        <v>1803</v>
      </c>
      <c r="B1265" s="45" t="s">
        <v>921</v>
      </c>
      <c r="C1265" s="72">
        <v>1963</v>
      </c>
      <c r="D1265" s="167" t="s">
        <v>221</v>
      </c>
      <c r="E1265" s="72" t="s">
        <v>20</v>
      </c>
      <c r="F1265" s="72">
        <v>2</v>
      </c>
      <c r="G1265" s="72">
        <v>2</v>
      </c>
      <c r="H1265" s="47">
        <v>506</v>
      </c>
      <c r="I1265" s="47">
        <v>68</v>
      </c>
      <c r="J1265" s="47">
        <v>375</v>
      </c>
      <c r="K1265" s="37">
        <f t="shared" ref="K1265:K1271" si="252">SUM(L1265:O1265)</f>
        <v>6325613.0700000003</v>
      </c>
      <c r="L1265" s="44">
        <v>0</v>
      </c>
      <c r="M1265" s="44">
        <v>0</v>
      </c>
      <c r="N1265" s="44">
        <v>0</v>
      </c>
      <c r="O1265" s="47">
        <f>'[1]Прод. прилож'!$C$399</f>
        <v>6325613.0700000003</v>
      </c>
      <c r="P1265" s="44">
        <f t="shared" ref="P1265:P1271" si="253">K1265/H1265</f>
        <v>12501.211600790515</v>
      </c>
      <c r="Q1265" s="50">
        <v>9673</v>
      </c>
      <c r="R1265" s="69" t="s">
        <v>94</v>
      </c>
      <c r="S1265" s="57"/>
      <c r="T1265" s="16"/>
      <c r="U1265" s="16"/>
    </row>
    <row r="1266" spans="1:21" s="15" customFormat="1" ht="27" customHeight="1" x14ac:dyDescent="0.25">
      <c r="A1266" s="69" t="s">
        <v>1804</v>
      </c>
      <c r="B1266" s="45" t="s">
        <v>922</v>
      </c>
      <c r="C1266" s="72">
        <v>1962</v>
      </c>
      <c r="D1266" s="167" t="s">
        <v>221</v>
      </c>
      <c r="E1266" s="72" t="s">
        <v>20</v>
      </c>
      <c r="F1266" s="72">
        <v>2</v>
      </c>
      <c r="G1266" s="72">
        <v>2</v>
      </c>
      <c r="H1266" s="47">
        <v>490.7</v>
      </c>
      <c r="I1266" s="47">
        <v>42</v>
      </c>
      <c r="J1266" s="47">
        <v>390</v>
      </c>
      <c r="K1266" s="37">
        <f t="shared" si="252"/>
        <v>6138648.9399999995</v>
      </c>
      <c r="L1266" s="44">
        <v>0</v>
      </c>
      <c r="M1266" s="44">
        <v>0</v>
      </c>
      <c r="N1266" s="44">
        <v>0</v>
      </c>
      <c r="O1266" s="47">
        <f>'[1]Прод. прилож'!$C$400</f>
        <v>6138648.9399999995</v>
      </c>
      <c r="P1266" s="44">
        <f t="shared" si="253"/>
        <v>12509.983574485428</v>
      </c>
      <c r="Q1266" s="50">
        <v>9673</v>
      </c>
      <c r="R1266" s="69" t="s">
        <v>94</v>
      </c>
      <c r="S1266" s="65"/>
      <c r="T1266" s="17"/>
      <c r="U1266" s="16"/>
    </row>
    <row r="1267" spans="1:21" s="15" customFormat="1" ht="27" customHeight="1" x14ac:dyDescent="0.25">
      <c r="A1267" s="69" t="s">
        <v>1805</v>
      </c>
      <c r="B1267" s="45" t="s">
        <v>923</v>
      </c>
      <c r="C1267" s="72">
        <v>1959</v>
      </c>
      <c r="D1267" s="167" t="s">
        <v>221</v>
      </c>
      <c r="E1267" s="72" t="s">
        <v>20</v>
      </c>
      <c r="F1267" s="72">
        <v>2</v>
      </c>
      <c r="G1267" s="72">
        <v>2</v>
      </c>
      <c r="H1267" s="47">
        <v>506.3</v>
      </c>
      <c r="I1267" s="47">
        <v>34</v>
      </c>
      <c r="J1267" s="47">
        <v>413.6</v>
      </c>
      <c r="K1267" s="37">
        <f t="shared" si="252"/>
        <v>3784323.0600000005</v>
      </c>
      <c r="L1267" s="44">
        <v>0</v>
      </c>
      <c r="M1267" s="44">
        <v>0</v>
      </c>
      <c r="N1267" s="44">
        <v>0</v>
      </c>
      <c r="O1267" s="47">
        <f>'[1]Прод. прилож'!$C$401</f>
        <v>3784323.0600000005</v>
      </c>
      <c r="P1267" s="44">
        <f t="shared" si="253"/>
        <v>7474.4678253999609</v>
      </c>
      <c r="Q1267" s="50">
        <v>9673</v>
      </c>
      <c r="R1267" s="69" t="s">
        <v>94</v>
      </c>
      <c r="S1267" s="57"/>
      <c r="T1267" s="16"/>
      <c r="U1267" s="16"/>
    </row>
    <row r="1268" spans="1:21" ht="27" customHeight="1" x14ac:dyDescent="0.25">
      <c r="A1268" s="69" t="s">
        <v>1806</v>
      </c>
      <c r="B1268" s="45" t="s">
        <v>924</v>
      </c>
      <c r="C1268" s="72">
        <v>1965</v>
      </c>
      <c r="D1268" s="167" t="s">
        <v>221</v>
      </c>
      <c r="E1268" s="72" t="s">
        <v>20</v>
      </c>
      <c r="F1268" s="72">
        <v>2</v>
      </c>
      <c r="G1268" s="72">
        <v>2</v>
      </c>
      <c r="H1268" s="47">
        <v>434</v>
      </c>
      <c r="I1268" s="47">
        <v>49</v>
      </c>
      <c r="J1268" s="47">
        <v>385</v>
      </c>
      <c r="K1268" s="37">
        <f t="shared" si="252"/>
        <v>5864700.0099999998</v>
      </c>
      <c r="L1268" s="44">
        <v>0</v>
      </c>
      <c r="M1268" s="44">
        <v>0</v>
      </c>
      <c r="N1268" s="44">
        <v>0</v>
      </c>
      <c r="O1268" s="47">
        <f>'[1]Прод. прилож'!$C$402</f>
        <v>5864700.0099999998</v>
      </c>
      <c r="P1268" s="44">
        <f t="shared" si="253"/>
        <v>13513.13366359447</v>
      </c>
      <c r="Q1268" s="50">
        <v>9673</v>
      </c>
      <c r="R1268" s="69" t="s">
        <v>94</v>
      </c>
    </row>
    <row r="1269" spans="1:21" ht="27" customHeight="1" x14ac:dyDescent="0.25">
      <c r="A1269" s="69" t="s">
        <v>1807</v>
      </c>
      <c r="B1269" s="45" t="s">
        <v>925</v>
      </c>
      <c r="C1269" s="72">
        <v>1967</v>
      </c>
      <c r="D1269" s="167" t="s">
        <v>221</v>
      </c>
      <c r="E1269" s="72" t="s">
        <v>20</v>
      </c>
      <c r="F1269" s="72">
        <v>2</v>
      </c>
      <c r="G1269" s="72">
        <v>2</v>
      </c>
      <c r="H1269" s="47">
        <v>664.9</v>
      </c>
      <c r="I1269" s="47">
        <v>53</v>
      </c>
      <c r="J1269" s="47">
        <v>525</v>
      </c>
      <c r="K1269" s="37">
        <f t="shared" si="252"/>
        <v>7165169.4100000001</v>
      </c>
      <c r="L1269" s="44">
        <v>0</v>
      </c>
      <c r="M1269" s="44">
        <v>0</v>
      </c>
      <c r="N1269" s="44">
        <v>0</v>
      </c>
      <c r="O1269" s="47">
        <f>'[1]Прод. прилож'!$C$403</f>
        <v>7165169.4100000001</v>
      </c>
      <c r="P1269" s="44">
        <f t="shared" si="253"/>
        <v>10776.311340051136</v>
      </c>
      <c r="Q1269" s="50">
        <v>9673</v>
      </c>
      <c r="R1269" s="69" t="s">
        <v>94</v>
      </c>
      <c r="S1269" s="18"/>
      <c r="U1269" s="18"/>
    </row>
    <row r="1270" spans="1:21" s="15" customFormat="1" ht="27" customHeight="1" x14ac:dyDescent="0.25">
      <c r="A1270" s="69" t="s">
        <v>1808</v>
      </c>
      <c r="B1270" s="45" t="s">
        <v>926</v>
      </c>
      <c r="C1270" s="72">
        <v>1966</v>
      </c>
      <c r="D1270" s="167" t="s">
        <v>221</v>
      </c>
      <c r="E1270" s="72" t="s">
        <v>20</v>
      </c>
      <c r="F1270" s="72">
        <v>2</v>
      </c>
      <c r="G1270" s="72">
        <v>2</v>
      </c>
      <c r="H1270" s="47">
        <v>674.5</v>
      </c>
      <c r="I1270" s="47">
        <v>55</v>
      </c>
      <c r="J1270" s="47">
        <v>534</v>
      </c>
      <c r="K1270" s="37">
        <f t="shared" si="252"/>
        <v>7130728.1200000001</v>
      </c>
      <c r="L1270" s="44">
        <v>0</v>
      </c>
      <c r="M1270" s="44">
        <v>0</v>
      </c>
      <c r="N1270" s="44">
        <v>0</v>
      </c>
      <c r="O1270" s="47">
        <f>'[1]Прод. прилож'!$C$404</f>
        <v>7130728.1200000001</v>
      </c>
      <c r="P1270" s="44">
        <f t="shared" si="253"/>
        <v>10571.872676056339</v>
      </c>
      <c r="Q1270" s="50">
        <v>9673</v>
      </c>
      <c r="R1270" s="69" t="s">
        <v>94</v>
      </c>
      <c r="S1270" s="57"/>
      <c r="T1270" s="16"/>
      <c r="U1270" s="16"/>
    </row>
    <row r="1271" spans="1:21" s="15" customFormat="1" ht="27" customHeight="1" x14ac:dyDescent="0.25">
      <c r="A1271" s="69" t="s">
        <v>1809</v>
      </c>
      <c r="B1271" s="45" t="s">
        <v>920</v>
      </c>
      <c r="C1271" s="72">
        <v>1966</v>
      </c>
      <c r="D1271" s="167" t="s">
        <v>221</v>
      </c>
      <c r="E1271" s="72" t="s">
        <v>20</v>
      </c>
      <c r="F1271" s="72">
        <v>2</v>
      </c>
      <c r="G1271" s="72">
        <v>2</v>
      </c>
      <c r="H1271" s="47">
        <v>375</v>
      </c>
      <c r="I1271" s="47">
        <v>124.8</v>
      </c>
      <c r="J1271" s="47">
        <v>250.2</v>
      </c>
      <c r="K1271" s="37">
        <f t="shared" si="252"/>
        <v>3100000</v>
      </c>
      <c r="L1271" s="44">
        <v>0</v>
      </c>
      <c r="M1271" s="44">
        <v>0</v>
      </c>
      <c r="N1271" s="44">
        <v>0</v>
      </c>
      <c r="O1271" s="47">
        <f>'[1]Прод. прилож'!$C$405</f>
        <v>3100000</v>
      </c>
      <c r="P1271" s="44">
        <f t="shared" si="253"/>
        <v>8266.6666666666661</v>
      </c>
      <c r="Q1271" s="50">
        <v>9673</v>
      </c>
      <c r="R1271" s="69" t="s">
        <v>94</v>
      </c>
      <c r="S1271" s="57"/>
      <c r="T1271" s="17"/>
      <c r="U1271" s="16"/>
    </row>
    <row r="1272" spans="1:21" s="15" customFormat="1" ht="40.15" customHeight="1" x14ac:dyDescent="0.25">
      <c r="A1272" s="198" t="s">
        <v>2181</v>
      </c>
      <c r="B1272" s="198"/>
      <c r="C1272" s="198"/>
      <c r="D1272" s="198"/>
      <c r="E1272" s="198"/>
      <c r="F1272" s="198"/>
      <c r="G1272" s="198"/>
      <c r="H1272" s="198"/>
      <c r="I1272" s="198"/>
      <c r="J1272" s="198"/>
      <c r="K1272" s="198"/>
      <c r="L1272" s="198"/>
      <c r="M1272" s="198"/>
      <c r="N1272" s="198"/>
      <c r="O1272" s="198"/>
      <c r="P1272" s="198"/>
      <c r="Q1272" s="198"/>
      <c r="R1272" s="198"/>
      <c r="S1272" s="57"/>
      <c r="T1272" s="16"/>
      <c r="U1272" s="16"/>
    </row>
    <row r="1273" spans="1:21" s="15" customFormat="1" ht="40.15" customHeight="1" x14ac:dyDescent="0.25">
      <c r="A1273" s="199" t="s">
        <v>58</v>
      </c>
      <c r="B1273" s="199"/>
      <c r="C1273" s="158" t="s">
        <v>21</v>
      </c>
      <c r="D1273" s="158" t="s">
        <v>21</v>
      </c>
      <c r="E1273" s="158" t="s">
        <v>21</v>
      </c>
      <c r="F1273" s="96" t="s">
        <v>21</v>
      </c>
      <c r="G1273" s="96" t="s">
        <v>21</v>
      </c>
      <c r="H1273" s="97">
        <f>SUM(H1274:H1280)</f>
        <v>7744.14</v>
      </c>
      <c r="I1273" s="97">
        <f t="shared" ref="I1273:P1273" si="254">SUM(I1274:I1280)</f>
        <v>2446.29</v>
      </c>
      <c r="J1273" s="97">
        <f t="shared" si="254"/>
        <v>5236.3</v>
      </c>
      <c r="K1273" s="97">
        <f t="shared" si="254"/>
        <v>66702973.739999995</v>
      </c>
      <c r="L1273" s="97">
        <f t="shared" si="254"/>
        <v>0</v>
      </c>
      <c r="M1273" s="97">
        <f t="shared" si="254"/>
        <v>0</v>
      </c>
      <c r="N1273" s="97">
        <f t="shared" si="254"/>
        <v>0</v>
      </c>
      <c r="O1273" s="97">
        <f t="shared" si="254"/>
        <v>66702973.739999995</v>
      </c>
      <c r="P1273" s="97">
        <f t="shared" si="254"/>
        <v>64909.378159504457</v>
      </c>
      <c r="Q1273" s="98" t="s">
        <v>21</v>
      </c>
      <c r="R1273" s="99" t="s">
        <v>21</v>
      </c>
      <c r="S1273" s="57"/>
      <c r="T1273" s="16"/>
      <c r="U1273" s="16"/>
    </row>
    <row r="1274" spans="1:21" s="15" customFormat="1" ht="28.15" customHeight="1" x14ac:dyDescent="0.25">
      <c r="A1274" s="191" t="s">
        <v>1810</v>
      </c>
      <c r="B1274" s="45" t="s">
        <v>1695</v>
      </c>
      <c r="C1274" s="72">
        <v>1979</v>
      </c>
      <c r="D1274" s="167" t="s">
        <v>221</v>
      </c>
      <c r="E1274" s="72" t="s">
        <v>22</v>
      </c>
      <c r="F1274" s="72">
        <v>5</v>
      </c>
      <c r="G1274" s="72">
        <v>4</v>
      </c>
      <c r="H1274" s="47">
        <v>3080</v>
      </c>
      <c r="I1274" s="47">
        <v>0</v>
      </c>
      <c r="J1274" s="47">
        <v>2698.1</v>
      </c>
      <c r="K1274" s="37">
        <f>SUM(L1274:O1274)</f>
        <v>24273208.239999998</v>
      </c>
      <c r="L1274" s="44">
        <v>0</v>
      </c>
      <c r="M1274" s="44">
        <v>0</v>
      </c>
      <c r="N1274" s="44">
        <v>0</v>
      </c>
      <c r="O1274" s="47">
        <f>'[1]Прод. прилож'!$C$407</f>
        <v>24273208.239999998</v>
      </c>
      <c r="P1274" s="44">
        <f t="shared" ref="P1274:P1280" si="255">K1274/H1274</f>
        <v>7880.9117662337658</v>
      </c>
      <c r="Q1274" s="50">
        <v>9673</v>
      </c>
      <c r="R1274" s="69" t="s">
        <v>94</v>
      </c>
      <c r="S1274" s="57"/>
      <c r="T1274" s="16"/>
      <c r="U1274" s="16"/>
    </row>
    <row r="1275" spans="1:21" s="15" customFormat="1" ht="28.15" customHeight="1" x14ac:dyDescent="0.25">
      <c r="A1275" s="191" t="s">
        <v>1811</v>
      </c>
      <c r="B1275" s="45" t="s">
        <v>927</v>
      </c>
      <c r="C1275" s="72">
        <v>1967</v>
      </c>
      <c r="D1275" s="167" t="s">
        <v>221</v>
      </c>
      <c r="E1275" s="72" t="s">
        <v>20</v>
      </c>
      <c r="F1275" s="72">
        <v>2</v>
      </c>
      <c r="G1275" s="72">
        <v>2</v>
      </c>
      <c r="H1275" s="47">
        <v>935.2</v>
      </c>
      <c r="I1275" s="47">
        <v>434.3</v>
      </c>
      <c r="J1275" s="47">
        <v>500.9</v>
      </c>
      <c r="K1275" s="37">
        <f t="shared" ref="K1275:K1280" si="256">SUM(L1275:O1275)</f>
        <v>5375324</v>
      </c>
      <c r="L1275" s="44">
        <v>0</v>
      </c>
      <c r="M1275" s="44">
        <v>0</v>
      </c>
      <c r="N1275" s="44">
        <v>0</v>
      </c>
      <c r="O1275" s="47">
        <f>'[1]Прод. прилож'!$C$1400</f>
        <v>5375324</v>
      </c>
      <c r="P1275" s="44">
        <f t="shared" si="255"/>
        <v>5747.7801539777583</v>
      </c>
      <c r="Q1275" s="50">
        <v>9673</v>
      </c>
      <c r="R1275" s="69" t="s">
        <v>96</v>
      </c>
      <c r="S1275" s="57"/>
      <c r="T1275" s="16"/>
      <c r="U1275" s="16"/>
    </row>
    <row r="1276" spans="1:21" s="15" customFormat="1" ht="28.15" customHeight="1" x14ac:dyDescent="0.25">
      <c r="A1276" s="191" t="s">
        <v>1812</v>
      </c>
      <c r="B1276" s="45" t="s">
        <v>928</v>
      </c>
      <c r="C1276" s="72">
        <v>1964</v>
      </c>
      <c r="D1276" s="167" t="s">
        <v>221</v>
      </c>
      <c r="E1276" s="72" t="s">
        <v>20</v>
      </c>
      <c r="F1276" s="72">
        <v>2</v>
      </c>
      <c r="G1276" s="72">
        <v>2</v>
      </c>
      <c r="H1276" s="47">
        <v>699.22</v>
      </c>
      <c r="I1276" s="47">
        <v>643.37</v>
      </c>
      <c r="J1276" s="47">
        <v>376.2</v>
      </c>
      <c r="K1276" s="37">
        <f t="shared" si="256"/>
        <v>8006818.5</v>
      </c>
      <c r="L1276" s="44">
        <v>0</v>
      </c>
      <c r="M1276" s="44">
        <v>0</v>
      </c>
      <c r="N1276" s="44">
        <v>0</v>
      </c>
      <c r="O1276" s="47">
        <f>'[1]Прод. прилож'!$C$1401</f>
        <v>8006818.5</v>
      </c>
      <c r="P1276" s="44">
        <f t="shared" si="255"/>
        <v>11451.071908698263</v>
      </c>
      <c r="Q1276" s="50">
        <v>9673</v>
      </c>
      <c r="R1276" s="69" t="s">
        <v>96</v>
      </c>
      <c r="S1276" s="57"/>
      <c r="T1276" s="16"/>
      <c r="U1276" s="16"/>
    </row>
    <row r="1277" spans="1:21" s="15" customFormat="1" ht="28.15" customHeight="1" x14ac:dyDescent="0.25">
      <c r="A1277" s="191" t="s">
        <v>1813</v>
      </c>
      <c r="B1277" s="45" t="s">
        <v>929</v>
      </c>
      <c r="C1277" s="72">
        <v>1967</v>
      </c>
      <c r="D1277" s="167" t="s">
        <v>221</v>
      </c>
      <c r="E1277" s="72" t="s">
        <v>20</v>
      </c>
      <c r="F1277" s="72">
        <v>2</v>
      </c>
      <c r="G1277" s="72">
        <v>2</v>
      </c>
      <c r="H1277" s="47">
        <v>933.6</v>
      </c>
      <c r="I1277" s="47">
        <v>417.7</v>
      </c>
      <c r="J1277" s="47">
        <v>515.9</v>
      </c>
      <c r="K1277" s="37">
        <f t="shared" si="256"/>
        <v>4868768</v>
      </c>
      <c r="L1277" s="44">
        <v>0</v>
      </c>
      <c r="M1277" s="44">
        <v>0</v>
      </c>
      <c r="N1277" s="44">
        <v>0</v>
      </c>
      <c r="O1277" s="47">
        <f>'[1]Прод. прилож'!$C$1402</f>
        <v>4868768</v>
      </c>
      <c r="P1277" s="44">
        <f t="shared" si="255"/>
        <v>5215.0471293916025</v>
      </c>
      <c r="Q1277" s="50">
        <v>9673</v>
      </c>
      <c r="R1277" s="69" t="s">
        <v>96</v>
      </c>
      <c r="S1277" s="57"/>
      <c r="T1277" s="16"/>
      <c r="U1277" s="16"/>
    </row>
    <row r="1278" spans="1:21" s="15" customFormat="1" ht="28.15" customHeight="1" x14ac:dyDescent="0.25">
      <c r="A1278" s="191" t="s">
        <v>1814</v>
      </c>
      <c r="B1278" s="45" t="s">
        <v>930</v>
      </c>
      <c r="C1278" s="72">
        <v>1962</v>
      </c>
      <c r="D1278" s="167" t="s">
        <v>221</v>
      </c>
      <c r="E1278" s="72" t="s">
        <v>20</v>
      </c>
      <c r="F1278" s="72">
        <v>2</v>
      </c>
      <c r="G1278" s="72">
        <v>2</v>
      </c>
      <c r="H1278" s="47">
        <v>710</v>
      </c>
      <c r="I1278" s="47">
        <v>326.89999999999998</v>
      </c>
      <c r="J1278" s="47">
        <v>383.1</v>
      </c>
      <c r="K1278" s="37">
        <f t="shared" si="256"/>
        <v>7949270</v>
      </c>
      <c r="L1278" s="44">
        <v>0</v>
      </c>
      <c r="M1278" s="44">
        <v>0</v>
      </c>
      <c r="N1278" s="44">
        <v>0</v>
      </c>
      <c r="O1278" s="47">
        <f>'[1]Прод. прилож'!$C$1403</f>
        <v>7949270</v>
      </c>
      <c r="P1278" s="44">
        <f t="shared" si="255"/>
        <v>11196.154929577464</v>
      </c>
      <c r="Q1278" s="50">
        <v>9673</v>
      </c>
      <c r="R1278" s="69" t="s">
        <v>96</v>
      </c>
      <c r="S1278" s="57"/>
      <c r="T1278" s="16"/>
      <c r="U1278" s="16"/>
    </row>
    <row r="1279" spans="1:21" s="15" customFormat="1" ht="28.15" customHeight="1" x14ac:dyDescent="0.25">
      <c r="A1279" s="191" t="s">
        <v>1815</v>
      </c>
      <c r="B1279" s="45" t="s">
        <v>931</v>
      </c>
      <c r="C1279" s="72">
        <v>1963</v>
      </c>
      <c r="D1279" s="167" t="s">
        <v>221</v>
      </c>
      <c r="E1279" s="72" t="s">
        <v>20</v>
      </c>
      <c r="F1279" s="72">
        <v>2</v>
      </c>
      <c r="G1279" s="72">
        <v>2</v>
      </c>
      <c r="H1279" s="47">
        <v>699.45</v>
      </c>
      <c r="I1279" s="47">
        <v>320.35000000000002</v>
      </c>
      <c r="J1279" s="47">
        <v>379.1</v>
      </c>
      <c r="K1279" s="37">
        <f t="shared" si="256"/>
        <v>8147325.25</v>
      </c>
      <c r="L1279" s="44">
        <v>0</v>
      </c>
      <c r="M1279" s="44">
        <v>0</v>
      </c>
      <c r="N1279" s="44">
        <v>0</v>
      </c>
      <c r="O1279" s="47">
        <f>'[1]Прод. прилож'!$C$1404</f>
        <v>8147325.25</v>
      </c>
      <c r="P1279" s="44">
        <f t="shared" si="255"/>
        <v>11648.188219315176</v>
      </c>
      <c r="Q1279" s="50">
        <v>9673</v>
      </c>
      <c r="R1279" s="69" t="s">
        <v>96</v>
      </c>
      <c r="S1279" s="65"/>
      <c r="T1279" s="16"/>
      <c r="U1279" s="16"/>
    </row>
    <row r="1280" spans="1:21" s="15" customFormat="1" ht="28.15" customHeight="1" x14ac:dyDescent="0.25">
      <c r="A1280" s="191" t="s">
        <v>1816</v>
      </c>
      <c r="B1280" s="45" t="s">
        <v>932</v>
      </c>
      <c r="C1280" s="72">
        <v>1963</v>
      </c>
      <c r="D1280" s="167" t="s">
        <v>221</v>
      </c>
      <c r="E1280" s="72" t="s">
        <v>20</v>
      </c>
      <c r="F1280" s="72">
        <v>2</v>
      </c>
      <c r="G1280" s="72">
        <v>2</v>
      </c>
      <c r="H1280" s="47">
        <v>686.67</v>
      </c>
      <c r="I1280" s="47">
        <v>303.67</v>
      </c>
      <c r="J1280" s="47">
        <v>383</v>
      </c>
      <c r="K1280" s="37">
        <f t="shared" si="256"/>
        <v>8082259.75</v>
      </c>
      <c r="L1280" s="44">
        <v>0</v>
      </c>
      <c r="M1280" s="44">
        <v>0</v>
      </c>
      <c r="N1280" s="44">
        <v>0</v>
      </c>
      <c r="O1280" s="47">
        <f>'[1]Прод. прилож'!$C$1405</f>
        <v>8082259.75</v>
      </c>
      <c r="P1280" s="44">
        <f t="shared" si="255"/>
        <v>11770.224052310426</v>
      </c>
      <c r="Q1280" s="50">
        <v>9673</v>
      </c>
      <c r="R1280" s="69" t="s">
        <v>96</v>
      </c>
      <c r="S1280" s="57"/>
      <c r="T1280" s="16"/>
      <c r="U1280" s="16"/>
    </row>
    <row r="1281" spans="1:21" s="15" customFormat="1" ht="34.9" customHeight="1" x14ac:dyDescent="0.25">
      <c r="A1281" s="198" t="s">
        <v>2182</v>
      </c>
      <c r="B1281" s="198"/>
      <c r="C1281" s="198"/>
      <c r="D1281" s="198"/>
      <c r="E1281" s="198"/>
      <c r="F1281" s="198"/>
      <c r="G1281" s="198"/>
      <c r="H1281" s="198"/>
      <c r="I1281" s="198"/>
      <c r="J1281" s="198"/>
      <c r="K1281" s="198"/>
      <c r="L1281" s="198"/>
      <c r="M1281" s="198"/>
      <c r="N1281" s="198"/>
      <c r="O1281" s="198"/>
      <c r="P1281" s="198"/>
      <c r="Q1281" s="198"/>
      <c r="R1281" s="198"/>
      <c r="S1281" s="57"/>
      <c r="T1281" s="16"/>
      <c r="U1281" s="16"/>
    </row>
    <row r="1282" spans="1:21" s="15" customFormat="1" ht="34.9" customHeight="1" x14ac:dyDescent="0.25">
      <c r="A1282" s="199" t="s">
        <v>738</v>
      </c>
      <c r="B1282" s="199"/>
      <c r="C1282" s="158" t="s">
        <v>21</v>
      </c>
      <c r="D1282" s="158" t="s">
        <v>21</v>
      </c>
      <c r="E1282" s="158" t="s">
        <v>21</v>
      </c>
      <c r="F1282" s="96" t="s">
        <v>21</v>
      </c>
      <c r="G1282" s="96" t="s">
        <v>21</v>
      </c>
      <c r="H1282" s="97">
        <f t="shared" ref="H1282:N1282" si="257">SUM(H1283:H1288)</f>
        <v>2272.1999999999998</v>
      </c>
      <c r="I1282" s="97">
        <f t="shared" si="257"/>
        <v>0</v>
      </c>
      <c r="J1282" s="97">
        <f t="shared" si="257"/>
        <v>2010.9</v>
      </c>
      <c r="K1282" s="97">
        <f t="shared" si="257"/>
        <v>26751476.039999999</v>
      </c>
      <c r="L1282" s="97">
        <f t="shared" si="257"/>
        <v>0</v>
      </c>
      <c r="M1282" s="97">
        <f t="shared" si="257"/>
        <v>0</v>
      </c>
      <c r="N1282" s="97">
        <f t="shared" si="257"/>
        <v>0</v>
      </c>
      <c r="O1282" s="97">
        <f>SUM(O1283:O1288)</f>
        <v>26751476.039999999</v>
      </c>
      <c r="P1282" s="97">
        <f>K1282/H1282</f>
        <v>11773.380881964616</v>
      </c>
      <c r="Q1282" s="98" t="s">
        <v>21</v>
      </c>
      <c r="R1282" s="99" t="s">
        <v>21</v>
      </c>
      <c r="S1282" s="57"/>
      <c r="T1282" s="16"/>
      <c r="U1282" s="16"/>
    </row>
    <row r="1283" spans="1:21" s="15" customFormat="1" ht="25.15" customHeight="1" x14ac:dyDescent="0.25">
      <c r="A1283" s="234" t="s">
        <v>1817</v>
      </c>
      <c r="B1283" s="212" t="s">
        <v>1694</v>
      </c>
      <c r="C1283" s="204">
        <v>1970</v>
      </c>
      <c r="D1283" s="204" t="s">
        <v>221</v>
      </c>
      <c r="E1283" s="204" t="s">
        <v>20</v>
      </c>
      <c r="F1283" s="206">
        <v>2</v>
      </c>
      <c r="G1283" s="206">
        <v>2</v>
      </c>
      <c r="H1283" s="245">
        <v>575.9</v>
      </c>
      <c r="I1283" s="245">
        <v>0</v>
      </c>
      <c r="J1283" s="245">
        <v>517.9</v>
      </c>
      <c r="K1283" s="46">
        <f t="shared" ref="K1283:K1288" si="258">SUM(L1283:O1283)</f>
        <v>2906250</v>
      </c>
      <c r="L1283" s="46">
        <v>0</v>
      </c>
      <c r="M1283" s="46">
        <v>0</v>
      </c>
      <c r="N1283" s="46">
        <v>0</v>
      </c>
      <c r="O1283" s="46">
        <f>'[1]Прод. прилож'!$C$966</f>
        <v>2906250</v>
      </c>
      <c r="P1283" s="44">
        <f>K1283/H1283</f>
        <v>5046.4490362910228</v>
      </c>
      <c r="Q1283" s="50">
        <v>9673</v>
      </c>
      <c r="R1283" s="69" t="s">
        <v>95</v>
      </c>
      <c r="S1283" s="84"/>
    </row>
    <row r="1284" spans="1:21" s="15" customFormat="1" ht="25.15" customHeight="1" x14ac:dyDescent="0.25">
      <c r="A1284" s="235"/>
      <c r="B1284" s="213"/>
      <c r="C1284" s="205"/>
      <c r="D1284" s="205"/>
      <c r="E1284" s="205"/>
      <c r="F1284" s="207"/>
      <c r="G1284" s="207"/>
      <c r="H1284" s="246"/>
      <c r="I1284" s="246"/>
      <c r="J1284" s="246"/>
      <c r="K1284" s="46">
        <f t="shared" si="258"/>
        <v>3698636.04</v>
      </c>
      <c r="L1284" s="46">
        <v>0</v>
      </c>
      <c r="M1284" s="46">
        <v>0</v>
      </c>
      <c r="N1284" s="46">
        <v>0</v>
      </c>
      <c r="O1284" s="46">
        <f>'[1]Прод. прилож'!$C$1407</f>
        <v>3698636.04</v>
      </c>
      <c r="P1284" s="44">
        <f>K1284/H1283</f>
        <v>6422.3581177287724</v>
      </c>
      <c r="Q1284" s="50">
        <v>9673</v>
      </c>
      <c r="R1284" s="69" t="s">
        <v>96</v>
      </c>
      <c r="S1284" s="84"/>
    </row>
    <row r="1285" spans="1:21" s="15" customFormat="1" ht="25.15" customHeight="1" x14ac:dyDescent="0.25">
      <c r="A1285" s="69" t="s">
        <v>1818</v>
      </c>
      <c r="B1285" s="45" t="s">
        <v>940</v>
      </c>
      <c r="C1285" s="72">
        <v>1964</v>
      </c>
      <c r="D1285" s="167" t="s">
        <v>221</v>
      </c>
      <c r="E1285" s="72" t="s">
        <v>20</v>
      </c>
      <c r="F1285" s="72">
        <v>2</v>
      </c>
      <c r="G1285" s="72">
        <v>2</v>
      </c>
      <c r="H1285" s="47">
        <v>427</v>
      </c>
      <c r="I1285" s="47">
        <v>0</v>
      </c>
      <c r="J1285" s="47">
        <v>377</v>
      </c>
      <c r="K1285" s="37">
        <f t="shared" si="258"/>
        <v>5052147.5</v>
      </c>
      <c r="L1285" s="44">
        <v>0</v>
      </c>
      <c r="M1285" s="44">
        <v>0</v>
      </c>
      <c r="N1285" s="44">
        <v>0</v>
      </c>
      <c r="O1285" s="47">
        <f>'[1]Прод. прилож'!$C$409</f>
        <v>5052147.5</v>
      </c>
      <c r="P1285" s="44">
        <f>K1285/H1285</f>
        <v>11831.727166276347</v>
      </c>
      <c r="Q1285" s="50">
        <v>9673</v>
      </c>
      <c r="R1285" s="69" t="s">
        <v>94</v>
      </c>
      <c r="S1285" s="57"/>
      <c r="T1285" s="16"/>
      <c r="U1285" s="16"/>
    </row>
    <row r="1286" spans="1:21" ht="25.15" customHeight="1" x14ac:dyDescent="0.25">
      <c r="A1286" s="194" t="s">
        <v>2564</v>
      </c>
      <c r="B1286" s="45" t="s">
        <v>941</v>
      </c>
      <c r="C1286" s="72">
        <v>1965</v>
      </c>
      <c r="D1286" s="167" t="s">
        <v>221</v>
      </c>
      <c r="E1286" s="72" t="s">
        <v>20</v>
      </c>
      <c r="F1286" s="72">
        <v>2</v>
      </c>
      <c r="G1286" s="72">
        <v>2</v>
      </c>
      <c r="H1286" s="47">
        <v>422.1</v>
      </c>
      <c r="I1286" s="47">
        <v>0</v>
      </c>
      <c r="J1286" s="47">
        <v>364</v>
      </c>
      <c r="K1286" s="37">
        <f t="shared" si="258"/>
        <v>5021147.5</v>
      </c>
      <c r="L1286" s="44">
        <v>0</v>
      </c>
      <c r="M1286" s="44">
        <v>0</v>
      </c>
      <c r="N1286" s="44">
        <v>0</v>
      </c>
      <c r="O1286" s="47">
        <f>'[1]Прод. прилож'!$C$410</f>
        <v>5021147.5</v>
      </c>
      <c r="P1286" s="44">
        <f>K1286/H1286</f>
        <v>11895.63492063492</v>
      </c>
      <c r="Q1286" s="50">
        <v>9673</v>
      </c>
      <c r="R1286" s="69" t="s">
        <v>94</v>
      </c>
    </row>
    <row r="1287" spans="1:21" ht="25.15" customHeight="1" x14ac:dyDescent="0.25">
      <c r="A1287" s="193" t="s">
        <v>1819</v>
      </c>
      <c r="B1287" s="45" t="s">
        <v>942</v>
      </c>
      <c r="C1287" s="72">
        <v>1965</v>
      </c>
      <c r="D1287" s="167" t="s">
        <v>221</v>
      </c>
      <c r="E1287" s="72" t="s">
        <v>20</v>
      </c>
      <c r="F1287" s="72">
        <v>2</v>
      </c>
      <c r="G1287" s="72">
        <v>2</v>
      </c>
      <c r="H1287" s="47">
        <v>422.3</v>
      </c>
      <c r="I1287" s="47">
        <v>0</v>
      </c>
      <c r="J1287" s="47">
        <v>375</v>
      </c>
      <c r="K1287" s="37">
        <f t="shared" si="258"/>
        <v>5021147.5</v>
      </c>
      <c r="L1287" s="44">
        <v>0</v>
      </c>
      <c r="M1287" s="44">
        <v>0</v>
      </c>
      <c r="N1287" s="44">
        <v>0</v>
      </c>
      <c r="O1287" s="47">
        <f>'[1]Прод. прилож'!$C$411</f>
        <v>5021147.5</v>
      </c>
      <c r="P1287" s="44">
        <f>K1287/H1287</f>
        <v>11890.001183992423</v>
      </c>
      <c r="Q1287" s="50">
        <v>9673</v>
      </c>
      <c r="R1287" s="69" t="s">
        <v>94</v>
      </c>
    </row>
    <row r="1288" spans="1:21" ht="25.15" customHeight="1" x14ac:dyDescent="0.25">
      <c r="A1288" s="69" t="s">
        <v>2591</v>
      </c>
      <c r="B1288" s="45" t="s">
        <v>943</v>
      </c>
      <c r="C1288" s="72">
        <v>1964</v>
      </c>
      <c r="D1288" s="167" t="s">
        <v>221</v>
      </c>
      <c r="E1288" s="72" t="s">
        <v>20</v>
      </c>
      <c r="F1288" s="72">
        <v>2</v>
      </c>
      <c r="G1288" s="72">
        <v>2</v>
      </c>
      <c r="H1288" s="47">
        <v>424.9</v>
      </c>
      <c r="I1288" s="47">
        <v>0</v>
      </c>
      <c r="J1288" s="47">
        <v>377</v>
      </c>
      <c r="K1288" s="37">
        <f t="shared" si="258"/>
        <v>5052147.5</v>
      </c>
      <c r="L1288" s="44">
        <v>0</v>
      </c>
      <c r="M1288" s="44">
        <v>0</v>
      </c>
      <c r="N1288" s="44">
        <v>0</v>
      </c>
      <c r="O1288" s="47">
        <f>'[1]Прод. прилож'!$C$412</f>
        <v>5052147.5</v>
      </c>
      <c r="P1288" s="44">
        <f>K1288/H1288</f>
        <v>11890.20357731231</v>
      </c>
      <c r="Q1288" s="50">
        <v>9673</v>
      </c>
      <c r="R1288" s="69" t="s">
        <v>94</v>
      </c>
    </row>
    <row r="1289" spans="1:21" ht="40.15" customHeight="1" x14ac:dyDescent="0.25">
      <c r="A1289" s="198" t="s">
        <v>2183</v>
      </c>
      <c r="B1289" s="198"/>
      <c r="C1289" s="198"/>
      <c r="D1289" s="198"/>
      <c r="E1289" s="198"/>
      <c r="F1289" s="198"/>
      <c r="G1289" s="198"/>
      <c r="H1289" s="198"/>
      <c r="I1289" s="198"/>
      <c r="J1289" s="198"/>
      <c r="K1289" s="198"/>
      <c r="L1289" s="198"/>
      <c r="M1289" s="198"/>
      <c r="N1289" s="198"/>
      <c r="O1289" s="198"/>
      <c r="P1289" s="198"/>
      <c r="Q1289" s="198"/>
      <c r="R1289" s="198"/>
    </row>
    <row r="1290" spans="1:21" ht="40.15" customHeight="1" x14ac:dyDescent="0.25">
      <c r="A1290" s="199" t="s">
        <v>59</v>
      </c>
      <c r="B1290" s="199"/>
      <c r="C1290" s="158" t="s">
        <v>21</v>
      </c>
      <c r="D1290" s="158" t="s">
        <v>21</v>
      </c>
      <c r="E1290" s="158" t="s">
        <v>21</v>
      </c>
      <c r="F1290" s="96" t="s">
        <v>21</v>
      </c>
      <c r="G1290" s="96" t="s">
        <v>21</v>
      </c>
      <c r="H1290" s="97">
        <f t="shared" ref="H1290:N1290" si="259">SUM(H1291:H1315)</f>
        <v>10740.569999999998</v>
      </c>
      <c r="I1290" s="97">
        <f t="shared" si="259"/>
        <v>54.2</v>
      </c>
      <c r="J1290" s="97">
        <f t="shared" si="259"/>
        <v>9094.66</v>
      </c>
      <c r="K1290" s="97">
        <f t="shared" si="259"/>
        <v>121443947.26000001</v>
      </c>
      <c r="L1290" s="97">
        <f t="shared" si="259"/>
        <v>0</v>
      </c>
      <c r="M1290" s="97">
        <f t="shared" si="259"/>
        <v>0</v>
      </c>
      <c r="N1290" s="97">
        <f t="shared" si="259"/>
        <v>0</v>
      </c>
      <c r="O1290" s="97">
        <f>SUM(O1291:O1315)</f>
        <v>121443947.26000001</v>
      </c>
      <c r="P1290" s="34">
        <f>K1290/H1290</f>
        <v>11307.030004925253</v>
      </c>
      <c r="Q1290" s="98" t="s">
        <v>21</v>
      </c>
      <c r="R1290" s="99" t="s">
        <v>21</v>
      </c>
    </row>
    <row r="1291" spans="1:21" s="15" customFormat="1" ht="28.15" customHeight="1" x14ac:dyDescent="0.25">
      <c r="A1291" s="191" t="s">
        <v>2061</v>
      </c>
      <c r="B1291" s="108" t="s">
        <v>946</v>
      </c>
      <c r="C1291" s="167">
        <v>1961</v>
      </c>
      <c r="D1291" s="167" t="s">
        <v>221</v>
      </c>
      <c r="E1291" s="167" t="s">
        <v>20</v>
      </c>
      <c r="F1291" s="64">
        <v>2</v>
      </c>
      <c r="G1291" s="64">
        <v>1</v>
      </c>
      <c r="H1291" s="75">
        <v>403</v>
      </c>
      <c r="I1291" s="47">
        <v>0</v>
      </c>
      <c r="J1291" s="44">
        <v>299.70999999999998</v>
      </c>
      <c r="K1291" s="37">
        <f t="shared" ref="K1291:K1314" si="260">SUM(L1291:O1291)</f>
        <v>4403668</v>
      </c>
      <c r="L1291" s="44">
        <v>0</v>
      </c>
      <c r="M1291" s="44">
        <v>0</v>
      </c>
      <c r="N1291" s="44">
        <v>0</v>
      </c>
      <c r="O1291" s="47">
        <f>'[1]Прод. прилож'!$C$414</f>
        <v>4403668</v>
      </c>
      <c r="P1291" s="44">
        <f t="shared" ref="P1291:P1314" si="261">K1291/H1291</f>
        <v>10927.2158808933</v>
      </c>
      <c r="Q1291" s="50">
        <v>9673</v>
      </c>
      <c r="R1291" s="69" t="s">
        <v>94</v>
      </c>
      <c r="S1291" s="84"/>
      <c r="T1291" s="19"/>
    </row>
    <row r="1292" spans="1:21" s="15" customFormat="1" ht="28.15" customHeight="1" x14ac:dyDescent="0.25">
      <c r="A1292" s="191" t="s">
        <v>2592</v>
      </c>
      <c r="B1292" s="108" t="s">
        <v>947</v>
      </c>
      <c r="C1292" s="167">
        <v>1963</v>
      </c>
      <c r="D1292" s="167" t="s">
        <v>221</v>
      </c>
      <c r="E1292" s="167" t="s">
        <v>20</v>
      </c>
      <c r="F1292" s="64">
        <v>2</v>
      </c>
      <c r="G1292" s="64">
        <v>2</v>
      </c>
      <c r="H1292" s="75">
        <v>430.9</v>
      </c>
      <c r="I1292" s="47">
        <v>0</v>
      </c>
      <c r="J1292" s="44">
        <v>385.3</v>
      </c>
      <c r="K1292" s="37">
        <f t="shared" si="260"/>
        <v>5552224.5</v>
      </c>
      <c r="L1292" s="44">
        <v>0</v>
      </c>
      <c r="M1292" s="44">
        <v>0</v>
      </c>
      <c r="N1292" s="44">
        <v>0</v>
      </c>
      <c r="O1292" s="47">
        <f>'[1]Прод. прилож'!$C$968</f>
        <v>5552224.5</v>
      </c>
      <c r="P1292" s="44">
        <f t="shared" si="261"/>
        <v>12885.181016477141</v>
      </c>
      <c r="Q1292" s="50">
        <v>9673</v>
      </c>
      <c r="R1292" s="69" t="s">
        <v>95</v>
      </c>
      <c r="S1292" s="84"/>
      <c r="T1292" s="19"/>
    </row>
    <row r="1293" spans="1:21" s="15" customFormat="1" ht="28.15" customHeight="1" x14ac:dyDescent="0.25">
      <c r="A1293" s="191" t="s">
        <v>2062</v>
      </c>
      <c r="B1293" s="108" t="s">
        <v>948</v>
      </c>
      <c r="C1293" s="167">
        <v>1963</v>
      </c>
      <c r="D1293" s="167" t="s">
        <v>221</v>
      </c>
      <c r="E1293" s="167" t="s">
        <v>20</v>
      </c>
      <c r="F1293" s="64">
        <v>2</v>
      </c>
      <c r="G1293" s="64">
        <v>1</v>
      </c>
      <c r="H1293" s="75">
        <v>228.4</v>
      </c>
      <c r="I1293" s="47">
        <v>0</v>
      </c>
      <c r="J1293" s="44">
        <v>200.6</v>
      </c>
      <c r="K1293" s="37">
        <f t="shared" si="260"/>
        <v>3060462</v>
      </c>
      <c r="L1293" s="44">
        <v>0</v>
      </c>
      <c r="M1293" s="44">
        <v>0</v>
      </c>
      <c r="N1293" s="44">
        <v>0</v>
      </c>
      <c r="O1293" s="47">
        <f>'[1]Прод. прилож'!$C$969</f>
        <v>3060462</v>
      </c>
      <c r="P1293" s="44">
        <f t="shared" si="261"/>
        <v>13399.570928196146</v>
      </c>
      <c r="Q1293" s="50">
        <v>9673</v>
      </c>
      <c r="R1293" s="69" t="s">
        <v>95</v>
      </c>
      <c r="S1293" s="84"/>
      <c r="T1293" s="19"/>
    </row>
    <row r="1294" spans="1:21" s="15" customFormat="1" ht="28.15" customHeight="1" x14ac:dyDescent="0.25">
      <c r="A1294" s="191" t="s">
        <v>2063</v>
      </c>
      <c r="B1294" s="108" t="s">
        <v>949</v>
      </c>
      <c r="C1294" s="167">
        <v>1962</v>
      </c>
      <c r="D1294" s="167" t="s">
        <v>221</v>
      </c>
      <c r="E1294" s="167" t="s">
        <v>20</v>
      </c>
      <c r="F1294" s="64">
        <v>2</v>
      </c>
      <c r="G1294" s="64">
        <v>1</v>
      </c>
      <c r="H1294" s="75">
        <v>308.10000000000002</v>
      </c>
      <c r="I1294" s="47">
        <v>0</v>
      </c>
      <c r="J1294" s="44">
        <v>281.7</v>
      </c>
      <c r="K1294" s="37">
        <f t="shared" si="260"/>
        <v>5510879.7000000002</v>
      </c>
      <c r="L1294" s="44">
        <v>0</v>
      </c>
      <c r="M1294" s="44">
        <v>0</v>
      </c>
      <c r="N1294" s="44">
        <v>0</v>
      </c>
      <c r="O1294" s="44">
        <f>'[1]Прод. прилож'!$C$971</f>
        <v>5510879.7000000002</v>
      </c>
      <c r="P1294" s="44">
        <f t="shared" si="261"/>
        <v>17886.659201557934</v>
      </c>
      <c r="Q1294" s="50">
        <v>9673</v>
      </c>
      <c r="R1294" s="69" t="s">
        <v>95</v>
      </c>
      <c r="S1294" s="84"/>
      <c r="T1294" s="19"/>
    </row>
    <row r="1295" spans="1:21" s="15" customFormat="1" ht="28.15" customHeight="1" x14ac:dyDescent="0.25">
      <c r="A1295" s="191" t="s">
        <v>2064</v>
      </c>
      <c r="B1295" s="108" t="s">
        <v>950</v>
      </c>
      <c r="C1295" s="167">
        <v>1964</v>
      </c>
      <c r="D1295" s="167" t="s">
        <v>221</v>
      </c>
      <c r="E1295" s="167" t="s">
        <v>20</v>
      </c>
      <c r="F1295" s="64">
        <v>2</v>
      </c>
      <c r="G1295" s="64">
        <v>2</v>
      </c>
      <c r="H1295" s="75">
        <v>426.7</v>
      </c>
      <c r="I1295" s="47">
        <v>0</v>
      </c>
      <c r="J1295" s="44">
        <v>380.4</v>
      </c>
      <c r="K1295" s="37">
        <f t="shared" si="260"/>
        <v>4313464.0999999996</v>
      </c>
      <c r="L1295" s="44">
        <v>0</v>
      </c>
      <c r="M1295" s="44">
        <v>0</v>
      </c>
      <c r="N1295" s="44">
        <v>0</v>
      </c>
      <c r="O1295" s="44">
        <f>'[1]Прод. прилож'!$C$1409</f>
        <v>4313464.0999999996</v>
      </c>
      <c r="P1295" s="44">
        <f t="shared" si="261"/>
        <v>10108.891727208811</v>
      </c>
      <c r="Q1295" s="50">
        <v>9673</v>
      </c>
      <c r="R1295" s="69" t="s">
        <v>96</v>
      </c>
      <c r="S1295" s="84"/>
      <c r="T1295" s="19"/>
    </row>
    <row r="1296" spans="1:21" s="15" customFormat="1" ht="28.15" customHeight="1" x14ac:dyDescent="0.25">
      <c r="A1296" s="191" t="s">
        <v>2065</v>
      </c>
      <c r="B1296" s="108" t="s">
        <v>951</v>
      </c>
      <c r="C1296" s="167">
        <v>1965</v>
      </c>
      <c r="D1296" s="167" t="s">
        <v>221</v>
      </c>
      <c r="E1296" s="167" t="s">
        <v>20</v>
      </c>
      <c r="F1296" s="64">
        <v>2</v>
      </c>
      <c r="G1296" s="64">
        <v>2</v>
      </c>
      <c r="H1296" s="75">
        <v>423.7</v>
      </c>
      <c r="I1296" s="47">
        <v>0</v>
      </c>
      <c r="J1296" s="44">
        <v>380.3</v>
      </c>
      <c r="K1296" s="37">
        <f t="shared" si="260"/>
        <v>4284895.0999999996</v>
      </c>
      <c r="L1296" s="44">
        <v>0</v>
      </c>
      <c r="M1296" s="44">
        <v>0</v>
      </c>
      <c r="N1296" s="44">
        <v>0</v>
      </c>
      <c r="O1296" s="44">
        <f>'[1]Прод. прилож'!$C$1410</f>
        <v>4284895.0999999996</v>
      </c>
      <c r="P1296" s="44">
        <f t="shared" si="261"/>
        <v>10113.040122728346</v>
      </c>
      <c r="Q1296" s="50">
        <v>9673</v>
      </c>
      <c r="R1296" s="69" t="s">
        <v>96</v>
      </c>
      <c r="S1296" s="84"/>
      <c r="T1296" s="19"/>
    </row>
    <row r="1297" spans="1:20" s="15" customFormat="1" ht="28.15" customHeight="1" x14ac:dyDescent="0.25">
      <c r="A1297" s="191" t="s">
        <v>2066</v>
      </c>
      <c r="B1297" s="108" t="s">
        <v>952</v>
      </c>
      <c r="C1297" s="167">
        <v>1966</v>
      </c>
      <c r="D1297" s="167" t="s">
        <v>221</v>
      </c>
      <c r="E1297" s="167" t="s">
        <v>20</v>
      </c>
      <c r="F1297" s="64">
        <v>2</v>
      </c>
      <c r="G1297" s="64">
        <v>2</v>
      </c>
      <c r="H1297" s="75">
        <v>426.8</v>
      </c>
      <c r="I1297" s="47">
        <v>0</v>
      </c>
      <c r="J1297" s="44">
        <v>383.3</v>
      </c>
      <c r="K1297" s="37">
        <f t="shared" si="260"/>
        <v>4314416.4000000004</v>
      </c>
      <c r="L1297" s="44">
        <v>0</v>
      </c>
      <c r="M1297" s="44">
        <v>0</v>
      </c>
      <c r="N1297" s="44">
        <v>0</v>
      </c>
      <c r="O1297" s="44">
        <f>'[1]Прод. прилож'!$C$1411</f>
        <v>4314416.4000000004</v>
      </c>
      <c r="P1297" s="44">
        <f t="shared" si="261"/>
        <v>10108.754451733834</v>
      </c>
      <c r="Q1297" s="50">
        <v>9673</v>
      </c>
      <c r="R1297" s="69" t="s">
        <v>96</v>
      </c>
      <c r="S1297" s="84"/>
      <c r="T1297" s="19"/>
    </row>
    <row r="1298" spans="1:20" s="15" customFormat="1" ht="28.15" customHeight="1" x14ac:dyDescent="0.25">
      <c r="A1298" s="191" t="s">
        <v>2067</v>
      </c>
      <c r="B1298" s="108" t="s">
        <v>953</v>
      </c>
      <c r="C1298" s="167">
        <v>1965</v>
      </c>
      <c r="D1298" s="167" t="s">
        <v>221</v>
      </c>
      <c r="E1298" s="167" t="s">
        <v>20</v>
      </c>
      <c r="F1298" s="64">
        <v>2</v>
      </c>
      <c r="G1298" s="64">
        <v>2</v>
      </c>
      <c r="H1298" s="75">
        <v>434.3</v>
      </c>
      <c r="I1298" s="47">
        <v>0</v>
      </c>
      <c r="J1298" s="44">
        <v>387.3</v>
      </c>
      <c r="K1298" s="37">
        <f t="shared" si="260"/>
        <v>4385838.9000000004</v>
      </c>
      <c r="L1298" s="44">
        <v>0</v>
      </c>
      <c r="M1298" s="44">
        <v>0</v>
      </c>
      <c r="N1298" s="44">
        <v>0</v>
      </c>
      <c r="O1298" s="44">
        <f>'[1]Прод. прилож'!$C$1412</f>
        <v>4385838.9000000004</v>
      </c>
      <c r="P1298" s="44">
        <f t="shared" si="261"/>
        <v>10098.638959244763</v>
      </c>
      <c r="Q1298" s="50">
        <v>9673</v>
      </c>
      <c r="R1298" s="69" t="s">
        <v>96</v>
      </c>
      <c r="S1298" s="84"/>
      <c r="T1298" s="19"/>
    </row>
    <row r="1299" spans="1:20" s="15" customFormat="1" ht="28.15" customHeight="1" x14ac:dyDescent="0.25">
      <c r="A1299" s="191" t="s">
        <v>2068</v>
      </c>
      <c r="B1299" s="108" t="s">
        <v>954</v>
      </c>
      <c r="C1299" s="167">
        <v>1966</v>
      </c>
      <c r="D1299" s="167" t="s">
        <v>221</v>
      </c>
      <c r="E1299" s="167" t="s">
        <v>20</v>
      </c>
      <c r="F1299" s="64">
        <v>2</v>
      </c>
      <c r="G1299" s="64">
        <v>3</v>
      </c>
      <c r="H1299" s="75">
        <v>587</v>
      </c>
      <c r="I1299" s="47">
        <v>0</v>
      </c>
      <c r="J1299" s="44">
        <v>516.5</v>
      </c>
      <c r="K1299" s="37">
        <f t="shared" si="260"/>
        <v>5840001</v>
      </c>
      <c r="L1299" s="44">
        <v>0</v>
      </c>
      <c r="M1299" s="44">
        <v>0</v>
      </c>
      <c r="N1299" s="44">
        <v>0</v>
      </c>
      <c r="O1299" s="44">
        <f>'[1]Прод. прилож'!$C$1413</f>
        <v>5840001</v>
      </c>
      <c r="P1299" s="44">
        <f t="shared" si="261"/>
        <v>9948.8943781942071</v>
      </c>
      <c r="Q1299" s="50">
        <v>9673</v>
      </c>
      <c r="R1299" s="69" t="s">
        <v>96</v>
      </c>
      <c r="S1299" s="84"/>
      <c r="T1299" s="19"/>
    </row>
    <row r="1300" spans="1:20" s="15" customFormat="1" ht="28.15" customHeight="1" x14ac:dyDescent="0.25">
      <c r="A1300" s="191" t="s">
        <v>2069</v>
      </c>
      <c r="B1300" s="108" t="s">
        <v>955</v>
      </c>
      <c r="C1300" s="167">
        <v>1964</v>
      </c>
      <c r="D1300" s="167" t="s">
        <v>221</v>
      </c>
      <c r="E1300" s="167" t="s">
        <v>20</v>
      </c>
      <c r="F1300" s="64">
        <v>2</v>
      </c>
      <c r="G1300" s="64">
        <v>3</v>
      </c>
      <c r="H1300" s="75">
        <v>596.9</v>
      </c>
      <c r="I1300" s="47">
        <v>0</v>
      </c>
      <c r="J1300" s="44">
        <v>527.1</v>
      </c>
      <c r="K1300" s="37">
        <f t="shared" si="260"/>
        <v>5935150.5999999996</v>
      </c>
      <c r="L1300" s="44">
        <v>0</v>
      </c>
      <c r="M1300" s="44">
        <v>0</v>
      </c>
      <c r="N1300" s="44">
        <v>0</v>
      </c>
      <c r="O1300" s="44">
        <f>'[1]Прод. прилож'!$C$1414</f>
        <v>5935150.5999999996</v>
      </c>
      <c r="P1300" s="44">
        <f t="shared" si="261"/>
        <v>9943.2913385826778</v>
      </c>
      <c r="Q1300" s="50">
        <v>9673</v>
      </c>
      <c r="R1300" s="69" t="s">
        <v>96</v>
      </c>
      <c r="S1300" s="84"/>
      <c r="T1300" s="19"/>
    </row>
    <row r="1301" spans="1:20" s="15" customFormat="1" ht="28.15" customHeight="1" x14ac:dyDescent="0.25">
      <c r="A1301" s="191" t="s">
        <v>2070</v>
      </c>
      <c r="B1301" s="108" t="s">
        <v>956</v>
      </c>
      <c r="C1301" s="167">
        <v>1961</v>
      </c>
      <c r="D1301" s="167" t="s">
        <v>221</v>
      </c>
      <c r="E1301" s="167" t="s">
        <v>20</v>
      </c>
      <c r="F1301" s="64">
        <v>2</v>
      </c>
      <c r="G1301" s="64">
        <v>1</v>
      </c>
      <c r="H1301" s="75">
        <v>324.5</v>
      </c>
      <c r="I1301" s="47">
        <v>0</v>
      </c>
      <c r="J1301" s="44">
        <v>257.49</v>
      </c>
      <c r="K1301" s="37">
        <f t="shared" si="260"/>
        <v>3689341</v>
      </c>
      <c r="L1301" s="44">
        <v>0</v>
      </c>
      <c r="M1301" s="44">
        <v>0</v>
      </c>
      <c r="N1301" s="44">
        <v>0</v>
      </c>
      <c r="O1301" s="44">
        <f>'[1]Прод. прилож'!$C$415</f>
        <v>3689341</v>
      </c>
      <c r="P1301" s="44">
        <f t="shared" si="261"/>
        <v>11369.309707241911</v>
      </c>
      <c r="Q1301" s="50">
        <v>9673</v>
      </c>
      <c r="R1301" s="69" t="s">
        <v>94</v>
      </c>
      <c r="S1301" s="84"/>
      <c r="T1301" s="19"/>
    </row>
    <row r="1302" spans="1:20" s="15" customFormat="1" ht="28.15" customHeight="1" x14ac:dyDescent="0.25">
      <c r="A1302" s="191" t="s">
        <v>2071</v>
      </c>
      <c r="B1302" s="108" t="s">
        <v>957</v>
      </c>
      <c r="C1302" s="167">
        <v>1964</v>
      </c>
      <c r="D1302" s="167" t="s">
        <v>221</v>
      </c>
      <c r="E1302" s="167" t="s">
        <v>20</v>
      </c>
      <c r="F1302" s="64">
        <v>2</v>
      </c>
      <c r="G1302" s="64">
        <v>1</v>
      </c>
      <c r="H1302" s="75">
        <v>193.5</v>
      </c>
      <c r="I1302" s="47">
        <v>0</v>
      </c>
      <c r="J1302" s="44">
        <v>158.30000000000001</v>
      </c>
      <c r="K1302" s="37">
        <f t="shared" si="260"/>
        <v>2092700.5</v>
      </c>
      <c r="L1302" s="44">
        <v>0</v>
      </c>
      <c r="M1302" s="44">
        <v>0</v>
      </c>
      <c r="N1302" s="44">
        <v>0</v>
      </c>
      <c r="O1302" s="44">
        <f>'[1]Прод. прилож'!$C$1415</f>
        <v>2092700.5</v>
      </c>
      <c r="P1302" s="44">
        <f t="shared" si="261"/>
        <v>10814.989664082686</v>
      </c>
      <c r="Q1302" s="50">
        <v>9673</v>
      </c>
      <c r="R1302" s="69" t="s">
        <v>96</v>
      </c>
      <c r="S1302" s="84"/>
      <c r="T1302" s="19"/>
    </row>
    <row r="1303" spans="1:20" s="15" customFormat="1" ht="28.15" customHeight="1" x14ac:dyDescent="0.25">
      <c r="A1303" s="191" t="s">
        <v>2072</v>
      </c>
      <c r="B1303" s="108" t="s">
        <v>958</v>
      </c>
      <c r="C1303" s="167">
        <v>1963</v>
      </c>
      <c r="D1303" s="167" t="s">
        <v>221</v>
      </c>
      <c r="E1303" s="167" t="s">
        <v>20</v>
      </c>
      <c r="F1303" s="64">
        <v>2</v>
      </c>
      <c r="G1303" s="64">
        <v>2</v>
      </c>
      <c r="H1303" s="75">
        <v>427.54</v>
      </c>
      <c r="I1303" s="47">
        <v>0</v>
      </c>
      <c r="J1303" s="44">
        <v>389.58</v>
      </c>
      <c r="K1303" s="37">
        <f t="shared" si="260"/>
        <v>4922400.6300000008</v>
      </c>
      <c r="L1303" s="44">
        <v>0</v>
      </c>
      <c r="M1303" s="44">
        <v>0</v>
      </c>
      <c r="N1303" s="44">
        <v>0</v>
      </c>
      <c r="O1303" s="44">
        <f>'[1]Прод. прилож'!$C$970</f>
        <v>4922400.6300000008</v>
      </c>
      <c r="P1303" s="44">
        <f t="shared" si="261"/>
        <v>11513.310169808674</v>
      </c>
      <c r="Q1303" s="50">
        <v>9673</v>
      </c>
      <c r="R1303" s="69" t="s">
        <v>95</v>
      </c>
      <c r="S1303" s="84"/>
      <c r="T1303" s="19"/>
    </row>
    <row r="1304" spans="1:20" s="15" customFormat="1" ht="28.15" customHeight="1" x14ac:dyDescent="0.25">
      <c r="A1304" s="191" t="s">
        <v>2073</v>
      </c>
      <c r="B1304" s="108" t="s">
        <v>959</v>
      </c>
      <c r="C1304" s="167">
        <v>1961</v>
      </c>
      <c r="D1304" s="167" t="s">
        <v>221</v>
      </c>
      <c r="E1304" s="167" t="s">
        <v>965</v>
      </c>
      <c r="F1304" s="64">
        <v>2</v>
      </c>
      <c r="G1304" s="64">
        <v>1</v>
      </c>
      <c r="H1304" s="75">
        <v>264</v>
      </c>
      <c r="I1304" s="47">
        <v>0</v>
      </c>
      <c r="J1304" s="44">
        <v>193.18</v>
      </c>
      <c r="K1304" s="37">
        <f t="shared" si="260"/>
        <v>3828668.8</v>
      </c>
      <c r="L1304" s="44">
        <v>0</v>
      </c>
      <c r="M1304" s="44">
        <v>0</v>
      </c>
      <c r="N1304" s="44">
        <v>0</v>
      </c>
      <c r="O1304" s="44">
        <f>'[1]Прод. прилож'!$C$416</f>
        <v>3828668.8</v>
      </c>
      <c r="P1304" s="44">
        <f t="shared" si="261"/>
        <v>14502.533333333333</v>
      </c>
      <c r="Q1304" s="50">
        <v>9673</v>
      </c>
      <c r="R1304" s="69" t="s">
        <v>94</v>
      </c>
      <c r="S1304" s="84"/>
      <c r="T1304" s="19"/>
    </row>
    <row r="1305" spans="1:20" s="15" customFormat="1" ht="28.15" customHeight="1" x14ac:dyDescent="0.25">
      <c r="A1305" s="191" t="s">
        <v>2565</v>
      </c>
      <c r="B1305" s="108" t="s">
        <v>960</v>
      </c>
      <c r="C1305" s="167">
        <v>1963</v>
      </c>
      <c r="D1305" s="167" t="s">
        <v>221</v>
      </c>
      <c r="E1305" s="167" t="s">
        <v>20</v>
      </c>
      <c r="F1305" s="64">
        <v>2</v>
      </c>
      <c r="G1305" s="64">
        <v>1</v>
      </c>
      <c r="H1305" s="75">
        <v>492.4</v>
      </c>
      <c r="I1305" s="47">
        <v>0</v>
      </c>
      <c r="J1305" s="44">
        <v>370.6</v>
      </c>
      <c r="K1305" s="37">
        <f t="shared" si="260"/>
        <v>5608571.0999999996</v>
      </c>
      <c r="L1305" s="44">
        <v>0</v>
      </c>
      <c r="M1305" s="44">
        <v>0</v>
      </c>
      <c r="N1305" s="44">
        <v>0</v>
      </c>
      <c r="O1305" s="44">
        <f>'[1]Прод. прилож'!$C$972</f>
        <v>5608571.0999999996</v>
      </c>
      <c r="P1305" s="44">
        <f t="shared" si="261"/>
        <v>11390.274370430545</v>
      </c>
      <c r="Q1305" s="50">
        <v>9673</v>
      </c>
      <c r="R1305" s="69" t="s">
        <v>95</v>
      </c>
      <c r="S1305" s="84"/>
      <c r="T1305" s="19"/>
    </row>
    <row r="1306" spans="1:20" s="15" customFormat="1" ht="28.15" customHeight="1" x14ac:dyDescent="0.25">
      <c r="A1306" s="191" t="s">
        <v>2074</v>
      </c>
      <c r="B1306" s="108" t="s">
        <v>961</v>
      </c>
      <c r="C1306" s="167">
        <v>1963</v>
      </c>
      <c r="D1306" s="167" t="s">
        <v>221</v>
      </c>
      <c r="E1306" s="167" t="s">
        <v>20</v>
      </c>
      <c r="F1306" s="64">
        <v>2</v>
      </c>
      <c r="G1306" s="64">
        <v>2</v>
      </c>
      <c r="H1306" s="75">
        <v>431.5</v>
      </c>
      <c r="I1306" s="47">
        <v>0</v>
      </c>
      <c r="J1306" s="44">
        <v>385.4</v>
      </c>
      <c r="K1306" s="37">
        <f t="shared" si="260"/>
        <v>5559607.5</v>
      </c>
      <c r="L1306" s="44">
        <v>0</v>
      </c>
      <c r="M1306" s="44">
        <v>0</v>
      </c>
      <c r="N1306" s="44">
        <v>0</v>
      </c>
      <c r="O1306" s="44">
        <f>'[1]Прод. прилож'!$C$973</f>
        <v>5559607.5</v>
      </c>
      <c r="P1306" s="44">
        <f t="shared" si="261"/>
        <v>12884.374275782155</v>
      </c>
      <c r="Q1306" s="50">
        <v>9673</v>
      </c>
      <c r="R1306" s="69" t="s">
        <v>95</v>
      </c>
      <c r="S1306" s="84"/>
      <c r="T1306" s="19"/>
    </row>
    <row r="1307" spans="1:20" s="15" customFormat="1" ht="28.15" customHeight="1" x14ac:dyDescent="0.25">
      <c r="A1307" s="191" t="s">
        <v>2075</v>
      </c>
      <c r="B1307" s="108" t="s">
        <v>962</v>
      </c>
      <c r="C1307" s="167">
        <v>1963</v>
      </c>
      <c r="D1307" s="167" t="s">
        <v>221</v>
      </c>
      <c r="E1307" s="167" t="s">
        <v>20</v>
      </c>
      <c r="F1307" s="64">
        <v>2</v>
      </c>
      <c r="G1307" s="64">
        <v>2</v>
      </c>
      <c r="H1307" s="48">
        <v>581.70000000000005</v>
      </c>
      <c r="I1307" s="47">
        <v>0</v>
      </c>
      <c r="J1307" s="44">
        <v>360.66</v>
      </c>
      <c r="K1307" s="37">
        <f t="shared" si="260"/>
        <v>8392291.5700000003</v>
      </c>
      <c r="L1307" s="44">
        <v>0</v>
      </c>
      <c r="M1307" s="44">
        <v>0</v>
      </c>
      <c r="N1307" s="44">
        <v>0</v>
      </c>
      <c r="O1307" s="44">
        <f>'[1]Прод. прилож'!$C$974</f>
        <v>8392291.5700000003</v>
      </c>
      <c r="P1307" s="44">
        <f t="shared" si="261"/>
        <v>14427.18165721162</v>
      </c>
      <c r="Q1307" s="50">
        <v>9673</v>
      </c>
      <c r="R1307" s="69" t="s">
        <v>95</v>
      </c>
      <c r="S1307" s="84"/>
      <c r="T1307" s="19"/>
    </row>
    <row r="1308" spans="1:20" s="15" customFormat="1" ht="28.15" customHeight="1" x14ac:dyDescent="0.25">
      <c r="A1308" s="191" t="s">
        <v>2076</v>
      </c>
      <c r="B1308" s="108" t="s">
        <v>963</v>
      </c>
      <c r="C1308" s="167">
        <v>1955</v>
      </c>
      <c r="D1308" s="167" t="s">
        <v>221</v>
      </c>
      <c r="E1308" s="167" t="s">
        <v>20</v>
      </c>
      <c r="F1308" s="64">
        <v>2</v>
      </c>
      <c r="G1308" s="64">
        <v>2</v>
      </c>
      <c r="H1308" s="75">
        <v>398.5</v>
      </c>
      <c r="I1308" s="47">
        <v>0</v>
      </c>
      <c r="J1308" s="44">
        <v>314.2</v>
      </c>
      <c r="K1308" s="37">
        <f t="shared" si="260"/>
        <v>4377268.1999999993</v>
      </c>
      <c r="L1308" s="44">
        <v>0</v>
      </c>
      <c r="M1308" s="44">
        <v>0</v>
      </c>
      <c r="N1308" s="44">
        <v>0</v>
      </c>
      <c r="O1308" s="44">
        <f>'[1]Прод. прилож'!$C$1417</f>
        <v>4377268.1999999993</v>
      </c>
      <c r="P1308" s="44">
        <f t="shared" si="261"/>
        <v>10984.361856963611</v>
      </c>
      <c r="Q1308" s="50">
        <v>9673</v>
      </c>
      <c r="R1308" s="69" t="s">
        <v>96</v>
      </c>
      <c r="S1308" s="84"/>
      <c r="T1308" s="19"/>
    </row>
    <row r="1309" spans="1:20" s="15" customFormat="1" ht="28.15" customHeight="1" x14ac:dyDescent="0.25">
      <c r="A1309" s="191" t="s">
        <v>2077</v>
      </c>
      <c r="B1309" s="108" t="s">
        <v>964</v>
      </c>
      <c r="C1309" s="167">
        <v>1963</v>
      </c>
      <c r="D1309" s="167" t="s">
        <v>221</v>
      </c>
      <c r="E1309" s="167" t="s">
        <v>20</v>
      </c>
      <c r="F1309" s="64">
        <v>2</v>
      </c>
      <c r="G1309" s="64">
        <v>2</v>
      </c>
      <c r="H1309" s="75">
        <v>840.53</v>
      </c>
      <c r="I1309" s="47">
        <v>0</v>
      </c>
      <c r="J1309" s="44">
        <v>616.83000000000004</v>
      </c>
      <c r="K1309" s="37">
        <f t="shared" si="260"/>
        <v>12015738.939999999</v>
      </c>
      <c r="L1309" s="44">
        <v>0</v>
      </c>
      <c r="M1309" s="44">
        <v>0</v>
      </c>
      <c r="N1309" s="44">
        <v>0</v>
      </c>
      <c r="O1309" s="44">
        <f>'[1]Прод. прилож'!$C$975</f>
        <v>12015738.939999999</v>
      </c>
      <c r="P1309" s="44">
        <f t="shared" si="261"/>
        <v>14295.431382580038</v>
      </c>
      <c r="Q1309" s="50">
        <v>9673</v>
      </c>
      <c r="R1309" s="69" t="s">
        <v>95</v>
      </c>
      <c r="S1309" s="84"/>
      <c r="T1309" s="19"/>
    </row>
    <row r="1310" spans="1:20" s="15" customFormat="1" ht="28.15" customHeight="1" x14ac:dyDescent="0.25">
      <c r="A1310" s="191" t="s">
        <v>2078</v>
      </c>
      <c r="B1310" s="108" t="s">
        <v>966</v>
      </c>
      <c r="C1310" s="167">
        <v>1962</v>
      </c>
      <c r="D1310" s="167" t="s">
        <v>221</v>
      </c>
      <c r="E1310" s="167" t="s">
        <v>20</v>
      </c>
      <c r="F1310" s="64">
        <v>2</v>
      </c>
      <c r="G1310" s="64">
        <v>1</v>
      </c>
      <c r="H1310" s="75">
        <v>294.89999999999998</v>
      </c>
      <c r="I1310" s="47">
        <v>0</v>
      </c>
      <c r="J1310" s="44">
        <v>274.3</v>
      </c>
      <c r="K1310" s="37">
        <f t="shared" si="260"/>
        <v>4820077</v>
      </c>
      <c r="L1310" s="44">
        <v>0</v>
      </c>
      <c r="M1310" s="44">
        <v>0</v>
      </c>
      <c r="N1310" s="44">
        <v>0</v>
      </c>
      <c r="O1310" s="44">
        <f>'[1]Прод. прилож'!$C$977</f>
        <v>4820077</v>
      </c>
      <c r="P1310" s="44">
        <f t="shared" si="261"/>
        <v>16344.784672770433</v>
      </c>
      <c r="Q1310" s="50">
        <v>9673</v>
      </c>
      <c r="R1310" s="69" t="s">
        <v>95</v>
      </c>
      <c r="S1310" s="84"/>
      <c r="T1310" s="19"/>
    </row>
    <row r="1311" spans="1:20" s="15" customFormat="1" ht="28.15" customHeight="1" x14ac:dyDescent="0.25">
      <c r="A1311" s="191" t="s">
        <v>2079</v>
      </c>
      <c r="B1311" s="108" t="s">
        <v>967</v>
      </c>
      <c r="C1311" s="167">
        <v>1962</v>
      </c>
      <c r="D1311" s="167" t="s">
        <v>221</v>
      </c>
      <c r="E1311" s="167" t="s">
        <v>20</v>
      </c>
      <c r="F1311" s="64">
        <v>2</v>
      </c>
      <c r="G1311" s="64">
        <v>2</v>
      </c>
      <c r="H1311" s="75">
        <v>371.4</v>
      </c>
      <c r="I1311" s="47">
        <v>0</v>
      </c>
      <c r="J1311" s="44">
        <v>369</v>
      </c>
      <c r="K1311" s="37">
        <f t="shared" si="260"/>
        <v>437099.6</v>
      </c>
      <c r="L1311" s="44">
        <v>0</v>
      </c>
      <c r="M1311" s="44">
        <v>0</v>
      </c>
      <c r="N1311" s="44">
        <v>0</v>
      </c>
      <c r="O1311" s="44">
        <f>'[1]Прод. прилож'!$C$976</f>
        <v>437099.6</v>
      </c>
      <c r="P1311" s="44">
        <f t="shared" si="261"/>
        <v>1176.8971459343027</v>
      </c>
      <c r="Q1311" s="50">
        <v>9673</v>
      </c>
      <c r="R1311" s="69" t="s">
        <v>95</v>
      </c>
      <c r="S1311" s="84"/>
      <c r="T1311" s="19"/>
    </row>
    <row r="1312" spans="1:20" s="15" customFormat="1" ht="28.15" customHeight="1" x14ac:dyDescent="0.25">
      <c r="A1312" s="191" t="s">
        <v>2080</v>
      </c>
      <c r="B1312" s="108" t="s">
        <v>968</v>
      </c>
      <c r="C1312" s="167">
        <v>1963</v>
      </c>
      <c r="D1312" s="167" t="s">
        <v>221</v>
      </c>
      <c r="E1312" s="167" t="s">
        <v>20</v>
      </c>
      <c r="F1312" s="64">
        <v>2</v>
      </c>
      <c r="G1312" s="64">
        <v>2</v>
      </c>
      <c r="H1312" s="75">
        <v>401.7</v>
      </c>
      <c r="I1312" s="47">
        <v>0</v>
      </c>
      <c r="J1312" s="44">
        <v>356.21</v>
      </c>
      <c r="K1312" s="37">
        <f t="shared" si="260"/>
        <v>5185672.87</v>
      </c>
      <c r="L1312" s="44">
        <v>0</v>
      </c>
      <c r="M1312" s="44">
        <v>0</v>
      </c>
      <c r="N1312" s="44">
        <v>0</v>
      </c>
      <c r="O1312" s="44">
        <f>'[1]Прод. прилож'!$C$978</f>
        <v>5185672.87</v>
      </c>
      <c r="P1312" s="44">
        <f t="shared" si="261"/>
        <v>12909.317575304955</v>
      </c>
      <c r="Q1312" s="50">
        <v>9673</v>
      </c>
      <c r="R1312" s="69" t="s">
        <v>95</v>
      </c>
      <c r="S1312" s="84"/>
      <c r="T1312" s="19"/>
    </row>
    <row r="1313" spans="1:207" s="15" customFormat="1" ht="28.15" customHeight="1" x14ac:dyDescent="0.25">
      <c r="A1313" s="191" t="s">
        <v>2081</v>
      </c>
      <c r="B1313" s="108" t="s">
        <v>969</v>
      </c>
      <c r="C1313" s="167">
        <v>1964</v>
      </c>
      <c r="D1313" s="167" t="s">
        <v>221</v>
      </c>
      <c r="E1313" s="167" t="s">
        <v>20</v>
      </c>
      <c r="F1313" s="64">
        <v>2</v>
      </c>
      <c r="G1313" s="64">
        <v>2</v>
      </c>
      <c r="H1313" s="92">
        <v>433.4</v>
      </c>
      <c r="I1313" s="44">
        <v>54.2</v>
      </c>
      <c r="J1313" s="44">
        <v>391.6</v>
      </c>
      <c r="K1313" s="37">
        <f t="shared" si="260"/>
        <v>1493718.5</v>
      </c>
      <c r="L1313" s="44">
        <v>0</v>
      </c>
      <c r="M1313" s="44">
        <v>0</v>
      </c>
      <c r="N1313" s="44">
        <v>0</v>
      </c>
      <c r="O1313" s="44">
        <f>'[1]Прод. прилож'!$C$1416</f>
        <v>1493718.5</v>
      </c>
      <c r="P1313" s="44">
        <f t="shared" si="261"/>
        <v>3446.5124596215969</v>
      </c>
      <c r="Q1313" s="50">
        <v>9673</v>
      </c>
      <c r="R1313" s="69" t="s">
        <v>96</v>
      </c>
      <c r="S1313" s="84"/>
      <c r="T1313" s="19"/>
    </row>
    <row r="1314" spans="1:207" s="15" customFormat="1" ht="28.15" customHeight="1" x14ac:dyDescent="0.25">
      <c r="A1314" s="191" t="s">
        <v>2082</v>
      </c>
      <c r="B1314" s="108" t="s">
        <v>970</v>
      </c>
      <c r="C1314" s="167">
        <v>1964</v>
      </c>
      <c r="D1314" s="167" t="s">
        <v>221</v>
      </c>
      <c r="E1314" s="167" t="s">
        <v>20</v>
      </c>
      <c r="F1314" s="64">
        <v>2</v>
      </c>
      <c r="G1314" s="64">
        <v>3</v>
      </c>
      <c r="H1314" s="92">
        <v>579.4</v>
      </c>
      <c r="I1314" s="47">
        <v>0</v>
      </c>
      <c r="J1314" s="44">
        <v>520.70000000000005</v>
      </c>
      <c r="K1314" s="37">
        <f t="shared" si="260"/>
        <v>5767713.3899999997</v>
      </c>
      <c r="L1314" s="44">
        <v>0</v>
      </c>
      <c r="M1314" s="44">
        <v>0</v>
      </c>
      <c r="N1314" s="44">
        <v>0</v>
      </c>
      <c r="O1314" s="44">
        <f>'[1]Прод. прилож'!$C$1418</f>
        <v>5767713.3899999997</v>
      </c>
      <c r="P1314" s="44">
        <f t="shared" si="261"/>
        <v>9954.6313255091463</v>
      </c>
      <c r="Q1314" s="50">
        <v>9673</v>
      </c>
      <c r="R1314" s="69" t="s">
        <v>96</v>
      </c>
      <c r="S1314" s="84"/>
      <c r="T1314" s="19"/>
    </row>
    <row r="1315" spans="1:207" s="113" customFormat="1" ht="28.15" customHeight="1" x14ac:dyDescent="0.25">
      <c r="A1315" s="191" t="s">
        <v>2083</v>
      </c>
      <c r="B1315" s="45" t="s">
        <v>2013</v>
      </c>
      <c r="C1315" s="167">
        <v>1954</v>
      </c>
      <c r="D1315" s="167" t="s">
        <v>221</v>
      </c>
      <c r="E1315" s="167" t="s">
        <v>965</v>
      </c>
      <c r="F1315" s="64">
        <v>2</v>
      </c>
      <c r="G1315" s="64">
        <v>1</v>
      </c>
      <c r="H1315" s="44">
        <v>439.8</v>
      </c>
      <c r="I1315" s="44">
        <v>0</v>
      </c>
      <c r="J1315" s="44">
        <v>394.4</v>
      </c>
      <c r="K1315" s="37">
        <f>SUM(L1315:O1315)</f>
        <v>5652077.3599999994</v>
      </c>
      <c r="L1315" s="44">
        <v>0</v>
      </c>
      <c r="M1315" s="44">
        <v>0</v>
      </c>
      <c r="N1315" s="44">
        <v>0</v>
      </c>
      <c r="O1315" s="44">
        <f>'[1]Прод. прилож'!$C$417</f>
        <v>5652077.3599999994</v>
      </c>
      <c r="P1315" s="50">
        <f>K1315/H1315</f>
        <v>12851.471941791722</v>
      </c>
      <c r="Q1315" s="37">
        <v>9673</v>
      </c>
      <c r="R1315" s="70" t="s">
        <v>94</v>
      </c>
      <c r="S1315" s="112"/>
      <c r="T1315" s="112"/>
      <c r="U1315" s="112"/>
    </row>
    <row r="1316" spans="1:207" ht="40.15" customHeight="1" x14ac:dyDescent="0.25">
      <c r="A1316" s="198" t="s">
        <v>2184</v>
      </c>
      <c r="B1316" s="198"/>
      <c r="C1316" s="198"/>
      <c r="D1316" s="198"/>
      <c r="E1316" s="198"/>
      <c r="F1316" s="198"/>
      <c r="G1316" s="198"/>
      <c r="H1316" s="198"/>
      <c r="I1316" s="198"/>
      <c r="J1316" s="198"/>
      <c r="K1316" s="198"/>
      <c r="L1316" s="198"/>
      <c r="M1316" s="198"/>
      <c r="N1316" s="198"/>
      <c r="O1316" s="198"/>
      <c r="P1316" s="198"/>
      <c r="Q1316" s="198"/>
      <c r="R1316" s="198"/>
    </row>
    <row r="1317" spans="1:207" s="15" customFormat="1" ht="40.15" customHeight="1" x14ac:dyDescent="0.25">
      <c r="A1317" s="199" t="s">
        <v>974</v>
      </c>
      <c r="B1317" s="199"/>
      <c r="C1317" s="158" t="s">
        <v>21</v>
      </c>
      <c r="D1317" s="158" t="s">
        <v>21</v>
      </c>
      <c r="E1317" s="158" t="s">
        <v>21</v>
      </c>
      <c r="F1317" s="96" t="s">
        <v>21</v>
      </c>
      <c r="G1317" s="96" t="s">
        <v>21</v>
      </c>
      <c r="H1317" s="97">
        <f>SUM(H1318)</f>
        <v>421.2</v>
      </c>
      <c r="I1317" s="97">
        <f t="shared" ref="I1317:O1317" si="262">SUM(I1318)</f>
        <v>0</v>
      </c>
      <c r="J1317" s="97">
        <f t="shared" si="262"/>
        <v>421.2</v>
      </c>
      <c r="K1317" s="97">
        <f t="shared" si="262"/>
        <v>5645857.8600000003</v>
      </c>
      <c r="L1317" s="97">
        <f t="shared" si="262"/>
        <v>0</v>
      </c>
      <c r="M1317" s="97">
        <f t="shared" si="262"/>
        <v>0</v>
      </c>
      <c r="N1317" s="97">
        <f t="shared" si="262"/>
        <v>0</v>
      </c>
      <c r="O1317" s="97">
        <f t="shared" si="262"/>
        <v>5645857.8600000003</v>
      </c>
      <c r="P1317" s="34">
        <f>K1317/H1317</f>
        <v>13404.220940170941</v>
      </c>
      <c r="Q1317" s="98" t="s">
        <v>21</v>
      </c>
      <c r="R1317" s="99" t="s">
        <v>21</v>
      </c>
      <c r="S1317" s="65"/>
      <c r="T1317" s="17"/>
      <c r="U1317" s="16"/>
    </row>
    <row r="1318" spans="1:207" s="15" customFormat="1" ht="27" customHeight="1" x14ac:dyDescent="0.25">
      <c r="A1318" s="69" t="s">
        <v>2084</v>
      </c>
      <c r="B1318" s="45" t="s">
        <v>975</v>
      </c>
      <c r="C1318" s="167">
        <v>1964</v>
      </c>
      <c r="D1318" s="167" t="s">
        <v>221</v>
      </c>
      <c r="E1318" s="167" t="s">
        <v>20</v>
      </c>
      <c r="F1318" s="71">
        <v>2</v>
      </c>
      <c r="G1318" s="71">
        <v>2</v>
      </c>
      <c r="H1318" s="44">
        <v>421.2</v>
      </c>
      <c r="I1318" s="44">
        <v>0</v>
      </c>
      <c r="J1318" s="44">
        <v>421.2</v>
      </c>
      <c r="K1318" s="37">
        <f>SUM(L1318:O1318)</f>
        <v>5645857.8600000003</v>
      </c>
      <c r="L1318" s="44">
        <v>0</v>
      </c>
      <c r="M1318" s="44">
        <v>0</v>
      </c>
      <c r="N1318" s="44">
        <v>0</v>
      </c>
      <c r="O1318" s="44">
        <f>'[1]Прод. прилож'!$C$419</f>
        <v>5645857.8600000003</v>
      </c>
      <c r="P1318" s="44">
        <f>K1318/H1318</f>
        <v>13404.220940170941</v>
      </c>
      <c r="Q1318" s="50">
        <v>9673</v>
      </c>
      <c r="R1318" s="69" t="s">
        <v>94</v>
      </c>
      <c r="S1318" s="65"/>
      <c r="T1318" s="17"/>
      <c r="U1318" s="16"/>
    </row>
    <row r="1319" spans="1:207" ht="34.9" customHeight="1" x14ac:dyDescent="0.25">
      <c r="A1319" s="198" t="s">
        <v>2185</v>
      </c>
      <c r="B1319" s="198"/>
      <c r="C1319" s="198"/>
      <c r="D1319" s="198"/>
      <c r="E1319" s="198"/>
      <c r="F1319" s="198"/>
      <c r="G1319" s="198"/>
      <c r="H1319" s="198"/>
      <c r="I1319" s="198"/>
      <c r="J1319" s="198"/>
      <c r="K1319" s="198"/>
      <c r="L1319" s="198"/>
      <c r="M1319" s="198"/>
      <c r="N1319" s="198"/>
      <c r="O1319" s="198"/>
      <c r="P1319" s="198"/>
      <c r="Q1319" s="198"/>
      <c r="R1319" s="198"/>
    </row>
    <row r="1320" spans="1:207" s="15" customFormat="1" ht="34.9" customHeight="1" x14ac:dyDescent="0.25">
      <c r="A1320" s="199" t="s">
        <v>976</v>
      </c>
      <c r="B1320" s="199"/>
      <c r="C1320" s="158" t="s">
        <v>21</v>
      </c>
      <c r="D1320" s="158" t="s">
        <v>21</v>
      </c>
      <c r="E1320" s="158" t="s">
        <v>21</v>
      </c>
      <c r="F1320" s="96" t="s">
        <v>21</v>
      </c>
      <c r="G1320" s="96" t="s">
        <v>21</v>
      </c>
      <c r="H1320" s="97">
        <f>SUM(H1321)</f>
        <v>616.79999999999995</v>
      </c>
      <c r="I1320" s="97">
        <f t="shared" ref="I1320:O1320" si="263">SUM(I1321)</f>
        <v>0</v>
      </c>
      <c r="J1320" s="97">
        <f t="shared" si="263"/>
        <v>616.79999999999995</v>
      </c>
      <c r="K1320" s="97">
        <f t="shared" si="263"/>
        <v>4406108</v>
      </c>
      <c r="L1320" s="97">
        <f t="shared" si="263"/>
        <v>0</v>
      </c>
      <c r="M1320" s="97">
        <f t="shared" si="263"/>
        <v>0</v>
      </c>
      <c r="N1320" s="97">
        <f t="shared" si="263"/>
        <v>0</v>
      </c>
      <c r="O1320" s="97">
        <f t="shared" si="263"/>
        <v>4406108</v>
      </c>
      <c r="P1320" s="34">
        <f>K1320/H1320</f>
        <v>7143.4954604409859</v>
      </c>
      <c r="Q1320" s="98" t="s">
        <v>21</v>
      </c>
      <c r="R1320" s="99" t="s">
        <v>21</v>
      </c>
      <c r="S1320" s="65"/>
      <c r="T1320" s="17"/>
      <c r="U1320" s="16"/>
    </row>
    <row r="1321" spans="1:207" s="15" customFormat="1" ht="27" customHeight="1" x14ac:dyDescent="0.25">
      <c r="A1321" s="69" t="s">
        <v>2085</v>
      </c>
      <c r="B1321" s="109" t="s">
        <v>977</v>
      </c>
      <c r="C1321" s="167">
        <v>1966</v>
      </c>
      <c r="D1321" s="167" t="s">
        <v>221</v>
      </c>
      <c r="E1321" s="167" t="s">
        <v>20</v>
      </c>
      <c r="F1321" s="71">
        <v>2</v>
      </c>
      <c r="G1321" s="71">
        <v>2</v>
      </c>
      <c r="H1321" s="44">
        <v>616.79999999999995</v>
      </c>
      <c r="I1321" s="44">
        <v>0</v>
      </c>
      <c r="J1321" s="44">
        <v>616.79999999999995</v>
      </c>
      <c r="K1321" s="37">
        <f>SUM(L1321:O1321)</f>
        <v>4406108</v>
      </c>
      <c r="L1321" s="44">
        <v>0</v>
      </c>
      <c r="M1321" s="44">
        <v>0</v>
      </c>
      <c r="N1321" s="44">
        <v>0</v>
      </c>
      <c r="O1321" s="44">
        <f>'[1]Прод. прилож'!$C$980</f>
        <v>4406108</v>
      </c>
      <c r="P1321" s="44">
        <f>K1321/H1321</f>
        <v>7143.4954604409859</v>
      </c>
      <c r="Q1321" s="50">
        <v>9673</v>
      </c>
      <c r="R1321" s="69" t="s">
        <v>95</v>
      </c>
      <c r="S1321" s="65"/>
      <c r="T1321" s="17"/>
      <c r="U1321" s="16"/>
    </row>
    <row r="1322" spans="1:207" ht="40.15" customHeight="1" x14ac:dyDescent="0.25">
      <c r="A1322" s="198" t="s">
        <v>2186</v>
      </c>
      <c r="B1322" s="198"/>
      <c r="C1322" s="198"/>
      <c r="D1322" s="198"/>
      <c r="E1322" s="198"/>
      <c r="F1322" s="198"/>
      <c r="G1322" s="198"/>
      <c r="H1322" s="198"/>
      <c r="I1322" s="198"/>
      <c r="J1322" s="198"/>
      <c r="K1322" s="198"/>
      <c r="L1322" s="198"/>
      <c r="M1322" s="198"/>
      <c r="N1322" s="198"/>
      <c r="O1322" s="198"/>
      <c r="P1322" s="198"/>
      <c r="Q1322" s="198"/>
      <c r="R1322" s="198"/>
    </row>
    <row r="1323" spans="1:207" s="15" customFormat="1" ht="40.15" customHeight="1" x14ac:dyDescent="0.25">
      <c r="A1323" s="199" t="s">
        <v>60</v>
      </c>
      <c r="B1323" s="199"/>
      <c r="C1323" s="158" t="s">
        <v>21</v>
      </c>
      <c r="D1323" s="158" t="s">
        <v>21</v>
      </c>
      <c r="E1323" s="158" t="s">
        <v>21</v>
      </c>
      <c r="F1323" s="96" t="s">
        <v>21</v>
      </c>
      <c r="G1323" s="96" t="s">
        <v>21</v>
      </c>
      <c r="H1323" s="97">
        <f t="shared" ref="H1323:P1323" si="264">SUM(H1324:H1329)</f>
        <v>2050.6999999999998</v>
      </c>
      <c r="I1323" s="97">
        <f t="shared" si="264"/>
        <v>0</v>
      </c>
      <c r="J1323" s="97">
        <f t="shared" si="264"/>
        <v>1505.6</v>
      </c>
      <c r="K1323" s="97">
        <f t="shared" si="264"/>
        <v>25198100.390000001</v>
      </c>
      <c r="L1323" s="97">
        <f t="shared" si="264"/>
        <v>0</v>
      </c>
      <c r="M1323" s="97">
        <f t="shared" si="264"/>
        <v>0</v>
      </c>
      <c r="N1323" s="97">
        <f t="shared" si="264"/>
        <v>0</v>
      </c>
      <c r="O1323" s="97">
        <f t="shared" si="264"/>
        <v>25198100.390000001</v>
      </c>
      <c r="P1323" s="97">
        <f t="shared" si="264"/>
        <v>61949.902435585471</v>
      </c>
      <c r="Q1323" s="98" t="s">
        <v>21</v>
      </c>
      <c r="R1323" s="99" t="s">
        <v>21</v>
      </c>
      <c r="S1323" s="65"/>
      <c r="T1323" s="17"/>
      <c r="U1323" s="16"/>
    </row>
    <row r="1324" spans="1:207" s="113" customFormat="1" ht="25.15" customHeight="1" x14ac:dyDescent="0.25">
      <c r="A1324" s="69" t="s">
        <v>2086</v>
      </c>
      <c r="B1324" s="156" t="s">
        <v>971</v>
      </c>
      <c r="C1324" s="147">
        <v>1963</v>
      </c>
      <c r="D1324" s="147">
        <v>1978</v>
      </c>
      <c r="E1324" s="147" t="s">
        <v>20</v>
      </c>
      <c r="F1324" s="163">
        <v>2</v>
      </c>
      <c r="G1324" s="163">
        <v>2</v>
      </c>
      <c r="H1324" s="143">
        <v>500</v>
      </c>
      <c r="I1324" s="143">
        <v>0</v>
      </c>
      <c r="J1324" s="143">
        <v>378.9</v>
      </c>
      <c r="K1324" s="37">
        <f t="shared" ref="K1324:K1329" si="265">SUM(L1324:O1324)</f>
        <v>5617561.0999999996</v>
      </c>
      <c r="L1324" s="44">
        <v>0</v>
      </c>
      <c r="M1324" s="44">
        <v>0</v>
      </c>
      <c r="N1324" s="44">
        <v>0</v>
      </c>
      <c r="O1324" s="44">
        <f>'[1]Прод. прилож'!$C$421</f>
        <v>5617561.0999999996</v>
      </c>
      <c r="P1324" s="44">
        <f t="shared" ref="P1324:P1329" si="266">K1324/H1324</f>
        <v>11235.1222</v>
      </c>
      <c r="Q1324" s="50">
        <v>9673</v>
      </c>
      <c r="R1324" s="69" t="s">
        <v>94</v>
      </c>
      <c r="S1324" s="17"/>
      <c r="T1324" s="17"/>
      <c r="U1324" s="16"/>
      <c r="V1324" s="15"/>
      <c r="W1324" s="15"/>
      <c r="X1324" s="15"/>
      <c r="Y1324" s="15"/>
      <c r="Z1324" s="15"/>
      <c r="AA1324" s="15"/>
      <c r="AB1324" s="15"/>
      <c r="AC1324" s="15"/>
      <c r="AD1324" s="15"/>
      <c r="AE1324" s="15"/>
      <c r="AF1324" s="15"/>
      <c r="AG1324" s="15"/>
      <c r="AH1324" s="15"/>
      <c r="AI1324" s="15"/>
      <c r="AJ1324" s="15"/>
      <c r="AK1324" s="15"/>
      <c r="AL1324" s="15"/>
      <c r="AM1324" s="15"/>
      <c r="AN1324" s="15"/>
      <c r="AO1324" s="15"/>
      <c r="AP1324" s="15"/>
      <c r="AQ1324" s="15"/>
      <c r="AR1324" s="15"/>
      <c r="AS1324" s="15"/>
      <c r="AT1324" s="15"/>
      <c r="AU1324" s="15"/>
      <c r="AV1324" s="15"/>
      <c r="AW1324" s="15"/>
      <c r="AX1324" s="15"/>
      <c r="AY1324" s="15"/>
      <c r="AZ1324" s="15"/>
      <c r="BA1324" s="15"/>
      <c r="BB1324" s="15"/>
      <c r="BC1324" s="15"/>
      <c r="BD1324" s="15"/>
      <c r="BE1324" s="15"/>
      <c r="BF1324" s="15"/>
      <c r="BG1324" s="15"/>
      <c r="BH1324" s="15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  <c r="CA1324" s="15"/>
      <c r="CB1324" s="15"/>
      <c r="CC1324" s="15"/>
      <c r="CD1324" s="15"/>
      <c r="CE1324" s="15"/>
      <c r="CF1324" s="15"/>
      <c r="CG1324" s="15"/>
      <c r="CH1324" s="15"/>
      <c r="CI1324" s="15"/>
      <c r="CJ1324" s="15"/>
      <c r="CK1324" s="15"/>
      <c r="CL1324" s="15"/>
      <c r="CM1324" s="15"/>
      <c r="CN1324" s="15"/>
      <c r="CO1324" s="15"/>
      <c r="CP1324" s="15"/>
      <c r="CQ1324" s="15"/>
      <c r="CR1324" s="15"/>
      <c r="CS1324" s="15"/>
      <c r="CT1324" s="15"/>
      <c r="CU1324" s="15"/>
      <c r="CV1324" s="15"/>
      <c r="CW1324" s="15"/>
      <c r="CX1324" s="15"/>
      <c r="CY1324" s="15"/>
      <c r="CZ1324" s="15"/>
      <c r="DA1324" s="15"/>
      <c r="DB1324" s="15"/>
      <c r="DC1324" s="15"/>
      <c r="DD1324" s="15"/>
      <c r="DE1324" s="15"/>
      <c r="DF1324" s="15"/>
      <c r="DG1324" s="15"/>
      <c r="DH1324" s="15"/>
      <c r="DI1324" s="15"/>
      <c r="DJ1324" s="15"/>
      <c r="DK1324" s="15"/>
      <c r="DL1324" s="15"/>
      <c r="DM1324" s="15"/>
      <c r="DN1324" s="15"/>
      <c r="DO1324" s="15"/>
      <c r="DP1324" s="15"/>
      <c r="DQ1324" s="15"/>
      <c r="DR1324" s="15"/>
      <c r="DS1324" s="15"/>
      <c r="DT1324" s="15"/>
      <c r="DU1324" s="15"/>
      <c r="DV1324" s="15"/>
      <c r="DW1324" s="15"/>
      <c r="DX1324" s="15"/>
      <c r="DY1324" s="15"/>
      <c r="DZ1324" s="15"/>
      <c r="EA1324" s="15"/>
      <c r="EB1324" s="15"/>
      <c r="EC1324" s="15"/>
      <c r="ED1324" s="15"/>
      <c r="EE1324" s="15"/>
      <c r="EF1324" s="15"/>
      <c r="EG1324" s="15"/>
      <c r="EH1324" s="15"/>
      <c r="EI1324" s="15"/>
      <c r="EJ1324" s="15"/>
      <c r="EK1324" s="15"/>
      <c r="EL1324" s="15"/>
      <c r="EM1324" s="15"/>
      <c r="EN1324" s="15"/>
      <c r="EO1324" s="15"/>
      <c r="EP1324" s="15"/>
      <c r="EQ1324" s="15"/>
      <c r="ER1324" s="15"/>
      <c r="ES1324" s="15"/>
      <c r="ET1324" s="15"/>
      <c r="EU1324" s="15"/>
      <c r="EV1324" s="15"/>
      <c r="EW1324" s="15"/>
      <c r="EX1324" s="15"/>
      <c r="EY1324" s="15"/>
      <c r="EZ1324" s="15"/>
      <c r="FA1324" s="15"/>
      <c r="FB1324" s="15"/>
      <c r="FC1324" s="15"/>
      <c r="FD1324" s="15"/>
      <c r="FE1324" s="15"/>
      <c r="FF1324" s="15"/>
      <c r="FG1324" s="15"/>
      <c r="FH1324" s="15"/>
      <c r="FI1324" s="15"/>
      <c r="FJ1324" s="15"/>
      <c r="FK1324" s="15"/>
      <c r="FL1324" s="15"/>
      <c r="FM1324" s="15"/>
      <c r="FN1324" s="15"/>
      <c r="FO1324" s="15"/>
      <c r="FP1324" s="15"/>
      <c r="FQ1324" s="15"/>
      <c r="FR1324" s="15"/>
      <c r="FS1324" s="15"/>
      <c r="FT1324" s="15"/>
      <c r="FU1324" s="15"/>
      <c r="FV1324" s="15"/>
      <c r="FW1324" s="15"/>
      <c r="FX1324" s="15"/>
      <c r="FY1324" s="15"/>
      <c r="FZ1324" s="15"/>
      <c r="GA1324" s="15"/>
      <c r="GB1324" s="15"/>
      <c r="GC1324" s="15"/>
      <c r="GD1324" s="15"/>
      <c r="GE1324" s="15"/>
      <c r="GF1324" s="15"/>
      <c r="GG1324" s="15"/>
      <c r="GH1324" s="15"/>
      <c r="GI1324" s="15"/>
      <c r="GJ1324" s="15"/>
      <c r="GK1324" s="15"/>
      <c r="GL1324" s="15"/>
      <c r="GM1324" s="15"/>
      <c r="GN1324" s="15"/>
      <c r="GO1324" s="15"/>
      <c r="GP1324" s="15"/>
      <c r="GQ1324" s="15"/>
      <c r="GR1324" s="15"/>
      <c r="GS1324" s="15"/>
      <c r="GT1324" s="15"/>
      <c r="GU1324" s="15"/>
      <c r="GV1324" s="15"/>
      <c r="GW1324" s="15"/>
      <c r="GX1324" s="15"/>
      <c r="GY1324" s="15"/>
    </row>
    <row r="1325" spans="1:207" s="15" customFormat="1" ht="27" customHeight="1" x14ac:dyDescent="0.25">
      <c r="A1325" s="218" t="s">
        <v>2087</v>
      </c>
      <c r="B1325" s="212" t="s">
        <v>1896</v>
      </c>
      <c r="C1325" s="214">
        <v>1875</v>
      </c>
      <c r="D1325" s="214" t="s">
        <v>221</v>
      </c>
      <c r="E1325" s="214" t="s">
        <v>965</v>
      </c>
      <c r="F1325" s="220">
        <v>2</v>
      </c>
      <c r="G1325" s="220">
        <v>1</v>
      </c>
      <c r="H1325" s="216">
        <v>228.8</v>
      </c>
      <c r="I1325" s="216">
        <v>0</v>
      </c>
      <c r="J1325" s="216">
        <v>196.6</v>
      </c>
      <c r="K1325" s="37">
        <f t="shared" si="265"/>
        <v>300000</v>
      </c>
      <c r="L1325" s="48">
        <v>0</v>
      </c>
      <c r="M1325" s="48">
        <v>0</v>
      </c>
      <c r="N1325" s="48">
        <v>0</v>
      </c>
      <c r="O1325" s="48">
        <f>'[1]Прод. прилож'!$C$422</f>
        <v>300000</v>
      </c>
      <c r="P1325" s="50">
        <f t="shared" si="266"/>
        <v>1311.1888111888111</v>
      </c>
      <c r="Q1325" s="37">
        <v>9673</v>
      </c>
      <c r="R1325" s="69" t="s">
        <v>94</v>
      </c>
      <c r="S1325" s="16"/>
      <c r="T1325" s="16"/>
      <c r="U1325" s="16"/>
    </row>
    <row r="1326" spans="1:207" s="15" customFormat="1" ht="27" customHeight="1" x14ac:dyDescent="0.25">
      <c r="A1326" s="219"/>
      <c r="B1326" s="213"/>
      <c r="C1326" s="215"/>
      <c r="D1326" s="215"/>
      <c r="E1326" s="215"/>
      <c r="F1326" s="221"/>
      <c r="G1326" s="221"/>
      <c r="H1326" s="217"/>
      <c r="I1326" s="217"/>
      <c r="J1326" s="217"/>
      <c r="K1326" s="37">
        <f t="shared" ref="K1326" si="267">SUM(L1326:O1326)</f>
        <v>3175942</v>
      </c>
      <c r="L1326" s="48">
        <v>0</v>
      </c>
      <c r="M1326" s="48">
        <v>0</v>
      </c>
      <c r="N1326" s="48">
        <v>0</v>
      </c>
      <c r="O1326" s="48">
        <f>'[1]Прод. прилож'!$C$982</f>
        <v>3175942</v>
      </c>
      <c r="P1326" s="50">
        <f>K1326/H1325</f>
        <v>13880.865384615385</v>
      </c>
      <c r="Q1326" s="37">
        <v>9673</v>
      </c>
      <c r="R1326" s="69" t="s">
        <v>95</v>
      </c>
      <c r="S1326" s="57"/>
      <c r="T1326" s="16"/>
      <c r="U1326" s="16"/>
    </row>
    <row r="1327" spans="1:207" s="15" customFormat="1" ht="27" customHeight="1" x14ac:dyDescent="0.25">
      <c r="A1327" s="69" t="s">
        <v>2088</v>
      </c>
      <c r="B1327" s="108" t="s">
        <v>972</v>
      </c>
      <c r="C1327" s="167">
        <v>1966</v>
      </c>
      <c r="D1327" s="167">
        <v>2008</v>
      </c>
      <c r="E1327" s="167" t="s">
        <v>20</v>
      </c>
      <c r="F1327" s="71">
        <v>2</v>
      </c>
      <c r="G1327" s="71">
        <v>2</v>
      </c>
      <c r="H1327" s="44">
        <v>402</v>
      </c>
      <c r="I1327" s="44">
        <v>0</v>
      </c>
      <c r="J1327" s="44">
        <v>352.5</v>
      </c>
      <c r="K1327" s="37">
        <f t="shared" si="265"/>
        <v>4717908</v>
      </c>
      <c r="L1327" s="44">
        <v>0</v>
      </c>
      <c r="M1327" s="44">
        <v>0</v>
      </c>
      <c r="N1327" s="44">
        <v>0</v>
      </c>
      <c r="O1327" s="44">
        <f>'[1]Прод. прилож'!$C$983</f>
        <v>4717908</v>
      </c>
      <c r="P1327" s="44">
        <f t="shared" si="266"/>
        <v>11736.089552238805</v>
      </c>
      <c r="Q1327" s="50">
        <v>9673</v>
      </c>
      <c r="R1327" s="69" t="s">
        <v>95</v>
      </c>
      <c r="S1327" s="65"/>
      <c r="T1327" s="17"/>
      <c r="U1327" s="16"/>
    </row>
    <row r="1328" spans="1:207" s="15" customFormat="1" ht="27" customHeight="1" x14ac:dyDescent="0.25">
      <c r="A1328" s="69" t="s">
        <v>2089</v>
      </c>
      <c r="B1328" s="45" t="s">
        <v>2014</v>
      </c>
      <c r="C1328" s="167">
        <v>1959</v>
      </c>
      <c r="D1328" s="167" t="s">
        <v>221</v>
      </c>
      <c r="E1328" s="167" t="s">
        <v>20</v>
      </c>
      <c r="F1328" s="51">
        <v>2</v>
      </c>
      <c r="G1328" s="51">
        <v>2</v>
      </c>
      <c r="H1328" s="48">
        <v>600.4</v>
      </c>
      <c r="I1328" s="48">
        <v>0</v>
      </c>
      <c r="J1328" s="48">
        <v>348.5</v>
      </c>
      <c r="K1328" s="37">
        <f>SUM(L1328:O1328)</f>
        <v>8094090.79</v>
      </c>
      <c r="L1328" s="48">
        <v>0</v>
      </c>
      <c r="M1328" s="48">
        <v>0</v>
      </c>
      <c r="N1328" s="48">
        <v>0</v>
      </c>
      <c r="O1328" s="48">
        <f>'[1]Прод. прилож'!$C$423</f>
        <v>8094090.79</v>
      </c>
      <c r="P1328" s="50">
        <f>K1328/H1328</f>
        <v>13481.163874083944</v>
      </c>
      <c r="Q1328" s="37">
        <v>9673</v>
      </c>
      <c r="R1328" s="70" t="s">
        <v>94</v>
      </c>
      <c r="S1328" s="17">
        <f>O1328</f>
        <v>8094090.79</v>
      </c>
      <c r="T1328" s="17"/>
      <c r="U1328" s="16"/>
    </row>
    <row r="1329" spans="1:21" s="15" customFormat="1" ht="27" customHeight="1" x14ac:dyDescent="0.25">
      <c r="A1329" s="69" t="s">
        <v>2090</v>
      </c>
      <c r="B1329" s="108" t="s">
        <v>973</v>
      </c>
      <c r="C1329" s="72">
        <v>1857</v>
      </c>
      <c r="D1329" s="167" t="s">
        <v>221</v>
      </c>
      <c r="E1329" s="167" t="s">
        <v>20</v>
      </c>
      <c r="F1329" s="72">
        <v>2</v>
      </c>
      <c r="G1329" s="72">
        <v>2</v>
      </c>
      <c r="H1329" s="47">
        <v>319.5</v>
      </c>
      <c r="I1329" s="47">
        <v>0</v>
      </c>
      <c r="J1329" s="47">
        <v>229.1</v>
      </c>
      <c r="K1329" s="37">
        <f t="shared" si="265"/>
        <v>3292598.5</v>
      </c>
      <c r="L1329" s="44">
        <v>0</v>
      </c>
      <c r="M1329" s="44">
        <v>0</v>
      </c>
      <c r="N1329" s="44">
        <v>0</v>
      </c>
      <c r="O1329" s="44">
        <f>'[1]Прод. прилож'!$C$1420</f>
        <v>3292598.5</v>
      </c>
      <c r="P1329" s="44">
        <f t="shared" si="266"/>
        <v>10305.472613458529</v>
      </c>
      <c r="Q1329" s="50">
        <v>9673</v>
      </c>
      <c r="R1329" s="69" t="s">
        <v>96</v>
      </c>
      <c r="S1329" s="65"/>
      <c r="T1329" s="17"/>
      <c r="U1329" s="16"/>
    </row>
    <row r="1330" spans="1:21" s="15" customFormat="1" ht="40.15" customHeight="1" x14ac:dyDescent="0.25">
      <c r="A1330" s="198" t="s">
        <v>2187</v>
      </c>
      <c r="B1330" s="198"/>
      <c r="C1330" s="198"/>
      <c r="D1330" s="198"/>
      <c r="E1330" s="198"/>
      <c r="F1330" s="198"/>
      <c r="G1330" s="198"/>
      <c r="H1330" s="198"/>
      <c r="I1330" s="198"/>
      <c r="J1330" s="198"/>
      <c r="K1330" s="198"/>
      <c r="L1330" s="198"/>
      <c r="M1330" s="198"/>
      <c r="N1330" s="198"/>
      <c r="O1330" s="198"/>
      <c r="P1330" s="198"/>
      <c r="Q1330" s="198"/>
      <c r="R1330" s="198"/>
      <c r="S1330" s="57"/>
      <c r="T1330" s="16"/>
      <c r="U1330" s="16"/>
    </row>
    <row r="1331" spans="1:21" ht="40.15" customHeight="1" x14ac:dyDescent="0.25">
      <c r="A1331" s="199" t="s">
        <v>61</v>
      </c>
      <c r="B1331" s="199"/>
      <c r="C1331" s="158" t="s">
        <v>21</v>
      </c>
      <c r="D1331" s="158" t="s">
        <v>21</v>
      </c>
      <c r="E1331" s="158" t="s">
        <v>21</v>
      </c>
      <c r="F1331" s="96" t="s">
        <v>21</v>
      </c>
      <c r="G1331" s="96" t="s">
        <v>21</v>
      </c>
      <c r="H1331" s="97">
        <f>SUM(H1332:H1333)</f>
        <v>604.4</v>
      </c>
      <c r="I1331" s="97">
        <f t="shared" ref="I1331:O1331" si="268">SUM(I1332:I1333)</f>
        <v>0</v>
      </c>
      <c r="J1331" s="97">
        <f t="shared" si="268"/>
        <v>543.29999999999995</v>
      </c>
      <c r="K1331" s="97">
        <f t="shared" si="268"/>
        <v>5413845.5</v>
      </c>
      <c r="L1331" s="97">
        <f t="shared" si="268"/>
        <v>0</v>
      </c>
      <c r="M1331" s="97">
        <f t="shared" si="268"/>
        <v>0</v>
      </c>
      <c r="N1331" s="97">
        <f t="shared" si="268"/>
        <v>0</v>
      </c>
      <c r="O1331" s="97">
        <f t="shared" si="268"/>
        <v>5413845.5</v>
      </c>
      <c r="P1331" s="34">
        <f>K1331/H1331</f>
        <v>8957.3883189940443</v>
      </c>
      <c r="Q1331" s="98" t="s">
        <v>21</v>
      </c>
      <c r="R1331" s="99" t="s">
        <v>21</v>
      </c>
    </row>
    <row r="1332" spans="1:21" ht="27" customHeight="1" x14ac:dyDescent="0.25">
      <c r="A1332" s="70" t="s">
        <v>2091</v>
      </c>
      <c r="B1332" s="45" t="s">
        <v>978</v>
      </c>
      <c r="C1332" s="167">
        <v>1966</v>
      </c>
      <c r="D1332" s="167">
        <v>2010</v>
      </c>
      <c r="E1332" s="167" t="s">
        <v>20</v>
      </c>
      <c r="F1332" s="167">
        <v>2</v>
      </c>
      <c r="G1332" s="167">
        <v>1</v>
      </c>
      <c r="H1332" s="48">
        <v>312.39999999999998</v>
      </c>
      <c r="I1332" s="48">
        <v>0</v>
      </c>
      <c r="J1332" s="48">
        <v>271.5</v>
      </c>
      <c r="K1332" s="37">
        <f>SUM(L1332:O1332)</f>
        <v>2605088.5</v>
      </c>
      <c r="L1332" s="44">
        <v>0</v>
      </c>
      <c r="M1332" s="44">
        <v>0</v>
      </c>
      <c r="N1332" s="44">
        <v>0</v>
      </c>
      <c r="O1332" s="44">
        <f>'[1]Прод. прилож'!$C$1422</f>
        <v>2605088.5</v>
      </c>
      <c r="P1332" s="44">
        <f>K1332/H1332</f>
        <v>8338.9516645326512</v>
      </c>
      <c r="Q1332" s="50">
        <v>9673</v>
      </c>
      <c r="R1332" s="69" t="s">
        <v>96</v>
      </c>
    </row>
    <row r="1333" spans="1:21" ht="27" customHeight="1" x14ac:dyDescent="0.25">
      <c r="A1333" s="70" t="s">
        <v>2092</v>
      </c>
      <c r="B1333" s="45" t="s">
        <v>979</v>
      </c>
      <c r="C1333" s="167">
        <v>1964</v>
      </c>
      <c r="D1333" s="167">
        <v>2009</v>
      </c>
      <c r="E1333" s="167" t="s">
        <v>20</v>
      </c>
      <c r="F1333" s="167">
        <v>2</v>
      </c>
      <c r="G1333" s="167">
        <v>1</v>
      </c>
      <c r="H1333" s="48">
        <v>292</v>
      </c>
      <c r="I1333" s="48">
        <v>0</v>
      </c>
      <c r="J1333" s="48">
        <v>271.8</v>
      </c>
      <c r="K1333" s="37">
        <f>SUM(L1333:O1333)</f>
        <v>2808757</v>
      </c>
      <c r="L1333" s="44">
        <v>0</v>
      </c>
      <c r="M1333" s="44">
        <v>0</v>
      </c>
      <c r="N1333" s="44">
        <v>0</v>
      </c>
      <c r="O1333" s="44">
        <f>'[1]Прод. прилож'!$C$1423</f>
        <v>2808757</v>
      </c>
      <c r="P1333" s="44">
        <f>K1333/H1333</f>
        <v>9619.0308219178078</v>
      </c>
      <c r="Q1333" s="50">
        <v>9673</v>
      </c>
      <c r="R1333" s="69" t="s">
        <v>96</v>
      </c>
    </row>
    <row r="1334" spans="1:21" s="15" customFormat="1" ht="40.15" customHeight="1" x14ac:dyDescent="0.25">
      <c r="A1334" s="198" t="s">
        <v>2188</v>
      </c>
      <c r="B1334" s="198"/>
      <c r="C1334" s="198"/>
      <c r="D1334" s="198"/>
      <c r="E1334" s="198"/>
      <c r="F1334" s="198"/>
      <c r="G1334" s="198"/>
      <c r="H1334" s="198"/>
      <c r="I1334" s="198"/>
      <c r="J1334" s="198"/>
      <c r="K1334" s="198"/>
      <c r="L1334" s="198"/>
      <c r="M1334" s="198"/>
      <c r="N1334" s="198"/>
      <c r="O1334" s="198"/>
      <c r="P1334" s="198"/>
      <c r="Q1334" s="198"/>
      <c r="R1334" s="198"/>
      <c r="S1334" s="57"/>
      <c r="T1334" s="16"/>
      <c r="U1334" s="16"/>
    </row>
    <row r="1335" spans="1:21" ht="40.15" customHeight="1" x14ac:dyDescent="0.25">
      <c r="A1335" s="199" t="s">
        <v>731</v>
      </c>
      <c r="B1335" s="199"/>
      <c r="C1335" s="158" t="s">
        <v>21</v>
      </c>
      <c r="D1335" s="158" t="s">
        <v>21</v>
      </c>
      <c r="E1335" s="158" t="s">
        <v>21</v>
      </c>
      <c r="F1335" s="96" t="s">
        <v>21</v>
      </c>
      <c r="G1335" s="96" t="s">
        <v>21</v>
      </c>
      <c r="H1335" s="97">
        <f>SUM(H1336:H1337)</f>
        <v>883.8</v>
      </c>
      <c r="I1335" s="97">
        <f t="shared" ref="I1335:O1335" si="269">SUM(I1336:I1337)</f>
        <v>0</v>
      </c>
      <c r="J1335" s="97">
        <f t="shared" si="269"/>
        <v>779.8</v>
      </c>
      <c r="K1335" s="97">
        <f t="shared" si="269"/>
        <v>9210975.3499999996</v>
      </c>
      <c r="L1335" s="97">
        <f t="shared" si="269"/>
        <v>0</v>
      </c>
      <c r="M1335" s="97">
        <f t="shared" si="269"/>
        <v>0</v>
      </c>
      <c r="N1335" s="97">
        <f t="shared" si="269"/>
        <v>0</v>
      </c>
      <c r="O1335" s="97">
        <f t="shared" si="269"/>
        <v>9210975.3499999996</v>
      </c>
      <c r="P1335" s="34">
        <f>K1335/H1335</f>
        <v>10422.013294863091</v>
      </c>
      <c r="Q1335" s="98" t="s">
        <v>21</v>
      </c>
      <c r="R1335" s="99" t="s">
        <v>21</v>
      </c>
    </row>
    <row r="1336" spans="1:21" ht="27" customHeight="1" x14ac:dyDescent="0.25">
      <c r="A1336" s="70" t="s">
        <v>2093</v>
      </c>
      <c r="B1336" s="45" t="s">
        <v>980</v>
      </c>
      <c r="C1336" s="167">
        <v>1964</v>
      </c>
      <c r="D1336" s="167">
        <v>2011</v>
      </c>
      <c r="E1336" s="167" t="s">
        <v>20</v>
      </c>
      <c r="F1336" s="167">
        <v>2</v>
      </c>
      <c r="G1336" s="167">
        <v>2</v>
      </c>
      <c r="H1336" s="48">
        <v>453.2</v>
      </c>
      <c r="I1336" s="48">
        <v>0</v>
      </c>
      <c r="J1336" s="48">
        <v>400.7</v>
      </c>
      <c r="K1336" s="37">
        <f>SUM(L1336:O1336)</f>
        <v>4689321.47</v>
      </c>
      <c r="L1336" s="44">
        <v>0</v>
      </c>
      <c r="M1336" s="44">
        <v>0</v>
      </c>
      <c r="N1336" s="44">
        <v>0</v>
      </c>
      <c r="O1336" s="44">
        <f>'[1]Прод. прилож'!$C$985</f>
        <v>4689321.47</v>
      </c>
      <c r="P1336" s="44">
        <f>K1336/H1336</f>
        <v>10347.134752868491</v>
      </c>
      <c r="Q1336" s="50">
        <v>9673</v>
      </c>
      <c r="R1336" s="69" t="s">
        <v>95</v>
      </c>
    </row>
    <row r="1337" spans="1:21" ht="27" customHeight="1" x14ac:dyDescent="0.25">
      <c r="A1337" s="70" t="s">
        <v>2094</v>
      </c>
      <c r="B1337" s="45" t="s">
        <v>981</v>
      </c>
      <c r="C1337" s="167">
        <v>1964</v>
      </c>
      <c r="D1337" s="167">
        <v>2011</v>
      </c>
      <c r="E1337" s="167" t="s">
        <v>20</v>
      </c>
      <c r="F1337" s="167">
        <v>2</v>
      </c>
      <c r="G1337" s="167">
        <v>2</v>
      </c>
      <c r="H1337" s="48">
        <v>430.6</v>
      </c>
      <c r="I1337" s="48">
        <v>0</v>
      </c>
      <c r="J1337" s="48">
        <v>379.1</v>
      </c>
      <c r="K1337" s="37">
        <f>SUM(L1337:O1337)</f>
        <v>4521653.88</v>
      </c>
      <c r="L1337" s="44">
        <v>0</v>
      </c>
      <c r="M1337" s="44">
        <v>0</v>
      </c>
      <c r="N1337" s="44">
        <v>0</v>
      </c>
      <c r="O1337" s="44">
        <f>'[1]Прод. прилож'!$C$986</f>
        <v>4521653.88</v>
      </c>
      <c r="P1337" s="44">
        <f>K1337/H1337</f>
        <v>10500.821830004645</v>
      </c>
      <c r="Q1337" s="50">
        <v>9673</v>
      </c>
      <c r="R1337" s="69" t="s">
        <v>95</v>
      </c>
    </row>
    <row r="1338" spans="1:21" ht="40.15" customHeight="1" x14ac:dyDescent="0.25">
      <c r="A1338" s="198" t="s">
        <v>2189</v>
      </c>
      <c r="B1338" s="198"/>
      <c r="C1338" s="198"/>
      <c r="D1338" s="198"/>
      <c r="E1338" s="198"/>
      <c r="F1338" s="198"/>
      <c r="G1338" s="198"/>
      <c r="H1338" s="198"/>
      <c r="I1338" s="198"/>
      <c r="J1338" s="198"/>
      <c r="K1338" s="198"/>
      <c r="L1338" s="198"/>
      <c r="M1338" s="198"/>
      <c r="N1338" s="198"/>
      <c r="O1338" s="198"/>
      <c r="P1338" s="198"/>
      <c r="Q1338" s="198"/>
      <c r="R1338" s="198"/>
    </row>
    <row r="1339" spans="1:21" ht="40.15" customHeight="1" x14ac:dyDescent="0.25">
      <c r="A1339" s="199" t="s">
        <v>75</v>
      </c>
      <c r="B1339" s="199"/>
      <c r="C1339" s="158" t="s">
        <v>21</v>
      </c>
      <c r="D1339" s="158" t="s">
        <v>21</v>
      </c>
      <c r="E1339" s="158" t="s">
        <v>21</v>
      </c>
      <c r="F1339" s="96" t="s">
        <v>21</v>
      </c>
      <c r="G1339" s="96" t="s">
        <v>21</v>
      </c>
      <c r="H1339" s="97">
        <f>SUM(H1340:H1346)</f>
        <v>4080.2799999999997</v>
      </c>
      <c r="I1339" s="97">
        <f t="shared" ref="I1339:O1339" si="270">SUM(I1340:I1346)</f>
        <v>367.17</v>
      </c>
      <c r="J1339" s="97">
        <f t="shared" si="270"/>
        <v>3713.11</v>
      </c>
      <c r="K1339" s="97">
        <f t="shared" si="270"/>
        <v>43691831.321999997</v>
      </c>
      <c r="L1339" s="97">
        <f t="shared" si="270"/>
        <v>0</v>
      </c>
      <c r="M1339" s="97">
        <f t="shared" si="270"/>
        <v>0</v>
      </c>
      <c r="N1339" s="97">
        <f t="shared" si="270"/>
        <v>0</v>
      </c>
      <c r="O1339" s="97">
        <f t="shared" si="270"/>
        <v>43691831.321999997</v>
      </c>
      <c r="P1339" s="34">
        <f>K1339/H1339</f>
        <v>10708.047320772104</v>
      </c>
      <c r="Q1339" s="98" t="s">
        <v>21</v>
      </c>
      <c r="R1339" s="99" t="s">
        <v>21</v>
      </c>
    </row>
    <row r="1340" spans="1:21" ht="27" customHeight="1" x14ac:dyDescent="0.25">
      <c r="A1340" s="191" t="s">
        <v>2095</v>
      </c>
      <c r="B1340" s="45" t="s">
        <v>982</v>
      </c>
      <c r="C1340" s="167">
        <v>1963</v>
      </c>
      <c r="D1340" s="167" t="s">
        <v>221</v>
      </c>
      <c r="E1340" s="72" t="s">
        <v>20</v>
      </c>
      <c r="F1340" s="71">
        <v>2</v>
      </c>
      <c r="G1340" s="71">
        <v>2</v>
      </c>
      <c r="H1340" s="44">
        <v>402.45</v>
      </c>
      <c r="I1340" s="44">
        <v>50.2</v>
      </c>
      <c r="J1340" s="121">
        <v>352.25</v>
      </c>
      <c r="K1340" s="37">
        <f t="shared" ref="K1340:K1346" si="271">SUM(L1340:O1340)</f>
        <v>4895273.32</v>
      </c>
      <c r="L1340" s="44">
        <v>0</v>
      </c>
      <c r="M1340" s="44">
        <v>0</v>
      </c>
      <c r="N1340" s="44">
        <v>0</v>
      </c>
      <c r="O1340" s="44">
        <f>'[1]Прод. прилож'!$C$988</f>
        <v>4895273.32</v>
      </c>
      <c r="P1340" s="44">
        <f t="shared" ref="P1340:P1346" si="272">K1340/H1340</f>
        <v>12163.68075537334</v>
      </c>
      <c r="Q1340" s="50">
        <v>9673</v>
      </c>
      <c r="R1340" s="69" t="s">
        <v>95</v>
      </c>
    </row>
    <row r="1341" spans="1:21" ht="27" customHeight="1" x14ac:dyDescent="0.25">
      <c r="A1341" s="191" t="s">
        <v>2096</v>
      </c>
      <c r="B1341" s="45" t="s">
        <v>983</v>
      </c>
      <c r="C1341" s="167">
        <v>1969</v>
      </c>
      <c r="D1341" s="167" t="s">
        <v>221</v>
      </c>
      <c r="E1341" s="72" t="s">
        <v>20</v>
      </c>
      <c r="F1341" s="71">
        <v>2</v>
      </c>
      <c r="G1341" s="71">
        <v>2</v>
      </c>
      <c r="H1341" s="44">
        <v>555.87</v>
      </c>
      <c r="I1341" s="44">
        <v>48.59</v>
      </c>
      <c r="J1341" s="44">
        <v>507.28</v>
      </c>
      <c r="K1341" s="37">
        <f t="shared" si="271"/>
        <v>6487241.6790000005</v>
      </c>
      <c r="L1341" s="44">
        <v>0</v>
      </c>
      <c r="M1341" s="44">
        <v>0</v>
      </c>
      <c r="N1341" s="44">
        <v>0</v>
      </c>
      <c r="O1341" s="44">
        <f>'[1]Прод. прилож'!$C$1425</f>
        <v>6487241.6790000005</v>
      </c>
      <c r="P1341" s="44">
        <f t="shared" si="272"/>
        <v>11670.429559069567</v>
      </c>
      <c r="Q1341" s="50">
        <v>9673</v>
      </c>
      <c r="R1341" s="69" t="s">
        <v>96</v>
      </c>
    </row>
    <row r="1342" spans="1:21" ht="27" customHeight="1" x14ac:dyDescent="0.25">
      <c r="A1342" s="191" t="s">
        <v>2097</v>
      </c>
      <c r="B1342" s="45" t="s">
        <v>984</v>
      </c>
      <c r="C1342" s="167">
        <v>1966</v>
      </c>
      <c r="D1342" s="167" t="s">
        <v>221</v>
      </c>
      <c r="E1342" s="72" t="s">
        <v>20</v>
      </c>
      <c r="F1342" s="71">
        <v>2</v>
      </c>
      <c r="G1342" s="71">
        <v>2</v>
      </c>
      <c r="H1342" s="44">
        <v>555.87</v>
      </c>
      <c r="I1342" s="44">
        <v>48.59</v>
      </c>
      <c r="J1342" s="44">
        <v>507.28</v>
      </c>
      <c r="K1342" s="37">
        <f t="shared" si="271"/>
        <v>6487241.6790000005</v>
      </c>
      <c r="L1342" s="44">
        <v>0</v>
      </c>
      <c r="M1342" s="44">
        <v>0</v>
      </c>
      <c r="N1342" s="44">
        <v>0</v>
      </c>
      <c r="O1342" s="44">
        <f>'[1]Прод. прилож'!$C$1426</f>
        <v>6487241.6790000005</v>
      </c>
      <c r="P1342" s="44">
        <f t="shared" si="272"/>
        <v>11670.429559069567</v>
      </c>
      <c r="Q1342" s="50">
        <v>9673</v>
      </c>
      <c r="R1342" s="69" t="s">
        <v>96</v>
      </c>
    </row>
    <row r="1343" spans="1:21" ht="27" customHeight="1" x14ac:dyDescent="0.25">
      <c r="A1343" s="191" t="s">
        <v>2098</v>
      </c>
      <c r="B1343" s="45" t="s">
        <v>985</v>
      </c>
      <c r="C1343" s="167">
        <v>1961</v>
      </c>
      <c r="D1343" s="167" t="s">
        <v>221</v>
      </c>
      <c r="E1343" s="72" t="s">
        <v>20</v>
      </c>
      <c r="F1343" s="71">
        <v>2</v>
      </c>
      <c r="G1343" s="71">
        <v>2</v>
      </c>
      <c r="H1343" s="44">
        <v>562.1</v>
      </c>
      <c r="I1343" s="44">
        <v>46.2</v>
      </c>
      <c r="J1343" s="44">
        <v>515.9</v>
      </c>
      <c r="K1343" s="37">
        <f t="shared" si="271"/>
        <v>3884227.1500000004</v>
      </c>
      <c r="L1343" s="44">
        <v>0</v>
      </c>
      <c r="M1343" s="44">
        <v>0</v>
      </c>
      <c r="N1343" s="44">
        <v>0</v>
      </c>
      <c r="O1343" s="44">
        <f>'[1]Прод. прилож'!$C$989</f>
        <v>3884227.1500000004</v>
      </c>
      <c r="P1343" s="44">
        <f t="shared" si="272"/>
        <v>6910.2066358299235</v>
      </c>
      <c r="Q1343" s="50">
        <v>9673</v>
      </c>
      <c r="R1343" s="69" t="s">
        <v>95</v>
      </c>
    </row>
    <row r="1344" spans="1:21" ht="27" customHeight="1" x14ac:dyDescent="0.25">
      <c r="A1344" s="191" t="s">
        <v>2099</v>
      </c>
      <c r="B1344" s="45" t="s">
        <v>986</v>
      </c>
      <c r="C1344" s="167">
        <v>1967</v>
      </c>
      <c r="D1344" s="167" t="s">
        <v>221</v>
      </c>
      <c r="E1344" s="72" t="s">
        <v>20</v>
      </c>
      <c r="F1344" s="71">
        <v>2</v>
      </c>
      <c r="G1344" s="71">
        <v>2</v>
      </c>
      <c r="H1344" s="44">
        <v>799.61</v>
      </c>
      <c r="I1344" s="44">
        <v>62.4</v>
      </c>
      <c r="J1344" s="44">
        <v>737.21</v>
      </c>
      <c r="K1344" s="37">
        <f t="shared" si="271"/>
        <v>8501942.6940000001</v>
      </c>
      <c r="L1344" s="44">
        <v>0</v>
      </c>
      <c r="M1344" s="44">
        <v>0</v>
      </c>
      <c r="N1344" s="44">
        <v>0</v>
      </c>
      <c r="O1344" s="44">
        <f>'[1]Прод. прилож'!$C$990</f>
        <v>8501942.6940000001</v>
      </c>
      <c r="P1344" s="44">
        <f t="shared" si="272"/>
        <v>10632.611765735795</v>
      </c>
      <c r="Q1344" s="50">
        <v>9673</v>
      </c>
      <c r="R1344" s="69" t="s">
        <v>95</v>
      </c>
    </row>
    <row r="1345" spans="1:21" ht="27" customHeight="1" x14ac:dyDescent="0.25">
      <c r="A1345" s="191" t="s">
        <v>2100</v>
      </c>
      <c r="B1345" s="45" t="s">
        <v>987</v>
      </c>
      <c r="C1345" s="167">
        <v>1965</v>
      </c>
      <c r="D1345" s="167" t="s">
        <v>221</v>
      </c>
      <c r="E1345" s="72" t="s">
        <v>20</v>
      </c>
      <c r="F1345" s="71">
        <v>2</v>
      </c>
      <c r="G1345" s="71">
        <v>2</v>
      </c>
      <c r="H1345" s="44">
        <v>425.68</v>
      </c>
      <c r="I1345" s="44">
        <v>38.89</v>
      </c>
      <c r="J1345" s="44">
        <v>386.79</v>
      </c>
      <c r="K1345" s="37">
        <f t="shared" si="271"/>
        <v>6147254</v>
      </c>
      <c r="L1345" s="44">
        <v>0</v>
      </c>
      <c r="M1345" s="44">
        <v>0</v>
      </c>
      <c r="N1345" s="44">
        <v>0</v>
      </c>
      <c r="O1345" s="44">
        <f>'[1]Прод. прилож'!$C$425</f>
        <v>6147254</v>
      </c>
      <c r="P1345" s="44">
        <f t="shared" si="272"/>
        <v>14441.021424544258</v>
      </c>
      <c r="Q1345" s="50">
        <v>9673</v>
      </c>
      <c r="R1345" s="69" t="s">
        <v>94</v>
      </c>
    </row>
    <row r="1346" spans="1:21" ht="27" customHeight="1" x14ac:dyDescent="0.25">
      <c r="A1346" s="191" t="s">
        <v>2101</v>
      </c>
      <c r="B1346" s="45" t="s">
        <v>988</v>
      </c>
      <c r="C1346" s="167">
        <v>1970</v>
      </c>
      <c r="D1346" s="167" t="s">
        <v>221</v>
      </c>
      <c r="E1346" s="72" t="s">
        <v>22</v>
      </c>
      <c r="F1346" s="71">
        <v>2</v>
      </c>
      <c r="G1346" s="71">
        <v>2</v>
      </c>
      <c r="H1346" s="44">
        <v>778.7</v>
      </c>
      <c r="I1346" s="44">
        <v>72.3</v>
      </c>
      <c r="J1346" s="44">
        <v>706.4</v>
      </c>
      <c r="K1346" s="37">
        <f t="shared" si="271"/>
        <v>7288650.7999999998</v>
      </c>
      <c r="L1346" s="44">
        <v>0</v>
      </c>
      <c r="M1346" s="44">
        <v>0</v>
      </c>
      <c r="N1346" s="44">
        <v>0</v>
      </c>
      <c r="O1346" s="44">
        <f>'[1]Прод. прилож'!$C$426</f>
        <v>7288650.7999999998</v>
      </c>
      <c r="P1346" s="44">
        <f t="shared" si="272"/>
        <v>9360.0241428021054</v>
      </c>
      <c r="Q1346" s="50">
        <v>9673</v>
      </c>
      <c r="R1346" s="69" t="s">
        <v>94</v>
      </c>
    </row>
    <row r="1347" spans="1:21" ht="40.15" customHeight="1" x14ac:dyDescent="0.25">
      <c r="A1347" s="198" t="s">
        <v>2190</v>
      </c>
      <c r="B1347" s="198"/>
      <c r="C1347" s="198"/>
      <c r="D1347" s="198"/>
      <c r="E1347" s="198"/>
      <c r="F1347" s="198"/>
      <c r="G1347" s="198"/>
      <c r="H1347" s="198"/>
      <c r="I1347" s="198"/>
      <c r="J1347" s="198"/>
      <c r="K1347" s="198"/>
      <c r="L1347" s="198"/>
      <c r="M1347" s="198"/>
      <c r="N1347" s="198"/>
      <c r="O1347" s="198"/>
      <c r="P1347" s="198"/>
      <c r="Q1347" s="198"/>
      <c r="R1347" s="198"/>
    </row>
    <row r="1348" spans="1:21" ht="40.15" customHeight="1" x14ac:dyDescent="0.25">
      <c r="A1348" s="199" t="s">
        <v>732</v>
      </c>
      <c r="B1348" s="199"/>
      <c r="C1348" s="158" t="s">
        <v>21</v>
      </c>
      <c r="D1348" s="158" t="s">
        <v>21</v>
      </c>
      <c r="E1348" s="158" t="s">
        <v>21</v>
      </c>
      <c r="F1348" s="96" t="s">
        <v>21</v>
      </c>
      <c r="G1348" s="96" t="s">
        <v>21</v>
      </c>
      <c r="H1348" s="97">
        <f>SUM(H1349:H1351)</f>
        <v>1100</v>
      </c>
      <c r="I1348" s="97">
        <f t="shared" ref="I1348:O1348" si="273">SUM(I1349:I1351)</f>
        <v>555</v>
      </c>
      <c r="J1348" s="97">
        <f t="shared" si="273"/>
        <v>545</v>
      </c>
      <c r="K1348" s="97">
        <f t="shared" si="273"/>
        <v>13006620</v>
      </c>
      <c r="L1348" s="97">
        <f t="shared" si="273"/>
        <v>0</v>
      </c>
      <c r="M1348" s="97">
        <f t="shared" si="273"/>
        <v>0</v>
      </c>
      <c r="N1348" s="97">
        <f t="shared" si="273"/>
        <v>0</v>
      </c>
      <c r="O1348" s="97">
        <f t="shared" si="273"/>
        <v>13006620</v>
      </c>
      <c r="P1348" s="34">
        <f>K1348/H1348</f>
        <v>11824.2</v>
      </c>
      <c r="Q1348" s="98" t="s">
        <v>21</v>
      </c>
      <c r="R1348" s="99" t="s">
        <v>21</v>
      </c>
    </row>
    <row r="1349" spans="1:21" ht="25.9" customHeight="1" x14ac:dyDescent="0.25">
      <c r="A1349" s="70" t="s">
        <v>2102</v>
      </c>
      <c r="B1349" s="105" t="s">
        <v>989</v>
      </c>
      <c r="C1349" s="167">
        <v>1963</v>
      </c>
      <c r="D1349" s="167" t="s">
        <v>221</v>
      </c>
      <c r="E1349" s="72" t="s">
        <v>20</v>
      </c>
      <c r="F1349" s="71">
        <v>2</v>
      </c>
      <c r="G1349" s="71">
        <v>2</v>
      </c>
      <c r="H1349" s="44">
        <v>380</v>
      </c>
      <c r="I1349" s="44">
        <v>380</v>
      </c>
      <c r="J1349" s="44">
        <v>0</v>
      </c>
      <c r="K1349" s="37">
        <f>SUM(L1349:O1349)</f>
        <v>4725900</v>
      </c>
      <c r="L1349" s="44">
        <v>0</v>
      </c>
      <c r="M1349" s="44">
        <v>0</v>
      </c>
      <c r="N1349" s="44">
        <v>0</v>
      </c>
      <c r="O1349" s="44">
        <f>'[1]Прод. прилож'!$C$992</f>
        <v>4725900</v>
      </c>
      <c r="P1349" s="44">
        <f>K1349/H1349</f>
        <v>12436.578947368422</v>
      </c>
      <c r="Q1349" s="50">
        <v>9673</v>
      </c>
      <c r="R1349" s="69" t="s">
        <v>95</v>
      </c>
    </row>
    <row r="1350" spans="1:21" s="15" customFormat="1" ht="25.9" customHeight="1" x14ac:dyDescent="0.25">
      <c r="A1350" s="70" t="s">
        <v>2103</v>
      </c>
      <c r="B1350" s="105" t="s">
        <v>990</v>
      </c>
      <c r="C1350" s="72">
        <v>1961</v>
      </c>
      <c r="D1350" s="167" t="s">
        <v>221</v>
      </c>
      <c r="E1350" s="72" t="s">
        <v>20</v>
      </c>
      <c r="F1350" s="71">
        <v>2</v>
      </c>
      <c r="G1350" s="71">
        <v>2</v>
      </c>
      <c r="H1350" s="37">
        <v>375</v>
      </c>
      <c r="I1350" s="37">
        <v>175</v>
      </c>
      <c r="J1350" s="37">
        <v>200</v>
      </c>
      <c r="K1350" s="37">
        <f>SUM(L1350:O1350)</f>
        <v>4312875</v>
      </c>
      <c r="L1350" s="44">
        <v>0</v>
      </c>
      <c r="M1350" s="44">
        <v>0</v>
      </c>
      <c r="N1350" s="44">
        <v>0</v>
      </c>
      <c r="O1350" s="44">
        <f>'[1]Прод. прилож'!$C$993</f>
        <v>4312875</v>
      </c>
      <c r="P1350" s="44">
        <f>K1350/H1350</f>
        <v>11501</v>
      </c>
      <c r="Q1350" s="50">
        <v>9673</v>
      </c>
      <c r="R1350" s="69" t="s">
        <v>95</v>
      </c>
      <c r="S1350" s="65"/>
      <c r="T1350" s="16"/>
      <c r="U1350" s="16"/>
    </row>
    <row r="1351" spans="1:21" ht="25.9" customHeight="1" x14ac:dyDescent="0.25">
      <c r="A1351" s="70" t="s">
        <v>2104</v>
      </c>
      <c r="B1351" s="105" t="s">
        <v>991</v>
      </c>
      <c r="C1351" s="167">
        <v>1964</v>
      </c>
      <c r="D1351" s="167" t="s">
        <v>221</v>
      </c>
      <c r="E1351" s="72" t="s">
        <v>20</v>
      </c>
      <c r="F1351" s="71">
        <v>2</v>
      </c>
      <c r="G1351" s="71">
        <v>2</v>
      </c>
      <c r="H1351" s="44">
        <v>345</v>
      </c>
      <c r="I1351" s="44">
        <v>0</v>
      </c>
      <c r="J1351" s="44">
        <v>345</v>
      </c>
      <c r="K1351" s="37">
        <f>SUM(L1351:O1351)</f>
        <v>3967845</v>
      </c>
      <c r="L1351" s="44">
        <v>0</v>
      </c>
      <c r="M1351" s="44">
        <v>0</v>
      </c>
      <c r="N1351" s="44">
        <v>0</v>
      </c>
      <c r="O1351" s="44">
        <f>'[1]Прод. прилож'!$C$994</f>
        <v>3967845</v>
      </c>
      <c r="P1351" s="44">
        <f>K1351/H1351</f>
        <v>11501</v>
      </c>
      <c r="Q1351" s="50">
        <v>9673</v>
      </c>
      <c r="R1351" s="69" t="s">
        <v>95</v>
      </c>
    </row>
    <row r="1352" spans="1:21" ht="34.9" customHeight="1" x14ac:dyDescent="0.25">
      <c r="A1352" s="198" t="s">
        <v>2191</v>
      </c>
      <c r="B1352" s="198"/>
      <c r="C1352" s="198"/>
      <c r="D1352" s="198"/>
      <c r="E1352" s="198"/>
      <c r="F1352" s="198"/>
      <c r="G1352" s="198"/>
      <c r="H1352" s="198"/>
      <c r="I1352" s="198"/>
      <c r="J1352" s="198"/>
      <c r="K1352" s="198"/>
      <c r="L1352" s="198"/>
      <c r="M1352" s="198"/>
      <c r="N1352" s="198"/>
      <c r="O1352" s="198"/>
      <c r="P1352" s="198"/>
      <c r="Q1352" s="198"/>
      <c r="R1352" s="198"/>
    </row>
    <row r="1353" spans="1:21" ht="34.9" customHeight="1" x14ac:dyDescent="0.25">
      <c r="A1353" s="199" t="s">
        <v>1752</v>
      </c>
      <c r="B1353" s="199"/>
      <c r="C1353" s="158" t="s">
        <v>21</v>
      </c>
      <c r="D1353" s="158" t="s">
        <v>21</v>
      </c>
      <c r="E1353" s="158" t="s">
        <v>21</v>
      </c>
      <c r="F1353" s="96" t="s">
        <v>21</v>
      </c>
      <c r="G1353" s="96" t="s">
        <v>21</v>
      </c>
      <c r="H1353" s="97">
        <f t="shared" ref="H1353:N1353" si="274">SUM(H1354:H1356)</f>
        <v>697.4</v>
      </c>
      <c r="I1353" s="97">
        <f t="shared" si="274"/>
        <v>0</v>
      </c>
      <c r="J1353" s="97">
        <f t="shared" si="274"/>
        <v>473.9</v>
      </c>
      <c r="K1353" s="97">
        <f t="shared" si="274"/>
        <v>3881541.0600000005</v>
      </c>
      <c r="L1353" s="97">
        <f t="shared" si="274"/>
        <v>0</v>
      </c>
      <c r="M1353" s="97">
        <f t="shared" si="274"/>
        <v>0</v>
      </c>
      <c r="N1353" s="97">
        <f t="shared" si="274"/>
        <v>0</v>
      </c>
      <c r="O1353" s="97">
        <f>SUM(O1354:O1356)</f>
        <v>3881541.0600000005</v>
      </c>
      <c r="P1353" s="34">
        <f>K1353/H1353</f>
        <v>5565.731373673646</v>
      </c>
      <c r="Q1353" s="98" t="s">
        <v>21</v>
      </c>
      <c r="R1353" s="99" t="s">
        <v>21</v>
      </c>
    </row>
    <row r="1354" spans="1:21" s="15" customFormat="1" ht="22.9" customHeight="1" x14ac:dyDescent="0.25">
      <c r="A1354" s="200" t="s">
        <v>2105</v>
      </c>
      <c r="B1354" s="212" t="s">
        <v>1852</v>
      </c>
      <c r="C1354" s="214">
        <v>1964</v>
      </c>
      <c r="D1354" s="214" t="s">
        <v>221</v>
      </c>
      <c r="E1354" s="214" t="s">
        <v>20</v>
      </c>
      <c r="F1354" s="220">
        <v>2</v>
      </c>
      <c r="G1354" s="220">
        <v>2</v>
      </c>
      <c r="H1354" s="216">
        <v>347.4</v>
      </c>
      <c r="I1354" s="216">
        <v>0</v>
      </c>
      <c r="J1354" s="216">
        <v>233.9</v>
      </c>
      <c r="K1354" s="37">
        <f>SUM(L1354:O1354)</f>
        <v>270186.65999999997</v>
      </c>
      <c r="L1354" s="48">
        <v>0</v>
      </c>
      <c r="M1354" s="48">
        <v>0</v>
      </c>
      <c r="N1354" s="48">
        <v>0</v>
      </c>
      <c r="O1354" s="48">
        <f>'[1]Прод. прилож'!$C$428</f>
        <v>270186.65999999997</v>
      </c>
      <c r="P1354" s="50">
        <f>K1354/H1354</f>
        <v>777.73937823834194</v>
      </c>
      <c r="Q1354" s="37">
        <v>9673</v>
      </c>
      <c r="R1354" s="70" t="s">
        <v>94</v>
      </c>
      <c r="S1354" s="16"/>
      <c r="T1354" s="17"/>
      <c r="U1354" s="16"/>
    </row>
    <row r="1355" spans="1:21" s="15" customFormat="1" ht="22.9" customHeight="1" x14ac:dyDescent="0.25">
      <c r="A1355" s="201"/>
      <c r="B1355" s="213"/>
      <c r="C1355" s="215"/>
      <c r="D1355" s="215"/>
      <c r="E1355" s="215"/>
      <c r="F1355" s="221"/>
      <c r="G1355" s="221"/>
      <c r="H1355" s="217"/>
      <c r="I1355" s="217"/>
      <c r="J1355" s="217"/>
      <c r="K1355" s="37">
        <f>SUM(L1355:O1355)</f>
        <v>3018804.4000000004</v>
      </c>
      <c r="L1355" s="48">
        <v>0</v>
      </c>
      <c r="M1355" s="48">
        <v>0</v>
      </c>
      <c r="N1355" s="48">
        <v>0</v>
      </c>
      <c r="O1355" s="48">
        <f>'[1]Прод. прилож'!$C$996</f>
        <v>3018804.4000000004</v>
      </c>
      <c r="P1355" s="50">
        <f>O1355/H1354</f>
        <v>8689.7075417386313</v>
      </c>
      <c r="Q1355" s="37">
        <v>9673</v>
      </c>
      <c r="R1355" s="70" t="s">
        <v>95</v>
      </c>
      <c r="S1355" s="16"/>
      <c r="T1355" s="17"/>
      <c r="U1355" s="16"/>
    </row>
    <row r="1356" spans="1:21" s="15" customFormat="1" ht="22.9" customHeight="1" x14ac:dyDescent="0.25">
      <c r="A1356" s="69" t="s">
        <v>2106</v>
      </c>
      <c r="B1356" s="45" t="s">
        <v>1751</v>
      </c>
      <c r="C1356" s="192">
        <v>1962</v>
      </c>
      <c r="D1356" s="192" t="s">
        <v>221</v>
      </c>
      <c r="E1356" s="192" t="s">
        <v>20</v>
      </c>
      <c r="F1356" s="51">
        <v>2</v>
      </c>
      <c r="G1356" s="51">
        <v>2</v>
      </c>
      <c r="H1356" s="48">
        <v>350</v>
      </c>
      <c r="I1356" s="48">
        <v>0</v>
      </c>
      <c r="J1356" s="48">
        <v>240</v>
      </c>
      <c r="K1356" s="37">
        <f>SUM(L1356:O1356)</f>
        <v>592550</v>
      </c>
      <c r="L1356" s="48">
        <v>0</v>
      </c>
      <c r="M1356" s="48">
        <v>0</v>
      </c>
      <c r="N1356" s="48">
        <v>0</v>
      </c>
      <c r="O1356" s="48">
        <f>'[1]Прод. прилож'!$C$1428</f>
        <v>592550</v>
      </c>
      <c r="P1356" s="50">
        <f>K1356/H1356</f>
        <v>1693</v>
      </c>
      <c r="Q1356" s="37">
        <v>9673</v>
      </c>
      <c r="R1356" s="69" t="s">
        <v>96</v>
      </c>
      <c r="S1356" s="16"/>
      <c r="T1356" s="16"/>
      <c r="U1356" s="16"/>
    </row>
    <row r="1357" spans="1:21" s="15" customFormat="1" ht="34.9" customHeight="1" x14ac:dyDescent="0.25">
      <c r="A1357" s="198" t="s">
        <v>2192</v>
      </c>
      <c r="B1357" s="198"/>
      <c r="C1357" s="198"/>
      <c r="D1357" s="198"/>
      <c r="E1357" s="198"/>
      <c r="F1357" s="198"/>
      <c r="G1357" s="198"/>
      <c r="H1357" s="198"/>
      <c r="I1357" s="198"/>
      <c r="J1357" s="198"/>
      <c r="K1357" s="198"/>
      <c r="L1357" s="198"/>
      <c r="M1357" s="198"/>
      <c r="N1357" s="198"/>
      <c r="O1357" s="198"/>
      <c r="P1357" s="198"/>
      <c r="Q1357" s="198"/>
      <c r="R1357" s="198"/>
      <c r="S1357" s="57"/>
      <c r="T1357" s="16"/>
      <c r="U1357" s="16"/>
    </row>
    <row r="1358" spans="1:21" s="15" customFormat="1" ht="34.9" customHeight="1" x14ac:dyDescent="0.25">
      <c r="A1358" s="199" t="s">
        <v>733</v>
      </c>
      <c r="B1358" s="199"/>
      <c r="C1358" s="158" t="s">
        <v>21</v>
      </c>
      <c r="D1358" s="158" t="s">
        <v>21</v>
      </c>
      <c r="E1358" s="158" t="s">
        <v>21</v>
      </c>
      <c r="F1358" s="96" t="s">
        <v>21</v>
      </c>
      <c r="G1358" s="96" t="s">
        <v>21</v>
      </c>
      <c r="H1358" s="97">
        <f t="shared" ref="H1358:O1358" si="275">SUM(H1359:H1359)</f>
        <v>345</v>
      </c>
      <c r="I1358" s="97">
        <f t="shared" si="275"/>
        <v>0</v>
      </c>
      <c r="J1358" s="97">
        <f t="shared" si="275"/>
        <v>345</v>
      </c>
      <c r="K1358" s="97">
        <f t="shared" si="275"/>
        <v>5889966.21</v>
      </c>
      <c r="L1358" s="97">
        <f t="shared" si="275"/>
        <v>0</v>
      </c>
      <c r="M1358" s="97">
        <f t="shared" si="275"/>
        <v>0</v>
      </c>
      <c r="N1358" s="97">
        <f t="shared" si="275"/>
        <v>0</v>
      </c>
      <c r="O1358" s="97">
        <f t="shared" si="275"/>
        <v>5889966.21</v>
      </c>
      <c r="P1358" s="34">
        <f>K1358/H1358</f>
        <v>17072.365826086956</v>
      </c>
      <c r="Q1358" s="98" t="s">
        <v>21</v>
      </c>
      <c r="R1358" s="99" t="s">
        <v>21</v>
      </c>
      <c r="S1358" s="57"/>
      <c r="T1358" s="16"/>
      <c r="U1358" s="16"/>
    </row>
    <row r="1359" spans="1:21" ht="25.15" customHeight="1" x14ac:dyDescent="0.25">
      <c r="A1359" s="69" t="s">
        <v>2107</v>
      </c>
      <c r="B1359" s="45" t="s">
        <v>992</v>
      </c>
      <c r="C1359" s="72">
        <v>1963</v>
      </c>
      <c r="D1359" s="167" t="s">
        <v>221</v>
      </c>
      <c r="E1359" s="72" t="s">
        <v>20</v>
      </c>
      <c r="F1359" s="71">
        <v>2</v>
      </c>
      <c r="G1359" s="71">
        <v>2</v>
      </c>
      <c r="H1359" s="37">
        <v>345</v>
      </c>
      <c r="I1359" s="37">
        <v>0</v>
      </c>
      <c r="J1359" s="37">
        <v>345</v>
      </c>
      <c r="K1359" s="37">
        <f>SUM(L1359:O1359)</f>
        <v>5889966.21</v>
      </c>
      <c r="L1359" s="44">
        <v>0</v>
      </c>
      <c r="M1359" s="44">
        <v>0</v>
      </c>
      <c r="N1359" s="44">
        <v>0</v>
      </c>
      <c r="O1359" s="44">
        <f>'[1]Прод. прилож'!$C$430</f>
        <v>5889966.21</v>
      </c>
      <c r="P1359" s="44">
        <f>K1359/H1359</f>
        <v>17072.365826086956</v>
      </c>
      <c r="Q1359" s="50">
        <v>9673</v>
      </c>
      <c r="R1359" s="69" t="s">
        <v>94</v>
      </c>
      <c r="S1359" s="18"/>
    </row>
    <row r="1360" spans="1:21" ht="34.9" customHeight="1" x14ac:dyDescent="0.25">
      <c r="A1360" s="198" t="s">
        <v>2193</v>
      </c>
      <c r="B1360" s="198"/>
      <c r="C1360" s="198"/>
      <c r="D1360" s="198"/>
      <c r="E1360" s="198"/>
      <c r="F1360" s="198"/>
      <c r="G1360" s="198"/>
      <c r="H1360" s="198"/>
      <c r="I1360" s="198"/>
      <c r="J1360" s="198"/>
      <c r="K1360" s="198"/>
      <c r="L1360" s="198"/>
      <c r="M1360" s="198"/>
      <c r="N1360" s="198"/>
      <c r="O1360" s="198"/>
      <c r="P1360" s="198"/>
      <c r="Q1360" s="198"/>
      <c r="R1360" s="198"/>
      <c r="S1360" s="2"/>
      <c r="T1360" s="2"/>
      <c r="U1360" s="2"/>
    </row>
    <row r="1361" spans="1:21" ht="34.9" customHeight="1" x14ac:dyDescent="0.25">
      <c r="A1361" s="199" t="s">
        <v>62</v>
      </c>
      <c r="B1361" s="199"/>
      <c r="C1361" s="158" t="s">
        <v>21</v>
      </c>
      <c r="D1361" s="158" t="s">
        <v>21</v>
      </c>
      <c r="E1361" s="158" t="s">
        <v>21</v>
      </c>
      <c r="F1361" s="96" t="s">
        <v>21</v>
      </c>
      <c r="G1361" s="96" t="s">
        <v>21</v>
      </c>
      <c r="H1361" s="97">
        <f t="shared" ref="H1361:N1361" si="276">SUM(H1362:H1365)</f>
        <v>5783.5000000000009</v>
      </c>
      <c r="I1361" s="97">
        <f t="shared" si="276"/>
        <v>0</v>
      </c>
      <c r="J1361" s="97">
        <f t="shared" si="276"/>
        <v>1799.5</v>
      </c>
      <c r="K1361" s="97">
        <f t="shared" si="276"/>
        <v>35901298.640000001</v>
      </c>
      <c r="L1361" s="97">
        <f t="shared" si="276"/>
        <v>0</v>
      </c>
      <c r="M1361" s="97">
        <f t="shared" si="276"/>
        <v>0</v>
      </c>
      <c r="N1361" s="97">
        <f t="shared" si="276"/>
        <v>0</v>
      </c>
      <c r="O1361" s="97">
        <f>SUM(O1362:O1365)</f>
        <v>35901298.640000001</v>
      </c>
      <c r="P1361" s="34">
        <f>K1361/H1361</f>
        <v>6207.5384524941637</v>
      </c>
      <c r="Q1361" s="98" t="s">
        <v>21</v>
      </c>
      <c r="R1361" s="99" t="s">
        <v>21</v>
      </c>
      <c r="S1361" s="2"/>
      <c r="T1361" s="2"/>
      <c r="U1361" s="2"/>
    </row>
    <row r="1362" spans="1:21" s="113" customFormat="1" ht="22.9" customHeight="1" x14ac:dyDescent="0.25">
      <c r="A1362" s="70" t="s">
        <v>2108</v>
      </c>
      <c r="B1362" s="45" t="s">
        <v>1988</v>
      </c>
      <c r="C1362" s="167">
        <v>1985</v>
      </c>
      <c r="D1362" s="167" t="s">
        <v>221</v>
      </c>
      <c r="E1362" s="167" t="s">
        <v>22</v>
      </c>
      <c r="F1362" s="64">
        <v>4</v>
      </c>
      <c r="G1362" s="64">
        <v>4</v>
      </c>
      <c r="H1362" s="48">
        <v>2419.6</v>
      </c>
      <c r="I1362" s="48">
        <v>0</v>
      </c>
      <c r="J1362" s="48">
        <v>428.1</v>
      </c>
      <c r="K1362" s="37">
        <f>SUM(L1362:O1362)</f>
        <v>19570151.599999998</v>
      </c>
      <c r="L1362" s="48">
        <v>0</v>
      </c>
      <c r="M1362" s="48">
        <v>0</v>
      </c>
      <c r="N1362" s="48">
        <v>0</v>
      </c>
      <c r="O1362" s="48">
        <f>'[1]Прод. прилож'!$C$998</f>
        <v>19570151.599999998</v>
      </c>
      <c r="P1362" s="50">
        <f>K1362/H1362</f>
        <v>8088.1763927921966</v>
      </c>
      <c r="Q1362" s="37">
        <v>9673</v>
      </c>
      <c r="R1362" s="69" t="s">
        <v>95</v>
      </c>
      <c r="S1362" s="114"/>
      <c r="T1362" s="114"/>
      <c r="U1362" s="112"/>
    </row>
    <row r="1363" spans="1:21" ht="29.45" customHeight="1" x14ac:dyDescent="0.25">
      <c r="A1363" s="70" t="s">
        <v>2109</v>
      </c>
      <c r="B1363" s="45" t="s">
        <v>1989</v>
      </c>
      <c r="C1363" s="72">
        <v>1990</v>
      </c>
      <c r="D1363" s="72" t="s">
        <v>221</v>
      </c>
      <c r="E1363" s="72" t="s">
        <v>22</v>
      </c>
      <c r="F1363" s="71">
        <v>3</v>
      </c>
      <c r="G1363" s="71">
        <v>2</v>
      </c>
      <c r="H1363" s="46">
        <v>982.2</v>
      </c>
      <c r="I1363" s="46">
        <v>0</v>
      </c>
      <c r="J1363" s="46">
        <v>322.5</v>
      </c>
      <c r="K1363" s="46">
        <f>SUM(L1363:O1363)</f>
        <v>6721147.04</v>
      </c>
      <c r="L1363" s="46">
        <v>0</v>
      </c>
      <c r="M1363" s="46">
        <v>0</v>
      </c>
      <c r="N1363" s="46">
        <v>0</v>
      </c>
      <c r="O1363" s="44">
        <f>'[1]Прод. прилож'!$C$432</f>
        <v>6721147.04</v>
      </c>
      <c r="P1363" s="44">
        <f>K1363/H1363</f>
        <v>6842.9515780900019</v>
      </c>
      <c r="Q1363" s="50">
        <v>9673</v>
      </c>
      <c r="R1363" s="69" t="s">
        <v>94</v>
      </c>
      <c r="S1363" s="2"/>
      <c r="T1363" s="2"/>
      <c r="U1363" s="2"/>
    </row>
    <row r="1364" spans="1:21" ht="25.15" customHeight="1" x14ac:dyDescent="0.25">
      <c r="A1364" s="70" t="s">
        <v>2110</v>
      </c>
      <c r="B1364" s="45" t="s">
        <v>1990</v>
      </c>
      <c r="C1364" s="167">
        <v>1962</v>
      </c>
      <c r="D1364" s="167" t="s">
        <v>221</v>
      </c>
      <c r="E1364" s="167" t="s">
        <v>20</v>
      </c>
      <c r="F1364" s="167">
        <v>2</v>
      </c>
      <c r="G1364" s="167">
        <v>2</v>
      </c>
      <c r="H1364" s="48">
        <v>1189.9000000000001</v>
      </c>
      <c r="I1364" s="48">
        <v>0</v>
      </c>
      <c r="J1364" s="48">
        <v>523.5</v>
      </c>
      <c r="K1364" s="37">
        <f>SUM(L1364:O1364)</f>
        <v>4805000</v>
      </c>
      <c r="L1364" s="44">
        <v>0</v>
      </c>
      <c r="M1364" s="44">
        <v>0</v>
      </c>
      <c r="N1364" s="44">
        <v>0</v>
      </c>
      <c r="O1364" s="44">
        <f>'[1]Прод. прилож'!$C$1430</f>
        <v>4805000</v>
      </c>
      <c r="P1364" s="44">
        <f>K1364/H1364</f>
        <v>4038.1544667619123</v>
      </c>
      <c r="Q1364" s="50">
        <v>9673</v>
      </c>
      <c r="R1364" s="69" t="s">
        <v>96</v>
      </c>
    </row>
    <row r="1365" spans="1:21" ht="25.15" customHeight="1" x14ac:dyDescent="0.25">
      <c r="A1365" s="70" t="s">
        <v>2111</v>
      </c>
      <c r="B1365" s="45" t="s">
        <v>1991</v>
      </c>
      <c r="C1365" s="167">
        <v>1968</v>
      </c>
      <c r="D1365" s="167" t="s">
        <v>221</v>
      </c>
      <c r="E1365" s="167" t="s">
        <v>20</v>
      </c>
      <c r="F1365" s="167">
        <v>2</v>
      </c>
      <c r="G1365" s="167">
        <v>2</v>
      </c>
      <c r="H1365" s="48">
        <v>1191.8</v>
      </c>
      <c r="I1365" s="48">
        <v>0</v>
      </c>
      <c r="J1365" s="48">
        <v>525.4</v>
      </c>
      <c r="K1365" s="37">
        <f>SUM(L1365:O1365)</f>
        <v>4805000</v>
      </c>
      <c r="L1365" s="44">
        <v>0</v>
      </c>
      <c r="M1365" s="44">
        <v>0</v>
      </c>
      <c r="N1365" s="44">
        <v>0</v>
      </c>
      <c r="O1365" s="44">
        <f>'[1]Прод. прилож'!$C$1431</f>
        <v>4805000</v>
      </c>
      <c r="P1365" s="44">
        <f>K1365/H1365</f>
        <v>4031.7167309951337</v>
      </c>
      <c r="Q1365" s="50">
        <v>9673</v>
      </c>
      <c r="R1365" s="69" t="s">
        <v>96</v>
      </c>
    </row>
    <row r="1366" spans="1:21" ht="40.15" customHeight="1" x14ac:dyDescent="0.25">
      <c r="A1366" s="198" t="s">
        <v>2194</v>
      </c>
      <c r="B1366" s="198"/>
      <c r="C1366" s="198"/>
      <c r="D1366" s="198"/>
      <c r="E1366" s="198"/>
      <c r="F1366" s="198"/>
      <c r="G1366" s="198"/>
      <c r="H1366" s="198"/>
      <c r="I1366" s="198"/>
      <c r="J1366" s="198"/>
      <c r="K1366" s="198"/>
      <c r="L1366" s="198"/>
      <c r="M1366" s="198"/>
      <c r="N1366" s="198"/>
      <c r="O1366" s="198"/>
      <c r="P1366" s="198"/>
      <c r="Q1366" s="198"/>
      <c r="R1366" s="198"/>
    </row>
    <row r="1367" spans="1:21" s="15" customFormat="1" ht="40.15" customHeight="1" x14ac:dyDescent="0.25">
      <c r="A1367" s="199" t="s">
        <v>63</v>
      </c>
      <c r="B1367" s="199"/>
      <c r="C1367" s="158" t="s">
        <v>21</v>
      </c>
      <c r="D1367" s="158" t="s">
        <v>21</v>
      </c>
      <c r="E1367" s="158" t="s">
        <v>21</v>
      </c>
      <c r="F1367" s="96" t="s">
        <v>21</v>
      </c>
      <c r="G1367" s="96" t="s">
        <v>21</v>
      </c>
      <c r="H1367" s="97">
        <f>SUM(H1368:H1370)</f>
        <v>2079.5</v>
      </c>
      <c r="I1367" s="97">
        <f t="shared" ref="I1367:O1367" si="277">SUM(I1368:I1370)</f>
        <v>0</v>
      </c>
      <c r="J1367" s="97">
        <f t="shared" si="277"/>
        <v>1834.3999999999999</v>
      </c>
      <c r="K1367" s="97">
        <f t="shared" si="277"/>
        <v>7655161.5999999996</v>
      </c>
      <c r="L1367" s="97">
        <f t="shared" si="277"/>
        <v>0</v>
      </c>
      <c r="M1367" s="97">
        <f t="shared" si="277"/>
        <v>0</v>
      </c>
      <c r="N1367" s="97">
        <f t="shared" si="277"/>
        <v>0</v>
      </c>
      <c r="O1367" s="97">
        <f t="shared" si="277"/>
        <v>7655161.5999999996</v>
      </c>
      <c r="P1367" s="34">
        <f>K1367/H1367</f>
        <v>3681.2510699687423</v>
      </c>
      <c r="Q1367" s="98" t="s">
        <v>21</v>
      </c>
      <c r="R1367" s="99" t="s">
        <v>21</v>
      </c>
      <c r="S1367" s="65"/>
      <c r="T1367" s="16"/>
      <c r="U1367" s="16"/>
    </row>
    <row r="1368" spans="1:21" s="15" customFormat="1" ht="25.15" customHeight="1" x14ac:dyDescent="0.25">
      <c r="A1368" s="70" t="s">
        <v>2112</v>
      </c>
      <c r="B1368" s="108" t="s">
        <v>1992</v>
      </c>
      <c r="C1368" s="167">
        <v>1967</v>
      </c>
      <c r="D1368" s="167" t="s">
        <v>221</v>
      </c>
      <c r="E1368" s="72" t="s">
        <v>20</v>
      </c>
      <c r="F1368" s="71">
        <v>2</v>
      </c>
      <c r="G1368" s="71">
        <v>2</v>
      </c>
      <c r="H1368" s="50">
        <v>485.8</v>
      </c>
      <c r="I1368" s="44">
        <v>0</v>
      </c>
      <c r="J1368" s="44">
        <v>380.4</v>
      </c>
      <c r="K1368" s="37">
        <f>SUM(L1368:O1368)</f>
        <v>1313042.6000000001</v>
      </c>
      <c r="L1368" s="44">
        <v>0</v>
      </c>
      <c r="M1368" s="44">
        <v>0</v>
      </c>
      <c r="N1368" s="44">
        <v>0</v>
      </c>
      <c r="O1368" s="44">
        <f>'[1]Прод. прилож'!$C$434</f>
        <v>1313042.6000000001</v>
      </c>
      <c r="P1368" s="44">
        <f>K1368/H1368</f>
        <v>2702.8460271716758</v>
      </c>
      <c r="Q1368" s="50">
        <v>9673</v>
      </c>
      <c r="R1368" s="69" t="s">
        <v>94</v>
      </c>
      <c r="S1368" s="57"/>
      <c r="T1368" s="16"/>
      <c r="U1368" s="16"/>
    </row>
    <row r="1369" spans="1:21" s="15" customFormat="1" ht="25.15" customHeight="1" x14ac:dyDescent="0.25">
      <c r="A1369" s="70" t="s">
        <v>2113</v>
      </c>
      <c r="B1369" s="108" t="s">
        <v>1993</v>
      </c>
      <c r="C1369" s="167">
        <v>1968</v>
      </c>
      <c r="D1369" s="167" t="s">
        <v>221</v>
      </c>
      <c r="E1369" s="72" t="s">
        <v>20</v>
      </c>
      <c r="F1369" s="71">
        <v>2</v>
      </c>
      <c r="G1369" s="71">
        <v>2</v>
      </c>
      <c r="H1369" s="50">
        <v>422.4</v>
      </c>
      <c r="I1369" s="44">
        <v>0</v>
      </c>
      <c r="J1369" s="44">
        <v>375.2</v>
      </c>
      <c r="K1369" s="37">
        <f>SUM(L1369:O1369)</f>
        <v>3733919</v>
      </c>
      <c r="L1369" s="44">
        <v>0</v>
      </c>
      <c r="M1369" s="44">
        <v>0</v>
      </c>
      <c r="N1369" s="44">
        <v>0</v>
      </c>
      <c r="O1369" s="44">
        <f>'[1]Прод. прилож'!$C$1000</f>
        <v>3733919</v>
      </c>
      <c r="P1369" s="44">
        <f>K1369/H1369</f>
        <v>8839.7703598484859</v>
      </c>
      <c r="Q1369" s="50">
        <v>9673</v>
      </c>
      <c r="R1369" s="69" t="s">
        <v>95</v>
      </c>
      <c r="S1369" s="57"/>
      <c r="T1369" s="16"/>
      <c r="U1369" s="17"/>
    </row>
    <row r="1370" spans="1:21" s="15" customFormat="1" ht="25.15" customHeight="1" x14ac:dyDescent="0.25">
      <c r="A1370" s="70" t="s">
        <v>2114</v>
      </c>
      <c r="B1370" s="108" t="s">
        <v>1994</v>
      </c>
      <c r="C1370" s="167">
        <v>1995</v>
      </c>
      <c r="D1370" s="167" t="s">
        <v>221</v>
      </c>
      <c r="E1370" s="72" t="s">
        <v>20</v>
      </c>
      <c r="F1370" s="71">
        <v>3</v>
      </c>
      <c r="G1370" s="71">
        <v>2</v>
      </c>
      <c r="H1370" s="44">
        <v>1171.3</v>
      </c>
      <c r="I1370" s="44">
        <v>0</v>
      </c>
      <c r="J1370" s="44">
        <v>1078.8</v>
      </c>
      <c r="K1370" s="37">
        <f>SUM(L1370:O1370)</f>
        <v>2608200</v>
      </c>
      <c r="L1370" s="44">
        <v>0</v>
      </c>
      <c r="M1370" s="44">
        <v>0</v>
      </c>
      <c r="N1370" s="44">
        <v>0</v>
      </c>
      <c r="O1370" s="44">
        <f>'[1]Прод. прилож'!$C$1433</f>
        <v>2608200</v>
      </c>
      <c r="P1370" s="44">
        <f>K1370/H1370</f>
        <v>2226.7565952360624</v>
      </c>
      <c r="Q1370" s="50">
        <v>9673</v>
      </c>
      <c r="R1370" s="69" t="s">
        <v>96</v>
      </c>
      <c r="S1370" s="57"/>
      <c r="T1370" s="16"/>
      <c r="U1370" s="16"/>
    </row>
    <row r="1371" spans="1:21" s="111" customFormat="1" ht="42" customHeight="1" x14ac:dyDescent="0.25">
      <c r="A1371" s="198" t="s">
        <v>2195</v>
      </c>
      <c r="B1371" s="198"/>
      <c r="C1371" s="198"/>
      <c r="D1371" s="198"/>
      <c r="E1371" s="198"/>
      <c r="F1371" s="198"/>
      <c r="G1371" s="198"/>
      <c r="H1371" s="198"/>
      <c r="I1371" s="198"/>
      <c r="J1371" s="198"/>
      <c r="K1371" s="198"/>
      <c r="L1371" s="198"/>
      <c r="M1371" s="198"/>
      <c r="N1371" s="198"/>
      <c r="O1371" s="198"/>
      <c r="P1371" s="198"/>
      <c r="Q1371" s="198"/>
      <c r="R1371" s="198"/>
      <c r="S1371" s="110"/>
      <c r="T1371" s="110"/>
      <c r="U1371" s="110"/>
    </row>
    <row r="1372" spans="1:21" s="111" customFormat="1" ht="42" customHeight="1" x14ac:dyDescent="0.25">
      <c r="A1372" s="199" t="s">
        <v>1719</v>
      </c>
      <c r="B1372" s="199"/>
      <c r="C1372" s="158" t="s">
        <v>21</v>
      </c>
      <c r="D1372" s="158" t="s">
        <v>21</v>
      </c>
      <c r="E1372" s="158" t="s">
        <v>21</v>
      </c>
      <c r="F1372" s="96" t="s">
        <v>21</v>
      </c>
      <c r="G1372" s="96" t="s">
        <v>21</v>
      </c>
      <c r="H1372" s="118">
        <f>SUM(H1373)</f>
        <v>375.7</v>
      </c>
      <c r="I1372" s="118">
        <f t="shared" ref="I1372:O1372" si="278">SUM(I1373)</f>
        <v>0</v>
      </c>
      <c r="J1372" s="118">
        <f t="shared" si="278"/>
        <v>255.6</v>
      </c>
      <c r="K1372" s="118">
        <f t="shared" si="278"/>
        <v>2488273.08</v>
      </c>
      <c r="L1372" s="118">
        <f t="shared" si="278"/>
        <v>0</v>
      </c>
      <c r="M1372" s="118">
        <f t="shared" si="278"/>
        <v>0</v>
      </c>
      <c r="N1372" s="118">
        <f t="shared" si="278"/>
        <v>0</v>
      </c>
      <c r="O1372" s="118">
        <f t="shared" si="278"/>
        <v>2488273.08</v>
      </c>
      <c r="P1372" s="34">
        <f>K1373/H1373</f>
        <v>6623.0318871439986</v>
      </c>
      <c r="Q1372" s="119" t="s">
        <v>21</v>
      </c>
      <c r="R1372" s="120" t="s">
        <v>21</v>
      </c>
      <c r="S1372" s="110"/>
      <c r="T1372" s="110"/>
      <c r="U1372" s="110"/>
    </row>
    <row r="1373" spans="1:21" s="111" customFormat="1" ht="27" customHeight="1" x14ac:dyDescent="0.25">
      <c r="A1373" s="70" t="s">
        <v>2115</v>
      </c>
      <c r="B1373" s="108" t="s">
        <v>1995</v>
      </c>
      <c r="C1373" s="167">
        <v>1964</v>
      </c>
      <c r="D1373" s="167" t="s">
        <v>221</v>
      </c>
      <c r="E1373" s="72" t="s">
        <v>20</v>
      </c>
      <c r="F1373" s="71">
        <v>2</v>
      </c>
      <c r="G1373" s="71">
        <v>1</v>
      </c>
      <c r="H1373" s="141">
        <v>375.7</v>
      </c>
      <c r="I1373" s="141">
        <v>0</v>
      </c>
      <c r="J1373" s="141">
        <v>255.6</v>
      </c>
      <c r="K1373" s="37">
        <f>SUM(L1373:O1373)</f>
        <v>2488273.08</v>
      </c>
      <c r="L1373" s="37">
        <v>0</v>
      </c>
      <c r="M1373" s="37">
        <v>0</v>
      </c>
      <c r="N1373" s="37">
        <v>0</v>
      </c>
      <c r="O1373" s="37">
        <f>'[1]Прод. прилож'!$C$438</f>
        <v>2488273.08</v>
      </c>
      <c r="P1373" s="50">
        <f>K1373/H1373</f>
        <v>6623.0318871439986</v>
      </c>
      <c r="Q1373" s="37">
        <v>9673</v>
      </c>
      <c r="R1373" s="70" t="s">
        <v>94</v>
      </c>
      <c r="S1373" s="142">
        <f>O1373</f>
        <v>2488273.08</v>
      </c>
    </row>
    <row r="1374" spans="1:21" s="111" customFormat="1" ht="42" customHeight="1" x14ac:dyDescent="0.25">
      <c r="A1374" s="198" t="s">
        <v>2196</v>
      </c>
      <c r="B1374" s="198"/>
      <c r="C1374" s="198"/>
      <c r="D1374" s="198"/>
      <c r="E1374" s="198"/>
      <c r="F1374" s="198"/>
      <c r="G1374" s="198"/>
      <c r="H1374" s="198"/>
      <c r="I1374" s="198"/>
      <c r="J1374" s="198"/>
      <c r="K1374" s="198"/>
      <c r="L1374" s="198"/>
      <c r="M1374" s="198"/>
      <c r="N1374" s="198"/>
      <c r="O1374" s="198"/>
      <c r="P1374" s="198"/>
      <c r="Q1374" s="198"/>
      <c r="R1374" s="198"/>
      <c r="S1374" s="110"/>
      <c r="T1374" s="110"/>
      <c r="U1374" s="110"/>
    </row>
    <row r="1375" spans="1:21" s="111" customFormat="1" ht="42" customHeight="1" x14ac:dyDescent="0.25">
      <c r="A1375" s="199" t="s">
        <v>2573</v>
      </c>
      <c r="B1375" s="199"/>
      <c r="C1375" s="158" t="s">
        <v>21</v>
      </c>
      <c r="D1375" s="158" t="s">
        <v>21</v>
      </c>
      <c r="E1375" s="158" t="s">
        <v>21</v>
      </c>
      <c r="F1375" s="96" t="s">
        <v>21</v>
      </c>
      <c r="G1375" s="96" t="s">
        <v>21</v>
      </c>
      <c r="H1375" s="118">
        <f>SUM(H1376)</f>
        <v>1083.7</v>
      </c>
      <c r="I1375" s="118">
        <f t="shared" ref="I1375:O1375" si="279">SUM(I1376)</f>
        <v>0</v>
      </c>
      <c r="J1375" s="118">
        <f t="shared" si="279"/>
        <v>427.8</v>
      </c>
      <c r="K1375" s="118">
        <f t="shared" si="279"/>
        <v>9304912.8000000007</v>
      </c>
      <c r="L1375" s="118">
        <f t="shared" si="279"/>
        <v>0</v>
      </c>
      <c r="M1375" s="118">
        <f t="shared" si="279"/>
        <v>0</v>
      </c>
      <c r="N1375" s="118">
        <f t="shared" si="279"/>
        <v>0</v>
      </c>
      <c r="O1375" s="118">
        <f t="shared" si="279"/>
        <v>9304912.8000000007</v>
      </c>
      <c r="P1375" s="34">
        <f>K1376/H1376</f>
        <v>8586.2441635138875</v>
      </c>
      <c r="Q1375" s="119" t="s">
        <v>21</v>
      </c>
      <c r="R1375" s="120" t="s">
        <v>21</v>
      </c>
      <c r="S1375" s="110"/>
      <c r="T1375" s="110"/>
      <c r="U1375" s="110"/>
    </row>
    <row r="1376" spans="1:21" s="111" customFormat="1" ht="25.15" customHeight="1" x14ac:dyDescent="0.25">
      <c r="A1376" s="45" t="s">
        <v>2116</v>
      </c>
      <c r="B1376" s="108" t="s">
        <v>1973</v>
      </c>
      <c r="C1376" s="72">
        <v>1983</v>
      </c>
      <c r="D1376" s="72" t="s">
        <v>221</v>
      </c>
      <c r="E1376" s="72" t="s">
        <v>22</v>
      </c>
      <c r="F1376" s="71">
        <v>3</v>
      </c>
      <c r="G1376" s="71">
        <v>2</v>
      </c>
      <c r="H1376" s="37">
        <v>1083.7</v>
      </c>
      <c r="I1376" s="37">
        <v>0</v>
      </c>
      <c r="J1376" s="37">
        <v>427.8</v>
      </c>
      <c r="K1376" s="37">
        <f>SUM(L1376:O1376)</f>
        <v>9304912.8000000007</v>
      </c>
      <c r="L1376" s="37">
        <v>0</v>
      </c>
      <c r="M1376" s="37">
        <v>0</v>
      </c>
      <c r="N1376" s="37">
        <v>0</v>
      </c>
      <c r="O1376" s="37">
        <f>'[1]Прод. прилож'!$C$1435</f>
        <v>9304912.8000000007</v>
      </c>
      <c r="P1376" s="50">
        <f>K1376/H1376</f>
        <v>8586.2441635138875</v>
      </c>
      <c r="Q1376" s="138">
        <v>9673</v>
      </c>
      <c r="R1376" s="56" t="s">
        <v>96</v>
      </c>
    </row>
    <row r="1377" spans="1:21" s="111" customFormat="1" ht="30" customHeight="1" x14ac:dyDescent="0.25">
      <c r="A1377" s="198" t="s">
        <v>2197</v>
      </c>
      <c r="B1377" s="198"/>
      <c r="C1377" s="198"/>
      <c r="D1377" s="198"/>
      <c r="E1377" s="198"/>
      <c r="F1377" s="198"/>
      <c r="G1377" s="198"/>
      <c r="H1377" s="198"/>
      <c r="I1377" s="198"/>
      <c r="J1377" s="198"/>
      <c r="K1377" s="198"/>
      <c r="L1377" s="198"/>
      <c r="M1377" s="198"/>
      <c r="N1377" s="198"/>
      <c r="O1377" s="198"/>
      <c r="P1377" s="198"/>
      <c r="Q1377" s="198"/>
      <c r="R1377" s="198"/>
      <c r="S1377" s="110"/>
      <c r="T1377" s="110"/>
      <c r="U1377" s="110"/>
    </row>
    <row r="1378" spans="1:21" s="111" customFormat="1" ht="30" customHeight="1" x14ac:dyDescent="0.25">
      <c r="A1378" s="199" t="s">
        <v>1853</v>
      </c>
      <c r="B1378" s="199"/>
      <c r="C1378" s="158" t="s">
        <v>21</v>
      </c>
      <c r="D1378" s="158" t="s">
        <v>21</v>
      </c>
      <c r="E1378" s="158" t="s">
        <v>21</v>
      </c>
      <c r="F1378" s="96" t="s">
        <v>21</v>
      </c>
      <c r="G1378" s="96" t="s">
        <v>21</v>
      </c>
      <c r="H1378" s="118">
        <f t="shared" ref="H1378:N1378" si="280">SUM(H1379)</f>
        <v>6078.06</v>
      </c>
      <c r="I1378" s="118">
        <f t="shared" si="280"/>
        <v>0</v>
      </c>
      <c r="J1378" s="118">
        <f t="shared" si="280"/>
        <v>4419.3999999999996</v>
      </c>
      <c r="K1378" s="118">
        <f t="shared" si="280"/>
        <v>10390172.51</v>
      </c>
      <c r="L1378" s="118">
        <f t="shared" si="280"/>
        <v>0</v>
      </c>
      <c r="M1378" s="118">
        <f t="shared" si="280"/>
        <v>0</v>
      </c>
      <c r="N1378" s="118">
        <f t="shared" si="280"/>
        <v>0</v>
      </c>
      <c r="O1378" s="118">
        <f>SUM(O1379)</f>
        <v>10390172.51</v>
      </c>
      <c r="P1378" s="34">
        <f>K1378/H1378</f>
        <v>1709.455403533364</v>
      </c>
      <c r="Q1378" s="119" t="s">
        <v>21</v>
      </c>
      <c r="R1378" s="120" t="s">
        <v>21</v>
      </c>
      <c r="S1378" s="110"/>
      <c r="T1378" s="110"/>
      <c r="U1378" s="110"/>
    </row>
    <row r="1379" spans="1:21" s="113" customFormat="1" ht="25.15" customHeight="1" x14ac:dyDescent="0.25">
      <c r="A1379" s="70" t="s">
        <v>2117</v>
      </c>
      <c r="B1379" s="54" t="s">
        <v>1854</v>
      </c>
      <c r="C1379" s="167">
        <v>1980</v>
      </c>
      <c r="D1379" s="167">
        <v>2015</v>
      </c>
      <c r="E1379" s="167" t="s">
        <v>22</v>
      </c>
      <c r="F1379" s="71">
        <v>5</v>
      </c>
      <c r="G1379" s="71">
        <v>6</v>
      </c>
      <c r="H1379" s="47">
        <v>6078.06</v>
      </c>
      <c r="I1379" s="47">
        <v>0</v>
      </c>
      <c r="J1379" s="47">
        <v>4419.3999999999996</v>
      </c>
      <c r="K1379" s="37">
        <f>SUM(L1379:O1379)</f>
        <v>10390172.51</v>
      </c>
      <c r="L1379" s="47">
        <v>0</v>
      </c>
      <c r="M1379" s="47">
        <v>0</v>
      </c>
      <c r="N1379" s="47">
        <v>0</v>
      </c>
      <c r="O1379" s="48">
        <f>'[1]Прод. прилож'!$C$436</f>
        <v>10390172.51</v>
      </c>
      <c r="P1379" s="50">
        <f>K1379/H1379</f>
        <v>1709.455403533364</v>
      </c>
      <c r="Q1379" s="37">
        <v>9673</v>
      </c>
      <c r="R1379" s="70" t="s">
        <v>94</v>
      </c>
      <c r="S1379" s="114">
        <f>O1379</f>
        <v>10390172.51</v>
      </c>
      <c r="T1379" s="112"/>
      <c r="U1379" s="112"/>
    </row>
    <row r="1380" spans="1:21" s="15" customFormat="1" ht="40.15" customHeight="1" x14ac:dyDescent="0.25">
      <c r="A1380" s="198" t="s">
        <v>2198</v>
      </c>
      <c r="B1380" s="198"/>
      <c r="C1380" s="198"/>
      <c r="D1380" s="198"/>
      <c r="E1380" s="198"/>
      <c r="F1380" s="198"/>
      <c r="G1380" s="198"/>
      <c r="H1380" s="198"/>
      <c r="I1380" s="198"/>
      <c r="J1380" s="198"/>
      <c r="K1380" s="198"/>
      <c r="L1380" s="198"/>
      <c r="M1380" s="198"/>
      <c r="N1380" s="198"/>
      <c r="O1380" s="198"/>
      <c r="P1380" s="198"/>
      <c r="Q1380" s="198"/>
      <c r="R1380" s="198"/>
      <c r="S1380" s="57"/>
      <c r="T1380" s="16"/>
      <c r="U1380" s="16"/>
    </row>
    <row r="1381" spans="1:21" s="15" customFormat="1" ht="40.15" customHeight="1" x14ac:dyDescent="0.25">
      <c r="A1381" s="199" t="s">
        <v>64</v>
      </c>
      <c r="B1381" s="199"/>
      <c r="C1381" s="158" t="s">
        <v>21</v>
      </c>
      <c r="D1381" s="158" t="s">
        <v>21</v>
      </c>
      <c r="E1381" s="158" t="s">
        <v>21</v>
      </c>
      <c r="F1381" s="96" t="s">
        <v>21</v>
      </c>
      <c r="G1381" s="96" t="s">
        <v>21</v>
      </c>
      <c r="H1381" s="97">
        <f>SUM(H1382)</f>
        <v>475</v>
      </c>
      <c r="I1381" s="97">
        <f t="shared" ref="I1381:O1381" si="281">SUM(I1382)</f>
        <v>0</v>
      </c>
      <c r="J1381" s="97">
        <f t="shared" si="281"/>
        <v>372.9</v>
      </c>
      <c r="K1381" s="97">
        <f t="shared" si="281"/>
        <v>1286075</v>
      </c>
      <c r="L1381" s="97">
        <f t="shared" si="281"/>
        <v>0</v>
      </c>
      <c r="M1381" s="97">
        <f t="shared" si="281"/>
        <v>0</v>
      </c>
      <c r="N1381" s="97">
        <f t="shared" si="281"/>
        <v>0</v>
      </c>
      <c r="O1381" s="97">
        <f t="shared" si="281"/>
        <v>1286075</v>
      </c>
      <c r="P1381" s="34">
        <f>K1381/H1381</f>
        <v>2707.5263157894738</v>
      </c>
      <c r="Q1381" s="98" t="s">
        <v>21</v>
      </c>
      <c r="R1381" s="99" t="s">
        <v>21</v>
      </c>
      <c r="S1381" s="57"/>
      <c r="T1381" s="16"/>
      <c r="U1381" s="16"/>
    </row>
    <row r="1382" spans="1:21" s="15" customFormat="1" ht="25.15" customHeight="1" x14ac:dyDescent="0.25">
      <c r="A1382" s="70" t="s">
        <v>2118</v>
      </c>
      <c r="B1382" s="45" t="s">
        <v>993</v>
      </c>
      <c r="C1382" s="167">
        <v>1964</v>
      </c>
      <c r="D1382" s="167" t="s">
        <v>221</v>
      </c>
      <c r="E1382" s="167" t="s">
        <v>20</v>
      </c>
      <c r="F1382" s="167">
        <v>2</v>
      </c>
      <c r="G1382" s="167">
        <v>2</v>
      </c>
      <c r="H1382" s="48">
        <v>475</v>
      </c>
      <c r="I1382" s="48">
        <v>0</v>
      </c>
      <c r="J1382" s="48">
        <v>372.9</v>
      </c>
      <c r="K1382" s="37">
        <f>SUM(L1382:O1382)</f>
        <v>1286075</v>
      </c>
      <c r="L1382" s="44">
        <v>0</v>
      </c>
      <c r="M1382" s="44">
        <v>0</v>
      </c>
      <c r="N1382" s="44">
        <v>0</v>
      </c>
      <c r="O1382" s="44">
        <f>'[1]Прод. прилож'!$C$440</f>
        <v>1286075</v>
      </c>
      <c r="P1382" s="44">
        <f>K1382/H1382</f>
        <v>2707.5263157894738</v>
      </c>
      <c r="Q1382" s="50">
        <v>9673</v>
      </c>
      <c r="R1382" s="69" t="s">
        <v>94</v>
      </c>
      <c r="S1382" s="57"/>
      <c r="T1382" s="16"/>
      <c r="U1382" s="16"/>
    </row>
    <row r="1383" spans="1:21" s="15" customFormat="1" ht="34.9" customHeight="1" x14ac:dyDescent="0.25">
      <c r="A1383" s="198" t="s">
        <v>2199</v>
      </c>
      <c r="B1383" s="198"/>
      <c r="C1383" s="198"/>
      <c r="D1383" s="198"/>
      <c r="E1383" s="198"/>
      <c r="F1383" s="198"/>
      <c r="G1383" s="198"/>
      <c r="H1383" s="198"/>
      <c r="I1383" s="198"/>
      <c r="J1383" s="198"/>
      <c r="K1383" s="198"/>
      <c r="L1383" s="198"/>
      <c r="M1383" s="198"/>
      <c r="N1383" s="198"/>
      <c r="O1383" s="198"/>
      <c r="P1383" s="198"/>
      <c r="Q1383" s="198"/>
      <c r="R1383" s="198"/>
      <c r="S1383" s="65"/>
      <c r="T1383" s="17"/>
      <c r="U1383" s="16"/>
    </row>
    <row r="1384" spans="1:21" s="15" customFormat="1" ht="34.9" customHeight="1" x14ac:dyDescent="0.25">
      <c r="A1384" s="199" t="s">
        <v>88</v>
      </c>
      <c r="B1384" s="199"/>
      <c r="C1384" s="158" t="s">
        <v>21</v>
      </c>
      <c r="D1384" s="158" t="s">
        <v>21</v>
      </c>
      <c r="E1384" s="158" t="s">
        <v>21</v>
      </c>
      <c r="F1384" s="96" t="s">
        <v>21</v>
      </c>
      <c r="G1384" s="96" t="s">
        <v>21</v>
      </c>
      <c r="H1384" s="97">
        <f t="shared" ref="H1384:O1384" si="282">SUM(H1385:H1433)</f>
        <v>108745.69999999998</v>
      </c>
      <c r="I1384" s="97">
        <f t="shared" si="282"/>
        <v>24153.3</v>
      </c>
      <c r="J1384" s="97">
        <f t="shared" si="282"/>
        <v>87059.309999999983</v>
      </c>
      <c r="K1384" s="97">
        <f t="shared" si="282"/>
        <v>471299379.1400001</v>
      </c>
      <c r="L1384" s="97">
        <f t="shared" si="282"/>
        <v>0</v>
      </c>
      <c r="M1384" s="97">
        <f t="shared" si="282"/>
        <v>0</v>
      </c>
      <c r="N1384" s="97">
        <f t="shared" si="282"/>
        <v>0</v>
      </c>
      <c r="O1384" s="97">
        <f t="shared" si="282"/>
        <v>477655929.1400001</v>
      </c>
      <c r="P1384" s="97">
        <f>SUM(P1386:P1433)</f>
        <v>270276.04463739193</v>
      </c>
      <c r="Q1384" s="98" t="s">
        <v>21</v>
      </c>
      <c r="R1384" s="99" t="s">
        <v>21</v>
      </c>
      <c r="S1384" s="57"/>
      <c r="T1384" s="16"/>
      <c r="U1384" s="16"/>
    </row>
    <row r="1385" spans="1:21" s="113" customFormat="1" ht="25.15" customHeight="1" x14ac:dyDescent="0.25">
      <c r="A1385" s="191" t="s">
        <v>2119</v>
      </c>
      <c r="B1385" s="45" t="s">
        <v>1726</v>
      </c>
      <c r="C1385" s="72">
        <v>1985</v>
      </c>
      <c r="D1385" s="70" t="s">
        <v>221</v>
      </c>
      <c r="E1385" s="70" t="s">
        <v>22</v>
      </c>
      <c r="F1385" s="71">
        <v>9</v>
      </c>
      <c r="G1385" s="71">
        <v>4</v>
      </c>
      <c r="H1385" s="55">
        <v>9875.7000000000007</v>
      </c>
      <c r="I1385" s="55">
        <v>2297.9</v>
      </c>
      <c r="J1385" s="55">
        <v>7577.8</v>
      </c>
      <c r="K1385" s="37">
        <f t="shared" ref="K1385:K1433" si="283">SUM(L1385:O1385)</f>
        <v>38962122.5</v>
      </c>
      <c r="L1385" s="55">
        <v>0</v>
      </c>
      <c r="M1385" s="55">
        <v>0</v>
      </c>
      <c r="N1385" s="55">
        <v>0</v>
      </c>
      <c r="O1385" s="89">
        <f>'[1]Прод. прилож'!$C$1437</f>
        <v>38962122.5</v>
      </c>
      <c r="P1385" s="50">
        <f t="shared" ref="P1385:P1433" si="284">K1385/H1385</f>
        <v>3945.2517289913621</v>
      </c>
      <c r="Q1385" s="37">
        <v>9673</v>
      </c>
      <c r="R1385" s="69" t="s">
        <v>96</v>
      </c>
      <c r="S1385" s="112"/>
      <c r="T1385" s="112"/>
      <c r="U1385" s="112"/>
    </row>
    <row r="1386" spans="1:21" s="15" customFormat="1" ht="25.15" customHeight="1" x14ac:dyDescent="0.25">
      <c r="A1386" s="191" t="s">
        <v>2120</v>
      </c>
      <c r="B1386" s="108" t="s">
        <v>998</v>
      </c>
      <c r="C1386" s="167">
        <v>1978</v>
      </c>
      <c r="D1386" s="72" t="s">
        <v>221</v>
      </c>
      <c r="E1386" s="72" t="s">
        <v>20</v>
      </c>
      <c r="F1386" s="71">
        <v>5</v>
      </c>
      <c r="G1386" s="71">
        <v>6</v>
      </c>
      <c r="H1386" s="44">
        <v>6490.5</v>
      </c>
      <c r="I1386" s="44">
        <v>1149.7</v>
      </c>
      <c r="J1386" s="44">
        <v>5340.8</v>
      </c>
      <c r="K1386" s="37">
        <f t="shared" si="283"/>
        <v>7788600</v>
      </c>
      <c r="L1386" s="44">
        <v>0</v>
      </c>
      <c r="M1386" s="44">
        <v>0</v>
      </c>
      <c r="N1386" s="44">
        <v>0</v>
      </c>
      <c r="O1386" s="44">
        <f>'[1]Прод. прилож'!$C$1438</f>
        <v>7788600</v>
      </c>
      <c r="P1386" s="44">
        <f t="shared" si="284"/>
        <v>1200</v>
      </c>
      <c r="Q1386" s="50">
        <v>9673</v>
      </c>
      <c r="R1386" s="69" t="s">
        <v>96</v>
      </c>
      <c r="S1386" s="57"/>
      <c r="T1386" s="16"/>
      <c r="U1386" s="16"/>
    </row>
    <row r="1387" spans="1:21" ht="25.15" customHeight="1" x14ac:dyDescent="0.25">
      <c r="A1387" s="191" t="s">
        <v>2121</v>
      </c>
      <c r="B1387" s="108" t="s">
        <v>1002</v>
      </c>
      <c r="C1387" s="72">
        <v>1960</v>
      </c>
      <c r="D1387" s="72" t="s">
        <v>221</v>
      </c>
      <c r="E1387" s="72" t="s">
        <v>20</v>
      </c>
      <c r="F1387" s="71">
        <v>2</v>
      </c>
      <c r="G1387" s="71">
        <v>2</v>
      </c>
      <c r="H1387" s="37">
        <v>574.6</v>
      </c>
      <c r="I1387" s="44">
        <f>M1387</f>
        <v>0</v>
      </c>
      <c r="J1387" s="37">
        <v>574.6</v>
      </c>
      <c r="K1387" s="37">
        <f t="shared" si="283"/>
        <v>2983493.19</v>
      </c>
      <c r="L1387" s="44">
        <v>0</v>
      </c>
      <c r="M1387" s="44">
        <v>0</v>
      </c>
      <c r="N1387" s="44">
        <v>0</v>
      </c>
      <c r="O1387" s="44">
        <f>'[1]Прод. прилож'!$C$442</f>
        <v>2983493.19</v>
      </c>
      <c r="P1387" s="44">
        <f t="shared" si="284"/>
        <v>5192.2958405847539</v>
      </c>
      <c r="Q1387" s="50">
        <v>9673</v>
      </c>
      <c r="R1387" s="69" t="s">
        <v>94</v>
      </c>
    </row>
    <row r="1388" spans="1:21" ht="25.15" customHeight="1" x14ac:dyDescent="0.25">
      <c r="A1388" s="191" t="s">
        <v>2122</v>
      </c>
      <c r="B1388" s="108" t="s">
        <v>999</v>
      </c>
      <c r="C1388" s="72">
        <v>1964</v>
      </c>
      <c r="D1388" s="72" t="s">
        <v>221</v>
      </c>
      <c r="E1388" s="72" t="s">
        <v>20</v>
      </c>
      <c r="F1388" s="71">
        <v>4</v>
      </c>
      <c r="G1388" s="71">
        <v>4</v>
      </c>
      <c r="H1388" s="44">
        <v>2525</v>
      </c>
      <c r="I1388" s="37">
        <v>72</v>
      </c>
      <c r="J1388" s="37">
        <v>2453</v>
      </c>
      <c r="K1388" s="37">
        <f t="shared" si="283"/>
        <v>28663325</v>
      </c>
      <c r="L1388" s="44">
        <v>0</v>
      </c>
      <c r="M1388" s="44">
        <v>0</v>
      </c>
      <c r="N1388" s="44">
        <v>0</v>
      </c>
      <c r="O1388" s="44">
        <f>'[1]Прод. прилож'!$C$1439</f>
        <v>28663325</v>
      </c>
      <c r="P1388" s="44">
        <f t="shared" si="284"/>
        <v>11351.81188118812</v>
      </c>
      <c r="Q1388" s="50">
        <v>9673</v>
      </c>
      <c r="R1388" s="69" t="s">
        <v>96</v>
      </c>
      <c r="U1388" s="18"/>
    </row>
    <row r="1389" spans="1:21" s="113" customFormat="1" ht="25.15" customHeight="1" x14ac:dyDescent="0.25">
      <c r="A1389" s="191" t="s">
        <v>2123</v>
      </c>
      <c r="B1389" s="45" t="s">
        <v>1739</v>
      </c>
      <c r="C1389" s="167">
        <v>1983</v>
      </c>
      <c r="D1389" s="70" t="s">
        <v>221</v>
      </c>
      <c r="E1389" s="70" t="s">
        <v>20</v>
      </c>
      <c r="F1389" s="71">
        <v>5</v>
      </c>
      <c r="G1389" s="71">
        <v>12</v>
      </c>
      <c r="H1389" s="47">
        <v>10445</v>
      </c>
      <c r="I1389" s="47">
        <v>701.6</v>
      </c>
      <c r="J1389" s="47">
        <v>7281.8</v>
      </c>
      <c r="K1389" s="37">
        <f>SUM(L1389:O1389)</f>
        <v>41404014.439999998</v>
      </c>
      <c r="L1389" s="47">
        <v>0</v>
      </c>
      <c r="M1389" s="47">
        <v>0</v>
      </c>
      <c r="N1389" s="47">
        <v>0</v>
      </c>
      <c r="O1389" s="85">
        <f>'[1]Прод. прилож'!$C$443</f>
        <v>41404014.439999998</v>
      </c>
      <c r="P1389" s="50">
        <f>K1389/H1389</f>
        <v>3964.0032972714216</v>
      </c>
      <c r="Q1389" s="37">
        <v>9673</v>
      </c>
      <c r="R1389" s="69" t="s">
        <v>94</v>
      </c>
      <c r="S1389" s="112"/>
      <c r="T1389" s="112"/>
      <c r="U1389" s="114"/>
    </row>
    <row r="1390" spans="1:21" s="113" customFormat="1" ht="27" customHeight="1" x14ac:dyDescent="0.25">
      <c r="A1390" s="191" t="s">
        <v>2124</v>
      </c>
      <c r="B1390" s="45" t="s">
        <v>2015</v>
      </c>
      <c r="C1390" s="167">
        <v>1978</v>
      </c>
      <c r="D1390" s="72">
        <v>2019</v>
      </c>
      <c r="E1390" s="72" t="s">
        <v>22</v>
      </c>
      <c r="F1390" s="71">
        <v>5</v>
      </c>
      <c r="G1390" s="71">
        <v>8</v>
      </c>
      <c r="H1390" s="47">
        <v>4555.8999999999996</v>
      </c>
      <c r="I1390" s="47">
        <v>3964.6</v>
      </c>
      <c r="J1390" s="47">
        <v>3806</v>
      </c>
      <c r="K1390" s="37">
        <f t="shared" ref="K1390" si="285">SUM(L1390:O1390)</f>
        <v>2737585.5999999996</v>
      </c>
      <c r="L1390" s="47">
        <v>0</v>
      </c>
      <c r="M1390" s="47">
        <v>0</v>
      </c>
      <c r="N1390" s="47">
        <v>0</v>
      </c>
      <c r="O1390" s="85">
        <f>'[1]Прод. прилож'!$C$1003</f>
        <v>2737585.5999999996</v>
      </c>
      <c r="P1390" s="50">
        <f t="shared" ref="P1390" si="286">K1390/H1390</f>
        <v>600.88799139577247</v>
      </c>
      <c r="Q1390" s="37">
        <v>9673</v>
      </c>
      <c r="R1390" s="69" t="s">
        <v>95</v>
      </c>
      <c r="S1390" s="112"/>
      <c r="T1390" s="112"/>
      <c r="U1390" s="112"/>
    </row>
    <row r="1391" spans="1:21" s="15" customFormat="1" ht="25.15" customHeight="1" x14ac:dyDescent="0.25">
      <c r="A1391" s="191" t="s">
        <v>2125</v>
      </c>
      <c r="B1391" s="108" t="s">
        <v>1000</v>
      </c>
      <c r="C1391" s="72">
        <v>1954</v>
      </c>
      <c r="D1391" s="72" t="s">
        <v>221</v>
      </c>
      <c r="E1391" s="72" t="s">
        <v>20</v>
      </c>
      <c r="F1391" s="71">
        <v>2</v>
      </c>
      <c r="G1391" s="71">
        <v>1</v>
      </c>
      <c r="H1391" s="37">
        <v>361.9</v>
      </c>
      <c r="I1391" s="44">
        <f>M1391</f>
        <v>0</v>
      </c>
      <c r="J1391" s="37">
        <v>361.9</v>
      </c>
      <c r="K1391" s="37">
        <f t="shared" si="283"/>
        <v>1920512</v>
      </c>
      <c r="L1391" s="44">
        <v>0</v>
      </c>
      <c r="M1391" s="44">
        <v>0</v>
      </c>
      <c r="N1391" s="44">
        <v>0</v>
      </c>
      <c r="O1391" s="44">
        <f>'[1]Прод. прилож'!$C$444</f>
        <v>1920512</v>
      </c>
      <c r="P1391" s="44">
        <f t="shared" si="284"/>
        <v>5306.7477203647422</v>
      </c>
      <c r="Q1391" s="50">
        <v>9673</v>
      </c>
      <c r="R1391" s="69" t="s">
        <v>94</v>
      </c>
      <c r="S1391" s="65"/>
      <c r="T1391" s="17"/>
      <c r="U1391" s="16"/>
    </row>
    <row r="1392" spans="1:21" s="15" customFormat="1" ht="25.15" customHeight="1" x14ac:dyDescent="0.25">
      <c r="A1392" s="191" t="s">
        <v>2126</v>
      </c>
      <c r="B1392" s="108" t="s">
        <v>1001</v>
      </c>
      <c r="C1392" s="72">
        <v>1953</v>
      </c>
      <c r="D1392" s="72" t="s">
        <v>221</v>
      </c>
      <c r="E1392" s="72" t="s">
        <v>20</v>
      </c>
      <c r="F1392" s="71">
        <v>2</v>
      </c>
      <c r="G1392" s="71">
        <v>2</v>
      </c>
      <c r="H1392" s="37">
        <v>832</v>
      </c>
      <c r="I1392" s="44">
        <f>M1392</f>
        <v>0</v>
      </c>
      <c r="J1392" s="37">
        <v>832</v>
      </c>
      <c r="K1392" s="37">
        <f t="shared" si="283"/>
        <v>4172886.46</v>
      </c>
      <c r="L1392" s="44">
        <v>0</v>
      </c>
      <c r="M1392" s="44">
        <v>0</v>
      </c>
      <c r="N1392" s="44">
        <v>0</v>
      </c>
      <c r="O1392" s="44">
        <f>'[1]Прод. прилож'!$C$445</f>
        <v>4172886.46</v>
      </c>
      <c r="P1392" s="44">
        <f t="shared" si="284"/>
        <v>5015.4885336538464</v>
      </c>
      <c r="Q1392" s="50">
        <v>9673</v>
      </c>
      <c r="R1392" s="69" t="s">
        <v>94</v>
      </c>
      <c r="S1392" s="57"/>
      <c r="T1392" s="16"/>
      <c r="U1392" s="16"/>
    </row>
    <row r="1393" spans="1:21" s="15" customFormat="1" ht="25.15" customHeight="1" x14ac:dyDescent="0.25">
      <c r="A1393" s="191" t="s">
        <v>2127</v>
      </c>
      <c r="B1393" s="108" t="s">
        <v>1003</v>
      </c>
      <c r="C1393" s="72">
        <v>1964</v>
      </c>
      <c r="D1393" s="72" t="s">
        <v>221</v>
      </c>
      <c r="E1393" s="72" t="s">
        <v>20</v>
      </c>
      <c r="F1393" s="71">
        <v>4</v>
      </c>
      <c r="G1393" s="71">
        <v>3</v>
      </c>
      <c r="H1393" s="37">
        <v>1960.1</v>
      </c>
      <c r="I1393" s="37">
        <v>498.9</v>
      </c>
      <c r="J1393" s="37">
        <v>1461.2</v>
      </c>
      <c r="K1393" s="37">
        <f t="shared" si="283"/>
        <v>16419142.5</v>
      </c>
      <c r="L1393" s="44">
        <v>0</v>
      </c>
      <c r="M1393" s="44">
        <v>0</v>
      </c>
      <c r="N1393" s="44">
        <v>0</v>
      </c>
      <c r="O1393" s="44">
        <f>'[1]Прод. прилож'!$C$1440</f>
        <v>16419142.5</v>
      </c>
      <c r="P1393" s="44">
        <f t="shared" si="284"/>
        <v>8376.6861384623244</v>
      </c>
      <c r="Q1393" s="50">
        <v>9673</v>
      </c>
      <c r="R1393" s="69" t="s">
        <v>96</v>
      </c>
      <c r="S1393" s="57"/>
      <c r="T1393" s="16"/>
      <c r="U1393" s="16"/>
    </row>
    <row r="1394" spans="1:21" s="15" customFormat="1" ht="25.15" customHeight="1" x14ac:dyDescent="0.25">
      <c r="A1394" s="191" t="s">
        <v>2128</v>
      </c>
      <c r="B1394" s="108" t="s">
        <v>1004</v>
      </c>
      <c r="C1394" s="72">
        <v>1960</v>
      </c>
      <c r="D1394" s="72" t="s">
        <v>221</v>
      </c>
      <c r="E1394" s="72" t="s">
        <v>20</v>
      </c>
      <c r="F1394" s="71">
        <v>2</v>
      </c>
      <c r="G1394" s="71">
        <v>2</v>
      </c>
      <c r="H1394" s="37">
        <v>786.4</v>
      </c>
      <c r="I1394" s="44">
        <f>M1394</f>
        <v>0</v>
      </c>
      <c r="J1394" s="44">
        <f>N1394</f>
        <v>0</v>
      </c>
      <c r="K1394" s="37">
        <f t="shared" si="283"/>
        <v>403168.8</v>
      </c>
      <c r="L1394" s="44">
        <v>0</v>
      </c>
      <c r="M1394" s="44">
        <v>0</v>
      </c>
      <c r="N1394" s="44">
        <v>0</v>
      </c>
      <c r="O1394" s="44">
        <f>'[1]Прод. прилож'!$C$1002</f>
        <v>403168.8</v>
      </c>
      <c r="P1394" s="44">
        <f t="shared" si="284"/>
        <v>512.676500508647</v>
      </c>
      <c r="Q1394" s="50">
        <v>9673</v>
      </c>
      <c r="R1394" s="69" t="s">
        <v>95</v>
      </c>
      <c r="S1394" s="57"/>
      <c r="T1394" s="16"/>
      <c r="U1394" s="16"/>
    </row>
    <row r="1395" spans="1:21" s="15" customFormat="1" ht="25.15" customHeight="1" x14ac:dyDescent="0.25">
      <c r="A1395" s="191" t="s">
        <v>2129</v>
      </c>
      <c r="B1395" s="108" t="s">
        <v>1005</v>
      </c>
      <c r="C1395" s="72">
        <v>1963</v>
      </c>
      <c r="D1395" s="72" t="s">
        <v>221</v>
      </c>
      <c r="E1395" s="72" t="s">
        <v>20</v>
      </c>
      <c r="F1395" s="71">
        <v>2</v>
      </c>
      <c r="G1395" s="71">
        <v>2</v>
      </c>
      <c r="H1395" s="37">
        <v>408.8</v>
      </c>
      <c r="I1395" s="44">
        <f>M1395</f>
        <v>0</v>
      </c>
      <c r="J1395" s="37">
        <v>408.8</v>
      </c>
      <c r="K1395" s="37">
        <f t="shared" si="283"/>
        <v>6172724</v>
      </c>
      <c r="L1395" s="44">
        <v>0</v>
      </c>
      <c r="M1395" s="44">
        <v>0</v>
      </c>
      <c r="N1395" s="44">
        <v>0</v>
      </c>
      <c r="O1395" s="44">
        <f>'[1]Прод. прилож'!$C$1004</f>
        <v>6172724</v>
      </c>
      <c r="P1395" s="44">
        <f t="shared" si="284"/>
        <v>15099.618395303327</v>
      </c>
      <c r="Q1395" s="50">
        <v>9673</v>
      </c>
      <c r="R1395" s="69" t="s">
        <v>95</v>
      </c>
      <c r="S1395" s="57"/>
      <c r="T1395" s="16"/>
      <c r="U1395" s="16"/>
    </row>
    <row r="1396" spans="1:21" s="113" customFormat="1" ht="22.9" customHeight="1" x14ac:dyDescent="0.25">
      <c r="A1396" s="191" t="s">
        <v>2130</v>
      </c>
      <c r="B1396" s="156" t="s">
        <v>2016</v>
      </c>
      <c r="C1396" s="147">
        <v>1960</v>
      </c>
      <c r="D1396" s="149" t="s">
        <v>221</v>
      </c>
      <c r="E1396" s="149" t="s">
        <v>20</v>
      </c>
      <c r="F1396" s="159">
        <v>2</v>
      </c>
      <c r="G1396" s="159">
        <v>2</v>
      </c>
      <c r="H1396" s="161">
        <v>788</v>
      </c>
      <c r="I1396" s="161">
        <v>49.8</v>
      </c>
      <c r="J1396" s="161">
        <v>579.70000000000005</v>
      </c>
      <c r="K1396" s="37">
        <f>SUM(L1396:O1396)</f>
        <v>2009400</v>
      </c>
      <c r="L1396" s="48">
        <v>0</v>
      </c>
      <c r="M1396" s="48">
        <v>0</v>
      </c>
      <c r="N1396" s="48">
        <v>0</v>
      </c>
      <c r="O1396" s="63">
        <f>'[1]Прод. прилож'!$C$446</f>
        <v>2009400</v>
      </c>
      <c r="P1396" s="50">
        <f>K1396/H1396</f>
        <v>2550</v>
      </c>
      <c r="Q1396" s="37">
        <v>9673</v>
      </c>
      <c r="R1396" s="69" t="s">
        <v>94</v>
      </c>
      <c r="S1396" s="112"/>
      <c r="T1396" s="112"/>
      <c r="U1396" s="112"/>
    </row>
    <row r="1397" spans="1:21" s="15" customFormat="1" ht="25.15" customHeight="1" x14ac:dyDescent="0.25">
      <c r="A1397" s="191" t="s">
        <v>2131</v>
      </c>
      <c r="B1397" s="108" t="s">
        <v>1006</v>
      </c>
      <c r="C1397" s="72">
        <v>1960</v>
      </c>
      <c r="D1397" s="72" t="s">
        <v>221</v>
      </c>
      <c r="E1397" s="72" t="s">
        <v>20</v>
      </c>
      <c r="F1397" s="71">
        <v>2</v>
      </c>
      <c r="G1397" s="71">
        <v>2</v>
      </c>
      <c r="H1397" s="37">
        <v>725.6</v>
      </c>
      <c r="I1397" s="44">
        <f>M1397</f>
        <v>0</v>
      </c>
      <c r="J1397" s="44">
        <f>N1397</f>
        <v>0</v>
      </c>
      <c r="K1397" s="37">
        <f t="shared" si="283"/>
        <v>683382.4</v>
      </c>
      <c r="L1397" s="44">
        <v>0</v>
      </c>
      <c r="M1397" s="44">
        <v>0</v>
      </c>
      <c r="N1397" s="44">
        <v>0</v>
      </c>
      <c r="O1397" s="44">
        <f>'[1]Прод. прилож'!$C$1005</f>
        <v>683382.4</v>
      </c>
      <c r="P1397" s="44">
        <f t="shared" si="284"/>
        <v>941.8169790518192</v>
      </c>
      <c r="Q1397" s="50">
        <v>9673</v>
      </c>
      <c r="R1397" s="69" t="s">
        <v>95</v>
      </c>
      <c r="S1397" s="57"/>
      <c r="T1397" s="16"/>
      <c r="U1397" s="16"/>
    </row>
    <row r="1398" spans="1:21" s="15" customFormat="1" ht="25.15" customHeight="1" x14ac:dyDescent="0.25">
      <c r="A1398" s="191" t="s">
        <v>2132</v>
      </c>
      <c r="B1398" s="108" t="s">
        <v>1007</v>
      </c>
      <c r="C1398" s="167">
        <v>1961</v>
      </c>
      <c r="D1398" s="167" t="s">
        <v>221</v>
      </c>
      <c r="E1398" s="72" t="s">
        <v>20</v>
      </c>
      <c r="F1398" s="71">
        <v>2</v>
      </c>
      <c r="G1398" s="71">
        <v>1</v>
      </c>
      <c r="H1398" s="44">
        <v>300.10000000000002</v>
      </c>
      <c r="I1398" s="44">
        <v>24</v>
      </c>
      <c r="J1398" s="44">
        <v>275</v>
      </c>
      <c r="K1398" s="37">
        <f t="shared" si="283"/>
        <v>4821074.5</v>
      </c>
      <c r="L1398" s="44">
        <v>0</v>
      </c>
      <c r="M1398" s="44">
        <v>0</v>
      </c>
      <c r="N1398" s="44">
        <v>0</v>
      </c>
      <c r="O1398" s="44">
        <f>'[1]Прод. прилож'!$C$1006</f>
        <v>4821074.5</v>
      </c>
      <c r="P1398" s="44">
        <f t="shared" si="284"/>
        <v>16064.893368877039</v>
      </c>
      <c r="Q1398" s="50">
        <v>9673</v>
      </c>
      <c r="R1398" s="69" t="s">
        <v>95</v>
      </c>
      <c r="S1398" s="57"/>
      <c r="T1398" s="16"/>
      <c r="U1398" s="16"/>
    </row>
    <row r="1399" spans="1:21" s="15" customFormat="1" ht="25.15" customHeight="1" x14ac:dyDescent="0.25">
      <c r="A1399" s="191" t="s">
        <v>2133</v>
      </c>
      <c r="B1399" s="108" t="s">
        <v>1008</v>
      </c>
      <c r="C1399" s="167">
        <v>1959</v>
      </c>
      <c r="D1399" s="72" t="s">
        <v>221</v>
      </c>
      <c r="E1399" s="72" t="s">
        <v>20</v>
      </c>
      <c r="F1399" s="64">
        <v>2</v>
      </c>
      <c r="G1399" s="64">
        <v>2</v>
      </c>
      <c r="H1399" s="44">
        <v>1032.4000000000001</v>
      </c>
      <c r="I1399" s="44">
        <v>237.8</v>
      </c>
      <c r="J1399" s="44">
        <v>794.6</v>
      </c>
      <c r="K1399" s="37">
        <f t="shared" si="283"/>
        <v>930049.60000000009</v>
      </c>
      <c r="L1399" s="44">
        <v>0</v>
      </c>
      <c r="M1399" s="44">
        <v>0</v>
      </c>
      <c r="N1399" s="44">
        <v>0</v>
      </c>
      <c r="O1399" s="44">
        <f>'[1]Прод. прилож'!$C$447</f>
        <v>930049.60000000009</v>
      </c>
      <c r="P1399" s="44">
        <f t="shared" si="284"/>
        <v>900.86168151879122</v>
      </c>
      <c r="Q1399" s="50">
        <v>9673</v>
      </c>
      <c r="R1399" s="69" t="s">
        <v>94</v>
      </c>
      <c r="S1399" s="57"/>
      <c r="T1399" s="16"/>
      <c r="U1399" s="16"/>
    </row>
    <row r="1400" spans="1:21" s="15" customFormat="1" ht="25.15" customHeight="1" x14ac:dyDescent="0.25">
      <c r="A1400" s="191" t="s">
        <v>2134</v>
      </c>
      <c r="B1400" s="108" t="s">
        <v>1009</v>
      </c>
      <c r="C1400" s="72">
        <v>1966</v>
      </c>
      <c r="D1400" s="72" t="s">
        <v>221</v>
      </c>
      <c r="E1400" s="72" t="s">
        <v>20</v>
      </c>
      <c r="F1400" s="71">
        <v>4</v>
      </c>
      <c r="G1400" s="71">
        <v>4</v>
      </c>
      <c r="H1400" s="37">
        <v>2514.5</v>
      </c>
      <c r="I1400" s="44">
        <v>0</v>
      </c>
      <c r="J1400" s="37">
        <v>2514.5</v>
      </c>
      <c r="K1400" s="37">
        <f t="shared" si="283"/>
        <v>12782662.5</v>
      </c>
      <c r="L1400" s="44">
        <v>0</v>
      </c>
      <c r="M1400" s="44">
        <v>0</v>
      </c>
      <c r="N1400" s="44">
        <v>0</v>
      </c>
      <c r="O1400" s="44">
        <f>'[1]Прод. прилож'!$C$1441</f>
        <v>12782662.5</v>
      </c>
      <c r="P1400" s="44">
        <f t="shared" si="284"/>
        <v>5083.5802346390929</v>
      </c>
      <c r="Q1400" s="50">
        <v>9673</v>
      </c>
      <c r="R1400" s="69" t="s">
        <v>96</v>
      </c>
      <c r="S1400" s="57"/>
      <c r="T1400" s="16"/>
      <c r="U1400" s="16"/>
    </row>
    <row r="1401" spans="1:21" ht="25.15" customHeight="1" x14ac:dyDescent="0.25">
      <c r="A1401" s="191" t="s">
        <v>2135</v>
      </c>
      <c r="B1401" s="108" t="s">
        <v>2017</v>
      </c>
      <c r="C1401" s="72">
        <v>1985</v>
      </c>
      <c r="D1401" s="72" t="s">
        <v>221</v>
      </c>
      <c r="E1401" s="72" t="s">
        <v>20</v>
      </c>
      <c r="F1401" s="71">
        <v>2</v>
      </c>
      <c r="G1401" s="71">
        <v>4</v>
      </c>
      <c r="H1401" s="37">
        <v>1398.2</v>
      </c>
      <c r="I1401" s="44">
        <v>0</v>
      </c>
      <c r="J1401" s="37">
        <v>838.2</v>
      </c>
      <c r="K1401" s="37">
        <f>SUM(L1401:O1401)</f>
        <v>300000</v>
      </c>
      <c r="L1401" s="44">
        <v>0</v>
      </c>
      <c r="M1401" s="44">
        <v>0</v>
      </c>
      <c r="N1401" s="44">
        <v>0</v>
      </c>
      <c r="O1401" s="44">
        <f>'[1]Прод. прилож'!$C$448</f>
        <v>300000</v>
      </c>
      <c r="P1401" s="44">
        <f>K1401/H1401</f>
        <v>214.5615791732227</v>
      </c>
      <c r="Q1401" s="50">
        <v>9673</v>
      </c>
      <c r="R1401" s="69" t="s">
        <v>94</v>
      </c>
    </row>
    <row r="1402" spans="1:21" ht="25.15" customHeight="1" x14ac:dyDescent="0.25">
      <c r="A1402" s="191" t="s">
        <v>2136</v>
      </c>
      <c r="B1402" s="45" t="s">
        <v>1010</v>
      </c>
      <c r="C1402" s="72">
        <v>1954</v>
      </c>
      <c r="D1402" s="72" t="s">
        <v>221</v>
      </c>
      <c r="E1402" s="72" t="s">
        <v>20</v>
      </c>
      <c r="F1402" s="71">
        <v>2</v>
      </c>
      <c r="G1402" s="71">
        <v>2</v>
      </c>
      <c r="H1402" s="37">
        <v>1120</v>
      </c>
      <c r="I1402" s="44">
        <f>M1402</f>
        <v>0</v>
      </c>
      <c r="J1402" s="37">
        <v>884.1</v>
      </c>
      <c r="K1402" s="37">
        <f t="shared" si="283"/>
        <v>7404264.0199999996</v>
      </c>
      <c r="L1402" s="44">
        <v>0</v>
      </c>
      <c r="M1402" s="44">
        <v>0</v>
      </c>
      <c r="N1402" s="44">
        <v>0</v>
      </c>
      <c r="O1402" s="44">
        <f>'[1]Прод. прилож'!$C$449</f>
        <v>7404264.0199999996</v>
      </c>
      <c r="P1402" s="44">
        <f t="shared" si="284"/>
        <v>6610.9500178571425</v>
      </c>
      <c r="Q1402" s="50">
        <v>9673</v>
      </c>
      <c r="R1402" s="69" t="s">
        <v>94</v>
      </c>
    </row>
    <row r="1403" spans="1:21" s="15" customFormat="1" ht="25.15" customHeight="1" x14ac:dyDescent="0.25">
      <c r="A1403" s="191" t="s">
        <v>2137</v>
      </c>
      <c r="B1403" s="45" t="s">
        <v>1011</v>
      </c>
      <c r="C1403" s="72">
        <v>1953</v>
      </c>
      <c r="D1403" s="72" t="s">
        <v>221</v>
      </c>
      <c r="E1403" s="72" t="s">
        <v>20</v>
      </c>
      <c r="F1403" s="71">
        <v>2</v>
      </c>
      <c r="G1403" s="71">
        <v>2</v>
      </c>
      <c r="H1403" s="37">
        <v>1120</v>
      </c>
      <c r="I1403" s="44">
        <f>M1403</f>
        <v>0</v>
      </c>
      <c r="J1403" s="37">
        <v>929.7</v>
      </c>
      <c r="K1403" s="37">
        <f t="shared" si="283"/>
        <v>14612615.689999999</v>
      </c>
      <c r="L1403" s="44">
        <v>0</v>
      </c>
      <c r="M1403" s="44">
        <v>0</v>
      </c>
      <c r="N1403" s="44">
        <v>0</v>
      </c>
      <c r="O1403" s="44">
        <f>'[1]Прод. прилож'!$C$450</f>
        <v>14612615.689999999</v>
      </c>
      <c r="P1403" s="44">
        <f t="shared" si="284"/>
        <v>13046.978294642857</v>
      </c>
      <c r="Q1403" s="50">
        <v>9673</v>
      </c>
      <c r="R1403" s="69" t="s">
        <v>94</v>
      </c>
      <c r="S1403" s="57"/>
      <c r="T1403" s="16"/>
      <c r="U1403" s="16"/>
    </row>
    <row r="1404" spans="1:21" s="113" customFormat="1" ht="22.9" customHeight="1" x14ac:dyDescent="0.25">
      <c r="A1404" s="191" t="s">
        <v>2138</v>
      </c>
      <c r="B1404" s="45" t="s">
        <v>1863</v>
      </c>
      <c r="C1404" s="167">
        <v>1955</v>
      </c>
      <c r="D1404" s="72" t="s">
        <v>221</v>
      </c>
      <c r="E1404" s="72" t="s">
        <v>20</v>
      </c>
      <c r="F1404" s="64">
        <v>2</v>
      </c>
      <c r="G1404" s="64">
        <v>2</v>
      </c>
      <c r="H1404" s="44">
        <v>673.3</v>
      </c>
      <c r="I1404" s="44">
        <v>247.4</v>
      </c>
      <c r="J1404" s="44">
        <v>425.9</v>
      </c>
      <c r="K1404" s="37">
        <f t="shared" ref="K1404:K1412" si="287">SUM(L1404:O1404)</f>
        <v>2502644</v>
      </c>
      <c r="L1404" s="44">
        <v>0</v>
      </c>
      <c r="M1404" s="44">
        <v>0</v>
      </c>
      <c r="N1404" s="44">
        <v>0</v>
      </c>
      <c r="O1404" s="63">
        <f>'[1]Прод. прилож'!$C$451</f>
        <v>2502644</v>
      </c>
      <c r="P1404" s="50">
        <f t="shared" si="284"/>
        <v>3716.9820288133078</v>
      </c>
      <c r="Q1404" s="37">
        <v>9673</v>
      </c>
      <c r="R1404" s="69" t="s">
        <v>94</v>
      </c>
      <c r="S1404" s="112"/>
      <c r="T1404" s="112"/>
      <c r="U1404" s="112"/>
    </row>
    <row r="1405" spans="1:21" s="113" customFormat="1" ht="22.9" customHeight="1" x14ac:dyDescent="0.25">
      <c r="A1405" s="191" t="s">
        <v>2139</v>
      </c>
      <c r="B1405" s="45" t="s">
        <v>1825</v>
      </c>
      <c r="C1405" s="167">
        <v>1958</v>
      </c>
      <c r="D1405" s="72" t="s">
        <v>221</v>
      </c>
      <c r="E1405" s="72" t="s">
        <v>20</v>
      </c>
      <c r="F1405" s="64">
        <v>3</v>
      </c>
      <c r="G1405" s="64">
        <v>2</v>
      </c>
      <c r="H1405" s="44">
        <v>1903.8</v>
      </c>
      <c r="I1405" s="44">
        <v>467.5</v>
      </c>
      <c r="J1405" s="44">
        <v>1400.4</v>
      </c>
      <c r="K1405" s="37">
        <f t="shared" si="287"/>
        <v>16804297.199999999</v>
      </c>
      <c r="L1405" s="44">
        <v>0</v>
      </c>
      <c r="M1405" s="44">
        <v>0</v>
      </c>
      <c r="N1405" s="44">
        <v>0</v>
      </c>
      <c r="O1405" s="63">
        <f>'[1]Прод. прилож'!$C$452</f>
        <v>16804297.199999999</v>
      </c>
      <c r="P1405" s="50">
        <f t="shared" si="284"/>
        <v>8826.7135203277649</v>
      </c>
      <c r="Q1405" s="37">
        <v>9673</v>
      </c>
      <c r="R1405" s="69" t="s">
        <v>94</v>
      </c>
      <c r="S1405" s="112"/>
      <c r="T1405" s="112"/>
      <c r="U1405" s="112"/>
    </row>
    <row r="1406" spans="1:21" s="113" customFormat="1" ht="22.9" customHeight="1" x14ac:dyDescent="0.25">
      <c r="A1406" s="191" t="s">
        <v>2140</v>
      </c>
      <c r="B1406" s="45" t="s">
        <v>2577</v>
      </c>
      <c r="C1406" s="167">
        <v>1956</v>
      </c>
      <c r="D1406" s="72" t="s">
        <v>221</v>
      </c>
      <c r="E1406" s="72" t="s">
        <v>20</v>
      </c>
      <c r="F1406" s="64">
        <v>3</v>
      </c>
      <c r="G1406" s="64">
        <v>2</v>
      </c>
      <c r="H1406" s="44">
        <v>920.8</v>
      </c>
      <c r="I1406" s="44">
        <v>0</v>
      </c>
      <c r="J1406" s="44">
        <v>920.8</v>
      </c>
      <c r="K1406" s="37">
        <f>SUM(L1406:N1406)</f>
        <v>0</v>
      </c>
      <c r="L1406" s="44">
        <v>0</v>
      </c>
      <c r="M1406" s="44">
        <v>0</v>
      </c>
      <c r="N1406" s="44">
        <v>0</v>
      </c>
      <c r="O1406" s="63">
        <f>'[1]Прод. прилож'!$C$1443</f>
        <v>6356550</v>
      </c>
      <c r="P1406" s="50">
        <f t="shared" si="284"/>
        <v>0</v>
      </c>
      <c r="Q1406" s="50">
        <v>9673</v>
      </c>
      <c r="R1406" s="69" t="s">
        <v>95</v>
      </c>
      <c r="S1406" s="112"/>
      <c r="T1406" s="112"/>
      <c r="U1406" s="112"/>
    </row>
    <row r="1407" spans="1:21" s="113" customFormat="1" ht="22.9" customHeight="1" x14ac:dyDescent="0.25">
      <c r="A1407" s="191" t="s">
        <v>2141</v>
      </c>
      <c r="B1407" s="45" t="s">
        <v>1855</v>
      </c>
      <c r="C1407" s="167">
        <v>1956</v>
      </c>
      <c r="D1407" s="72">
        <v>2022</v>
      </c>
      <c r="E1407" s="72" t="s">
        <v>20</v>
      </c>
      <c r="F1407" s="64">
        <v>2</v>
      </c>
      <c r="G1407" s="64">
        <v>2</v>
      </c>
      <c r="H1407" s="44">
        <v>952.4</v>
      </c>
      <c r="I1407" s="44">
        <v>151.30000000000001</v>
      </c>
      <c r="J1407" s="44">
        <v>766.9</v>
      </c>
      <c r="K1407" s="37">
        <f t="shared" si="287"/>
        <v>7171206.7999999998</v>
      </c>
      <c r="L1407" s="44">
        <v>0</v>
      </c>
      <c r="M1407" s="44">
        <v>0</v>
      </c>
      <c r="N1407" s="44">
        <v>0</v>
      </c>
      <c r="O1407" s="63">
        <f>'[1]Прод. прилож'!$C$453</f>
        <v>7171206.7999999998</v>
      </c>
      <c r="P1407" s="50">
        <f t="shared" si="284"/>
        <v>7529.6165476690467</v>
      </c>
      <c r="Q1407" s="37">
        <v>9673</v>
      </c>
      <c r="R1407" s="69" t="s">
        <v>94</v>
      </c>
      <c r="S1407" s="112"/>
      <c r="T1407" s="112"/>
      <c r="U1407" s="112"/>
    </row>
    <row r="1408" spans="1:21" s="113" customFormat="1" ht="27" customHeight="1" x14ac:dyDescent="0.25">
      <c r="A1408" s="191" t="s">
        <v>2142</v>
      </c>
      <c r="B1408" s="45" t="s">
        <v>2018</v>
      </c>
      <c r="C1408" s="72">
        <v>1960</v>
      </c>
      <c r="D1408" s="72" t="s">
        <v>221</v>
      </c>
      <c r="E1408" s="72" t="s">
        <v>20</v>
      </c>
      <c r="F1408" s="72">
        <v>3</v>
      </c>
      <c r="G1408" s="72">
        <v>2</v>
      </c>
      <c r="H1408" s="47">
        <v>2195.4</v>
      </c>
      <c r="I1408" s="47">
        <v>570</v>
      </c>
      <c r="J1408" s="47">
        <v>1625.4</v>
      </c>
      <c r="K1408" s="37">
        <f t="shared" ref="K1408" si="288">SUM(L1408:O1408)</f>
        <v>1765101.6</v>
      </c>
      <c r="L1408" s="47">
        <v>0</v>
      </c>
      <c r="M1408" s="47">
        <v>0</v>
      </c>
      <c r="N1408" s="47">
        <v>0</v>
      </c>
      <c r="O1408" s="19">
        <f>'[1]Прод. прилож'!$C$454</f>
        <v>1765101.6</v>
      </c>
      <c r="P1408" s="50">
        <f t="shared" si="284"/>
        <v>804</v>
      </c>
      <c r="Q1408" s="37">
        <v>9673</v>
      </c>
      <c r="R1408" s="69" t="s">
        <v>94</v>
      </c>
      <c r="S1408" s="112"/>
      <c r="T1408" s="112"/>
      <c r="U1408" s="112"/>
    </row>
    <row r="1409" spans="1:21" s="15" customFormat="1" ht="25.15" customHeight="1" x14ac:dyDescent="0.25">
      <c r="A1409" s="191" t="s">
        <v>2143</v>
      </c>
      <c r="B1409" s="108" t="s">
        <v>1729</v>
      </c>
      <c r="C1409" s="72">
        <v>1980</v>
      </c>
      <c r="D1409" s="72" t="s">
        <v>221</v>
      </c>
      <c r="E1409" s="72" t="s">
        <v>20</v>
      </c>
      <c r="F1409" s="71">
        <v>2</v>
      </c>
      <c r="G1409" s="71">
        <v>3</v>
      </c>
      <c r="H1409" s="37">
        <v>860.6</v>
      </c>
      <c r="I1409" s="44">
        <v>0</v>
      </c>
      <c r="J1409" s="37">
        <v>493.1</v>
      </c>
      <c r="K1409" s="37">
        <f t="shared" si="287"/>
        <v>6356550</v>
      </c>
      <c r="L1409" s="44">
        <v>0</v>
      </c>
      <c r="M1409" s="44">
        <v>0</v>
      </c>
      <c r="N1409" s="44">
        <v>0</v>
      </c>
      <c r="O1409" s="44">
        <f>'[1]Прод. прилож'!$C$1007</f>
        <v>6356550</v>
      </c>
      <c r="P1409" s="44">
        <f>K1409/H1409</f>
        <v>7386.1840576342083</v>
      </c>
      <c r="Q1409" s="50">
        <v>9673</v>
      </c>
      <c r="R1409" s="69" t="s">
        <v>95</v>
      </c>
      <c r="S1409" s="57"/>
      <c r="T1409" s="16"/>
      <c r="U1409" s="16"/>
    </row>
    <row r="1410" spans="1:21" s="15" customFormat="1" ht="25.15" customHeight="1" x14ac:dyDescent="0.25">
      <c r="A1410" s="191" t="s">
        <v>2144</v>
      </c>
      <c r="B1410" s="108" t="s">
        <v>1730</v>
      </c>
      <c r="C1410" s="72">
        <v>1987</v>
      </c>
      <c r="D1410" s="72" t="s">
        <v>221</v>
      </c>
      <c r="E1410" s="72" t="s">
        <v>20</v>
      </c>
      <c r="F1410" s="71">
        <v>2</v>
      </c>
      <c r="G1410" s="71">
        <v>3</v>
      </c>
      <c r="H1410" s="37">
        <v>844.7</v>
      </c>
      <c r="I1410" s="44">
        <v>0</v>
      </c>
      <c r="J1410" s="37">
        <v>499.4</v>
      </c>
      <c r="K1410" s="37">
        <f t="shared" si="287"/>
        <v>1199800</v>
      </c>
      <c r="L1410" s="44">
        <v>0</v>
      </c>
      <c r="M1410" s="44">
        <v>0</v>
      </c>
      <c r="N1410" s="44">
        <v>0</v>
      </c>
      <c r="O1410" s="44">
        <f>'[1]Прод. прилож'!$C$1442</f>
        <v>1199800</v>
      </c>
      <c r="P1410" s="44">
        <f>K1410/H1410</f>
        <v>1420.3859358352076</v>
      </c>
      <c r="Q1410" s="50">
        <v>9673</v>
      </c>
      <c r="R1410" s="69" t="s">
        <v>96</v>
      </c>
      <c r="S1410" s="57"/>
      <c r="T1410" s="16"/>
      <c r="U1410" s="16"/>
    </row>
    <row r="1411" spans="1:21" s="15" customFormat="1" ht="25.15" customHeight="1" x14ac:dyDescent="0.25">
      <c r="A1411" s="191" t="s">
        <v>2145</v>
      </c>
      <c r="B1411" s="108" t="s">
        <v>1731</v>
      </c>
      <c r="C1411" s="72">
        <v>1986</v>
      </c>
      <c r="D1411" s="72" t="s">
        <v>221</v>
      </c>
      <c r="E1411" s="72" t="s">
        <v>20</v>
      </c>
      <c r="F1411" s="71">
        <v>2</v>
      </c>
      <c r="G1411" s="71">
        <v>3</v>
      </c>
      <c r="H1411" s="37">
        <v>861.3</v>
      </c>
      <c r="I1411" s="44">
        <v>0</v>
      </c>
      <c r="J1411" s="37">
        <v>504.8</v>
      </c>
      <c r="K1411" s="37">
        <f t="shared" si="287"/>
        <v>6356550</v>
      </c>
      <c r="L1411" s="44">
        <v>0</v>
      </c>
      <c r="M1411" s="44">
        <v>0</v>
      </c>
      <c r="N1411" s="44">
        <v>0</v>
      </c>
      <c r="O1411" s="44">
        <f>'[1]Прод. прилож'!$C$1444</f>
        <v>6356550</v>
      </c>
      <c r="P1411" s="44">
        <f>K1411/H1411</f>
        <v>7380.1811215604321</v>
      </c>
      <c r="Q1411" s="50">
        <v>9673</v>
      </c>
      <c r="R1411" s="69" t="s">
        <v>96</v>
      </c>
      <c r="S1411" s="57"/>
      <c r="T1411" s="16"/>
      <c r="U1411" s="16"/>
    </row>
    <row r="1412" spans="1:21" s="15" customFormat="1" ht="25.15" customHeight="1" x14ac:dyDescent="0.25">
      <c r="A1412" s="191" t="s">
        <v>2571</v>
      </c>
      <c r="B1412" s="108" t="s">
        <v>1856</v>
      </c>
      <c r="C1412" s="72">
        <v>1987</v>
      </c>
      <c r="D1412" s="72" t="s">
        <v>221</v>
      </c>
      <c r="E1412" s="72" t="s">
        <v>20</v>
      </c>
      <c r="F1412" s="71">
        <v>9</v>
      </c>
      <c r="G1412" s="71">
        <v>2</v>
      </c>
      <c r="H1412" s="37">
        <v>7059.3</v>
      </c>
      <c r="I1412" s="44">
        <v>767.8</v>
      </c>
      <c r="J1412" s="37">
        <v>4167.21</v>
      </c>
      <c r="K1412" s="37">
        <f t="shared" si="287"/>
        <v>4906000</v>
      </c>
      <c r="L1412" s="44">
        <v>0</v>
      </c>
      <c r="M1412" s="44">
        <v>0</v>
      </c>
      <c r="N1412" s="44">
        <v>0</v>
      </c>
      <c r="O1412" s="63">
        <f>'[1]Прод. прилож'!$C$455</f>
        <v>4906000</v>
      </c>
      <c r="P1412" s="50">
        <f>K1412/H1412</f>
        <v>694.96975620812259</v>
      </c>
      <c r="Q1412" s="37">
        <v>9673</v>
      </c>
      <c r="R1412" s="69" t="s">
        <v>94</v>
      </c>
      <c r="S1412" s="57"/>
      <c r="T1412" s="16"/>
      <c r="U1412" s="16"/>
    </row>
    <row r="1413" spans="1:21" s="15" customFormat="1" ht="25.15" customHeight="1" x14ac:dyDescent="0.25">
      <c r="A1413" s="191" t="s">
        <v>2593</v>
      </c>
      <c r="B1413" s="108" t="s">
        <v>1012</v>
      </c>
      <c r="C1413" s="72">
        <v>1981</v>
      </c>
      <c r="D1413" s="72" t="s">
        <v>221</v>
      </c>
      <c r="E1413" s="72" t="s">
        <v>20</v>
      </c>
      <c r="F1413" s="71">
        <v>5</v>
      </c>
      <c r="G1413" s="71">
        <v>2</v>
      </c>
      <c r="H1413" s="37">
        <v>3570.6</v>
      </c>
      <c r="I1413" s="44">
        <f>M1413</f>
        <v>0</v>
      </c>
      <c r="J1413" s="37">
        <v>3570.6</v>
      </c>
      <c r="K1413" s="37">
        <f t="shared" si="283"/>
        <v>3875000</v>
      </c>
      <c r="L1413" s="44">
        <v>0</v>
      </c>
      <c r="M1413" s="44">
        <v>0</v>
      </c>
      <c r="N1413" s="44">
        <v>0</v>
      </c>
      <c r="O1413" s="44">
        <f>'[1]Прод. прилож'!$C$1445</f>
        <v>3875000</v>
      </c>
      <c r="P1413" s="44">
        <f t="shared" si="284"/>
        <v>1085.2517784125916</v>
      </c>
      <c r="Q1413" s="50">
        <v>9673</v>
      </c>
      <c r="R1413" s="69" t="s">
        <v>96</v>
      </c>
      <c r="S1413" s="57"/>
      <c r="T1413" s="16"/>
      <c r="U1413" s="16"/>
    </row>
    <row r="1414" spans="1:21" s="15" customFormat="1" ht="25.15" customHeight="1" x14ac:dyDescent="0.25">
      <c r="A1414" s="191" t="s">
        <v>2594</v>
      </c>
      <c r="B1414" s="108" t="s">
        <v>1013</v>
      </c>
      <c r="C1414" s="72">
        <v>1976</v>
      </c>
      <c r="D1414" s="72" t="s">
        <v>221</v>
      </c>
      <c r="E1414" s="72" t="s">
        <v>20</v>
      </c>
      <c r="F1414" s="71">
        <v>5</v>
      </c>
      <c r="G1414" s="71">
        <v>2</v>
      </c>
      <c r="H1414" s="37">
        <v>3290.7</v>
      </c>
      <c r="I1414" s="44">
        <f>M1414</f>
        <v>0</v>
      </c>
      <c r="J1414" s="37">
        <v>3290.7</v>
      </c>
      <c r="K1414" s="37">
        <f t="shared" si="283"/>
        <v>3875000</v>
      </c>
      <c r="L1414" s="44">
        <v>0</v>
      </c>
      <c r="M1414" s="44">
        <v>0</v>
      </c>
      <c r="N1414" s="44">
        <v>0</v>
      </c>
      <c r="O1414" s="44">
        <f>'[1]Прод. прилож'!$C$1446</f>
        <v>3875000</v>
      </c>
      <c r="P1414" s="44">
        <f t="shared" si="284"/>
        <v>1177.5610052572401</v>
      </c>
      <c r="Q1414" s="50">
        <v>9673</v>
      </c>
      <c r="R1414" s="69" t="s">
        <v>96</v>
      </c>
      <c r="S1414" s="57"/>
      <c r="T1414" s="16"/>
      <c r="U1414" s="16"/>
    </row>
    <row r="1415" spans="1:21" ht="25.15" customHeight="1" x14ac:dyDescent="0.25">
      <c r="A1415" s="191" t="s">
        <v>2595</v>
      </c>
      <c r="B1415" s="108" t="s">
        <v>1014</v>
      </c>
      <c r="C1415" s="167">
        <v>1958</v>
      </c>
      <c r="D1415" s="72" t="s">
        <v>221</v>
      </c>
      <c r="E1415" s="72" t="s">
        <v>20</v>
      </c>
      <c r="F1415" s="71">
        <v>2</v>
      </c>
      <c r="G1415" s="71">
        <v>2</v>
      </c>
      <c r="H1415" s="44">
        <v>929.3</v>
      </c>
      <c r="I1415" s="44">
        <v>93.9</v>
      </c>
      <c r="J1415" s="44">
        <v>835.4</v>
      </c>
      <c r="K1415" s="37">
        <f t="shared" si="283"/>
        <v>4776858.4000000004</v>
      </c>
      <c r="L1415" s="44">
        <v>0</v>
      </c>
      <c r="M1415" s="44">
        <v>0</v>
      </c>
      <c r="N1415" s="44">
        <v>0</v>
      </c>
      <c r="O1415" s="44">
        <f>'[1]Прод. прилож'!$C$456</f>
        <v>4776858.4000000004</v>
      </c>
      <c r="P1415" s="44">
        <f t="shared" si="284"/>
        <v>5140.2759065963637</v>
      </c>
      <c r="Q1415" s="50">
        <v>9673</v>
      </c>
      <c r="R1415" s="69" t="s">
        <v>94</v>
      </c>
    </row>
    <row r="1416" spans="1:21" s="15" customFormat="1" ht="25.15" customHeight="1" x14ac:dyDescent="0.25">
      <c r="A1416" s="191" t="s">
        <v>2596</v>
      </c>
      <c r="B1416" s="108" t="s">
        <v>1015</v>
      </c>
      <c r="C1416" s="167">
        <v>1962</v>
      </c>
      <c r="D1416" s="72" t="s">
        <v>221</v>
      </c>
      <c r="E1416" s="72" t="s">
        <v>20</v>
      </c>
      <c r="F1416" s="71">
        <v>4</v>
      </c>
      <c r="G1416" s="71">
        <v>3</v>
      </c>
      <c r="H1416" s="44">
        <v>1492.3</v>
      </c>
      <c r="I1416" s="44">
        <v>871.7</v>
      </c>
      <c r="J1416" s="44">
        <v>1571.7</v>
      </c>
      <c r="K1416" s="37">
        <f t="shared" si="283"/>
        <v>13730924.199999999</v>
      </c>
      <c r="L1416" s="44">
        <v>0</v>
      </c>
      <c r="M1416" s="44">
        <v>0</v>
      </c>
      <c r="N1416" s="44">
        <v>0</v>
      </c>
      <c r="O1416" s="44">
        <f>'[1]Прод. прилож'!$C$1008</f>
        <v>13730924.199999999</v>
      </c>
      <c r="P1416" s="44">
        <f t="shared" si="284"/>
        <v>9201.1822019701121</v>
      </c>
      <c r="Q1416" s="50">
        <v>9673</v>
      </c>
      <c r="R1416" s="69" t="s">
        <v>95</v>
      </c>
      <c r="S1416" s="57"/>
      <c r="T1416" s="16"/>
      <c r="U1416" s="16"/>
    </row>
    <row r="1417" spans="1:21" s="15" customFormat="1" ht="25.15" customHeight="1" x14ac:dyDescent="0.25">
      <c r="A1417" s="191" t="s">
        <v>2597</v>
      </c>
      <c r="B1417" s="108" t="s">
        <v>1016</v>
      </c>
      <c r="C1417" s="72">
        <v>1962</v>
      </c>
      <c r="D1417" s="72" t="s">
        <v>221</v>
      </c>
      <c r="E1417" s="72" t="s">
        <v>20</v>
      </c>
      <c r="F1417" s="71">
        <v>3</v>
      </c>
      <c r="G1417" s="71">
        <v>3</v>
      </c>
      <c r="H1417" s="37">
        <v>1641.4</v>
      </c>
      <c r="I1417" s="37">
        <v>577.70000000000005</v>
      </c>
      <c r="J1417" s="37">
        <v>1063.7</v>
      </c>
      <c r="K1417" s="37">
        <f t="shared" si="283"/>
        <v>13655955.600000001</v>
      </c>
      <c r="L1417" s="44">
        <v>0</v>
      </c>
      <c r="M1417" s="44">
        <v>0</v>
      </c>
      <c r="N1417" s="44">
        <v>0</v>
      </c>
      <c r="O1417" s="44">
        <f>'[1]Прод. прилож'!$C$1009</f>
        <v>13655955.600000001</v>
      </c>
      <c r="P1417" s="44">
        <f t="shared" si="284"/>
        <v>8319.7000121847213</v>
      </c>
      <c r="Q1417" s="50">
        <v>9673</v>
      </c>
      <c r="R1417" s="69" t="s">
        <v>95</v>
      </c>
      <c r="S1417" s="57"/>
      <c r="T1417" s="16"/>
      <c r="U1417" s="16"/>
    </row>
    <row r="1418" spans="1:21" s="15" customFormat="1" ht="25.15" customHeight="1" x14ac:dyDescent="0.25">
      <c r="A1418" s="191" t="s">
        <v>2598</v>
      </c>
      <c r="B1418" s="108" t="s">
        <v>1017</v>
      </c>
      <c r="C1418" s="72">
        <v>1962</v>
      </c>
      <c r="D1418" s="72" t="s">
        <v>221</v>
      </c>
      <c r="E1418" s="72" t="s">
        <v>20</v>
      </c>
      <c r="F1418" s="71">
        <v>4</v>
      </c>
      <c r="G1418" s="71">
        <v>4</v>
      </c>
      <c r="H1418" s="37">
        <v>2770.7</v>
      </c>
      <c r="I1418" s="37">
        <v>212.2</v>
      </c>
      <c r="J1418" s="37">
        <v>2558.5</v>
      </c>
      <c r="K1418" s="37">
        <f t="shared" si="283"/>
        <v>30316605.800000001</v>
      </c>
      <c r="L1418" s="44">
        <v>0</v>
      </c>
      <c r="M1418" s="44">
        <v>0</v>
      </c>
      <c r="N1418" s="44">
        <v>0</v>
      </c>
      <c r="O1418" s="44">
        <f>'[1]Прод. прилож'!$C$457</f>
        <v>30316605.800000001</v>
      </c>
      <c r="P1418" s="44">
        <f t="shared" si="284"/>
        <v>10941.857942036309</v>
      </c>
      <c r="Q1418" s="50">
        <v>9673</v>
      </c>
      <c r="R1418" s="69" t="s">
        <v>94</v>
      </c>
      <c r="S1418" s="57"/>
      <c r="T1418" s="16"/>
      <c r="U1418" s="16"/>
    </row>
    <row r="1419" spans="1:21" ht="25.15" customHeight="1" x14ac:dyDescent="0.25">
      <c r="A1419" s="191" t="s">
        <v>2599</v>
      </c>
      <c r="B1419" s="108" t="s">
        <v>996</v>
      </c>
      <c r="C1419" s="167">
        <v>1964</v>
      </c>
      <c r="D1419" s="72" t="s">
        <v>221</v>
      </c>
      <c r="E1419" s="72" t="s">
        <v>20</v>
      </c>
      <c r="F1419" s="71">
        <v>4</v>
      </c>
      <c r="G1419" s="71">
        <v>2</v>
      </c>
      <c r="H1419" s="44">
        <v>1453.8</v>
      </c>
      <c r="I1419" s="44">
        <v>456.1</v>
      </c>
      <c r="J1419" s="44">
        <v>997.7</v>
      </c>
      <c r="K1419" s="37">
        <f t="shared" si="283"/>
        <v>12439295.199999999</v>
      </c>
      <c r="L1419" s="44">
        <v>0</v>
      </c>
      <c r="M1419" s="44">
        <v>0</v>
      </c>
      <c r="N1419" s="44">
        <v>0</v>
      </c>
      <c r="O1419" s="44">
        <f>'[1]Прод. прилож'!$C$1447</f>
        <v>12439295.199999999</v>
      </c>
      <c r="P1419" s="44">
        <f t="shared" si="284"/>
        <v>8556.4006053102221</v>
      </c>
      <c r="Q1419" s="50">
        <v>9673</v>
      </c>
      <c r="R1419" s="69" t="s">
        <v>96</v>
      </c>
    </row>
    <row r="1420" spans="1:21" ht="25.15" customHeight="1" x14ac:dyDescent="0.25">
      <c r="A1420" s="191" t="s">
        <v>2600</v>
      </c>
      <c r="B1420" s="108" t="s">
        <v>1018</v>
      </c>
      <c r="C1420" s="72">
        <v>1965</v>
      </c>
      <c r="D1420" s="72" t="s">
        <v>221</v>
      </c>
      <c r="E1420" s="72" t="s">
        <v>20</v>
      </c>
      <c r="F1420" s="71">
        <v>4</v>
      </c>
      <c r="G1420" s="71">
        <v>3</v>
      </c>
      <c r="H1420" s="37">
        <v>1992.9</v>
      </c>
      <c r="I1420" s="37">
        <v>511.8</v>
      </c>
      <c r="J1420" s="37">
        <v>1481.1</v>
      </c>
      <c r="K1420" s="37">
        <f t="shared" si="283"/>
        <v>15469936.600000001</v>
      </c>
      <c r="L1420" s="44">
        <v>0</v>
      </c>
      <c r="M1420" s="44">
        <v>0</v>
      </c>
      <c r="N1420" s="44">
        <v>0</v>
      </c>
      <c r="O1420" s="44">
        <f>'[1]Прод. прилож'!$C$1448</f>
        <v>15469936.600000001</v>
      </c>
      <c r="P1420" s="44">
        <f t="shared" si="284"/>
        <v>7762.5252646896488</v>
      </c>
      <c r="Q1420" s="50">
        <v>9673</v>
      </c>
      <c r="R1420" s="69" t="s">
        <v>96</v>
      </c>
    </row>
    <row r="1421" spans="1:21" ht="25.15" customHeight="1" x14ac:dyDescent="0.25">
      <c r="A1421" s="191" t="s">
        <v>2601</v>
      </c>
      <c r="B1421" s="108" t="s">
        <v>1019</v>
      </c>
      <c r="C1421" s="167">
        <v>1961</v>
      </c>
      <c r="D1421" s="72" t="s">
        <v>221</v>
      </c>
      <c r="E1421" s="72" t="s">
        <v>20</v>
      </c>
      <c r="F1421" s="71">
        <v>3</v>
      </c>
      <c r="G1421" s="71">
        <v>2</v>
      </c>
      <c r="H1421" s="44">
        <v>1488.7</v>
      </c>
      <c r="I1421" s="44">
        <v>501.6</v>
      </c>
      <c r="J1421" s="44">
        <v>1543.2</v>
      </c>
      <c r="K1421" s="37">
        <f t="shared" si="283"/>
        <v>11993699.800000001</v>
      </c>
      <c r="L1421" s="44">
        <v>0</v>
      </c>
      <c r="M1421" s="44">
        <v>0</v>
      </c>
      <c r="N1421" s="44">
        <v>0</v>
      </c>
      <c r="O1421" s="44">
        <f>'[1]Прод. прилож'!$C$1010</f>
        <v>11993699.800000001</v>
      </c>
      <c r="P1421" s="44">
        <f t="shared" si="284"/>
        <v>8056.4921072076313</v>
      </c>
      <c r="Q1421" s="50">
        <v>9673</v>
      </c>
      <c r="R1421" s="69" t="s">
        <v>95</v>
      </c>
    </row>
    <row r="1422" spans="1:21" ht="25.15" customHeight="1" x14ac:dyDescent="0.25">
      <c r="A1422" s="200" t="s">
        <v>2602</v>
      </c>
      <c r="B1422" s="212" t="s">
        <v>1020</v>
      </c>
      <c r="C1422" s="214">
        <v>1978</v>
      </c>
      <c r="D1422" s="204" t="s">
        <v>221</v>
      </c>
      <c r="E1422" s="204" t="s">
        <v>22</v>
      </c>
      <c r="F1422" s="206">
        <v>5</v>
      </c>
      <c r="G1422" s="206">
        <v>8</v>
      </c>
      <c r="H1422" s="224">
        <v>4358.2</v>
      </c>
      <c r="I1422" s="224">
        <v>4247.8</v>
      </c>
      <c r="J1422" s="224">
        <v>3896.4</v>
      </c>
      <c r="K1422" s="37">
        <f t="shared" si="283"/>
        <v>335995.12</v>
      </c>
      <c r="L1422" s="44">
        <v>0</v>
      </c>
      <c r="M1422" s="44">
        <v>0</v>
      </c>
      <c r="N1422" s="44">
        <v>0</v>
      </c>
      <c r="O1422" s="44">
        <f>'[1]Прод. прилож'!$C$458</f>
        <v>335995.12</v>
      </c>
      <c r="P1422" s="44">
        <f t="shared" si="284"/>
        <v>77.094929099169377</v>
      </c>
      <c r="Q1422" s="50">
        <v>9673</v>
      </c>
      <c r="R1422" s="69" t="s">
        <v>94</v>
      </c>
    </row>
    <row r="1423" spans="1:21" ht="25.15" customHeight="1" x14ac:dyDescent="0.25">
      <c r="A1423" s="201"/>
      <c r="B1423" s="213"/>
      <c r="C1423" s="215"/>
      <c r="D1423" s="205"/>
      <c r="E1423" s="205"/>
      <c r="F1423" s="207"/>
      <c r="G1423" s="207"/>
      <c r="H1423" s="225"/>
      <c r="I1423" s="225"/>
      <c r="J1423" s="225"/>
      <c r="K1423" s="37">
        <f>SUM(L1423:O1423)</f>
        <v>11171626.600000001</v>
      </c>
      <c r="L1423" s="44">
        <v>0</v>
      </c>
      <c r="M1423" s="44">
        <v>0</v>
      </c>
      <c r="N1423" s="44">
        <v>0</v>
      </c>
      <c r="O1423" s="44">
        <f>'[1]Прод. прилож'!$C$1012</f>
        <v>11171626.600000001</v>
      </c>
      <c r="P1423" s="44">
        <f>K1423/H1422</f>
        <v>2563.3579459409852</v>
      </c>
      <c r="Q1423" s="50">
        <v>9673</v>
      </c>
      <c r="R1423" s="69" t="s">
        <v>95</v>
      </c>
    </row>
    <row r="1424" spans="1:21" ht="25.15" customHeight="1" x14ac:dyDescent="0.25">
      <c r="A1424" s="69" t="s">
        <v>2603</v>
      </c>
      <c r="B1424" s="108" t="s">
        <v>1021</v>
      </c>
      <c r="C1424" s="149">
        <v>2010</v>
      </c>
      <c r="D1424" s="72" t="s">
        <v>221</v>
      </c>
      <c r="E1424" s="149" t="s">
        <v>20</v>
      </c>
      <c r="F1424" s="163">
        <v>3</v>
      </c>
      <c r="G1424" s="163">
        <v>1</v>
      </c>
      <c r="H1424" s="174">
        <v>1264.8</v>
      </c>
      <c r="I1424" s="44">
        <f>M1424</f>
        <v>0</v>
      </c>
      <c r="J1424" s="174">
        <v>1264.8</v>
      </c>
      <c r="K1424" s="37">
        <f t="shared" si="283"/>
        <v>7248250</v>
      </c>
      <c r="L1424" s="44">
        <v>0</v>
      </c>
      <c r="M1424" s="44">
        <v>0</v>
      </c>
      <c r="N1424" s="44">
        <v>0</v>
      </c>
      <c r="O1424" s="44">
        <f>'[1]Прод. прилож'!$C$1449</f>
        <v>7248250</v>
      </c>
      <c r="P1424" s="44">
        <f t="shared" si="284"/>
        <v>5730.7479443390257</v>
      </c>
      <c r="Q1424" s="50">
        <v>9673</v>
      </c>
      <c r="R1424" s="69" t="s">
        <v>96</v>
      </c>
    </row>
    <row r="1425" spans="1:21" ht="25.15" customHeight="1" x14ac:dyDescent="0.25">
      <c r="A1425" s="69" t="s">
        <v>2604</v>
      </c>
      <c r="B1425" s="108" t="s">
        <v>994</v>
      </c>
      <c r="C1425" s="147">
        <v>1963</v>
      </c>
      <c r="D1425" s="72" t="s">
        <v>221</v>
      </c>
      <c r="E1425" s="149" t="s">
        <v>20</v>
      </c>
      <c r="F1425" s="163">
        <v>4</v>
      </c>
      <c r="G1425" s="163">
        <v>3</v>
      </c>
      <c r="H1425" s="143">
        <v>1939.7</v>
      </c>
      <c r="I1425" s="143">
        <v>71.5</v>
      </c>
      <c r="J1425" s="143">
        <v>1868.2</v>
      </c>
      <c r="K1425" s="37">
        <f t="shared" si="283"/>
        <v>16399072.5</v>
      </c>
      <c r="L1425" s="44">
        <v>0</v>
      </c>
      <c r="M1425" s="44">
        <v>0</v>
      </c>
      <c r="N1425" s="44">
        <v>0</v>
      </c>
      <c r="O1425" s="44">
        <f>'[1]Прод. прилож'!$C$1450</f>
        <v>16399072.5</v>
      </c>
      <c r="P1425" s="44">
        <f t="shared" si="284"/>
        <v>8454.4375418879208</v>
      </c>
      <c r="Q1425" s="50">
        <v>9673</v>
      </c>
      <c r="R1425" s="69" t="s">
        <v>96</v>
      </c>
    </row>
    <row r="1426" spans="1:21" ht="25.15" customHeight="1" x14ac:dyDescent="0.25">
      <c r="A1426" s="200" t="s">
        <v>2605</v>
      </c>
      <c r="B1426" s="212" t="s">
        <v>995</v>
      </c>
      <c r="C1426" s="214">
        <v>1949</v>
      </c>
      <c r="D1426" s="204" t="s">
        <v>221</v>
      </c>
      <c r="E1426" s="204" t="s">
        <v>20</v>
      </c>
      <c r="F1426" s="206">
        <v>3</v>
      </c>
      <c r="G1426" s="206">
        <v>3</v>
      </c>
      <c r="H1426" s="224">
        <v>1507.9</v>
      </c>
      <c r="I1426" s="224">
        <v>1366.4</v>
      </c>
      <c r="J1426" s="224">
        <v>1054.2</v>
      </c>
      <c r="K1426" s="174">
        <f t="shared" si="283"/>
        <v>376055.82</v>
      </c>
      <c r="L1426" s="44">
        <v>0</v>
      </c>
      <c r="M1426" s="44">
        <v>0</v>
      </c>
      <c r="N1426" s="44">
        <v>0</v>
      </c>
      <c r="O1426" s="44">
        <f>'[1]Прод. прилож'!$C$459</f>
        <v>376055.82</v>
      </c>
      <c r="P1426" s="44">
        <f>K1426/H1426</f>
        <v>249.39042376815436</v>
      </c>
      <c r="Q1426" s="50">
        <v>9673</v>
      </c>
      <c r="R1426" s="69" t="s">
        <v>94</v>
      </c>
    </row>
    <row r="1427" spans="1:21" ht="25.15" customHeight="1" x14ac:dyDescent="0.25">
      <c r="A1427" s="201"/>
      <c r="B1427" s="213"/>
      <c r="C1427" s="215"/>
      <c r="D1427" s="205"/>
      <c r="E1427" s="205"/>
      <c r="F1427" s="207"/>
      <c r="G1427" s="207"/>
      <c r="H1427" s="225"/>
      <c r="I1427" s="225"/>
      <c r="J1427" s="225"/>
      <c r="K1427" s="37">
        <f>SUM(L1427:O1427)</f>
        <v>12037972.600000001</v>
      </c>
      <c r="L1427" s="44">
        <v>0</v>
      </c>
      <c r="M1427" s="44">
        <v>0</v>
      </c>
      <c r="N1427" s="44">
        <v>0</v>
      </c>
      <c r="O1427" s="44">
        <f>'[1]Прод. прилож'!$C$1013</f>
        <v>12037972.600000001</v>
      </c>
      <c r="P1427" s="44">
        <v>4057.1</v>
      </c>
      <c r="Q1427" s="50">
        <v>9673</v>
      </c>
      <c r="R1427" s="69" t="s">
        <v>95</v>
      </c>
    </row>
    <row r="1428" spans="1:21" ht="25.15" customHeight="1" x14ac:dyDescent="0.25">
      <c r="A1428" s="69" t="s">
        <v>2606</v>
      </c>
      <c r="B1428" s="108" t="s">
        <v>1022</v>
      </c>
      <c r="C1428" s="72">
        <v>1962</v>
      </c>
      <c r="D1428" s="72" t="s">
        <v>221</v>
      </c>
      <c r="E1428" s="72" t="s">
        <v>20</v>
      </c>
      <c r="F1428" s="71">
        <v>3</v>
      </c>
      <c r="G1428" s="71">
        <v>3</v>
      </c>
      <c r="H1428" s="37">
        <v>1501.9</v>
      </c>
      <c r="I1428" s="37">
        <v>13.5</v>
      </c>
      <c r="J1428" s="37">
        <v>1488.4</v>
      </c>
      <c r="K1428" s="37">
        <f t="shared" si="283"/>
        <v>18200225</v>
      </c>
      <c r="L1428" s="44">
        <v>0</v>
      </c>
      <c r="M1428" s="44">
        <v>0</v>
      </c>
      <c r="N1428" s="44">
        <v>0</v>
      </c>
      <c r="O1428" s="44">
        <f>'[1]Прод. прилож'!$C$1011</f>
        <v>18200225</v>
      </c>
      <c r="P1428" s="44">
        <f t="shared" si="284"/>
        <v>12118.133697316731</v>
      </c>
      <c r="Q1428" s="50">
        <v>9673</v>
      </c>
      <c r="R1428" s="69" t="s">
        <v>95</v>
      </c>
      <c r="U1428" s="18"/>
    </row>
    <row r="1429" spans="1:21" s="111" customFormat="1" ht="27" customHeight="1" x14ac:dyDescent="0.25">
      <c r="A1429" s="69" t="s">
        <v>2607</v>
      </c>
      <c r="B1429" s="133" t="s">
        <v>2019</v>
      </c>
      <c r="C1429" s="134">
        <v>1974</v>
      </c>
      <c r="D1429" s="134">
        <v>2019</v>
      </c>
      <c r="E1429" s="135" t="s">
        <v>22</v>
      </c>
      <c r="F1429" s="136">
        <v>9</v>
      </c>
      <c r="G1429" s="136">
        <v>4</v>
      </c>
      <c r="H1429" s="137">
        <v>7898.7</v>
      </c>
      <c r="I1429" s="137">
        <v>0</v>
      </c>
      <c r="J1429" s="137">
        <v>7051.8</v>
      </c>
      <c r="K1429" s="44">
        <f t="shared" ref="K1429" si="289">SUM(L1429:O1429)</f>
        <v>31002397.499999996</v>
      </c>
      <c r="L1429" s="44">
        <v>0</v>
      </c>
      <c r="M1429" s="44">
        <v>0</v>
      </c>
      <c r="N1429" s="44">
        <v>0</v>
      </c>
      <c r="O1429" s="85">
        <f>'[1]Прод. прилож'!$C$460</f>
        <v>31002397.499999996</v>
      </c>
      <c r="P1429" s="50">
        <f t="shared" si="284"/>
        <v>3924.9999999999995</v>
      </c>
      <c r="Q1429" s="37">
        <v>9673</v>
      </c>
      <c r="R1429" s="69" t="s">
        <v>94</v>
      </c>
      <c r="S1429" s="110"/>
      <c r="T1429" s="110"/>
      <c r="U1429" s="110"/>
    </row>
    <row r="1430" spans="1:21" ht="25.15" customHeight="1" x14ac:dyDescent="0.25">
      <c r="A1430" s="69" t="s">
        <v>2608</v>
      </c>
      <c r="B1430" s="108" t="s">
        <v>997</v>
      </c>
      <c r="C1430" s="167">
        <v>1974</v>
      </c>
      <c r="D1430" s="72" t="s">
        <v>221</v>
      </c>
      <c r="E1430" s="72" t="s">
        <v>20</v>
      </c>
      <c r="F1430" s="71">
        <v>5</v>
      </c>
      <c r="G1430" s="71">
        <v>6</v>
      </c>
      <c r="H1430" s="50">
        <v>6159.2</v>
      </c>
      <c r="I1430" s="44">
        <v>3976</v>
      </c>
      <c r="J1430" s="44">
        <v>4528.2</v>
      </c>
      <c r="K1430" s="37">
        <f t="shared" si="283"/>
        <v>7452000</v>
      </c>
      <c r="L1430" s="44">
        <v>0</v>
      </c>
      <c r="M1430" s="44">
        <v>0</v>
      </c>
      <c r="N1430" s="44">
        <v>0</v>
      </c>
      <c r="O1430" s="44">
        <f>'[1]Прод. прилож'!$C$1451</f>
        <v>7452000</v>
      </c>
      <c r="P1430" s="44">
        <f t="shared" si="284"/>
        <v>1209.8973892713341</v>
      </c>
      <c r="Q1430" s="50">
        <v>9673</v>
      </c>
      <c r="R1430" s="69" t="s">
        <v>96</v>
      </c>
    </row>
    <row r="1431" spans="1:21" ht="25.15" customHeight="1" x14ac:dyDescent="0.25">
      <c r="A1431" s="69" t="s">
        <v>2609</v>
      </c>
      <c r="B1431" s="108" t="s">
        <v>1023</v>
      </c>
      <c r="C1431" s="72">
        <v>1966</v>
      </c>
      <c r="D1431" s="72" t="s">
        <v>221</v>
      </c>
      <c r="E1431" s="72" t="s">
        <v>20</v>
      </c>
      <c r="F1431" s="71">
        <v>2</v>
      </c>
      <c r="G1431" s="71">
        <v>2</v>
      </c>
      <c r="H1431" s="37">
        <v>522.79999999999995</v>
      </c>
      <c r="I1431" s="44">
        <f>M1431</f>
        <v>0</v>
      </c>
      <c r="J1431" s="37">
        <v>522.79999999999995</v>
      </c>
      <c r="K1431" s="37">
        <f t="shared" si="283"/>
        <v>8304221.1999999993</v>
      </c>
      <c r="L1431" s="44">
        <v>0</v>
      </c>
      <c r="M1431" s="44">
        <v>0</v>
      </c>
      <c r="N1431" s="44">
        <v>0</v>
      </c>
      <c r="O1431" s="44">
        <f>'[1]Прод. прилож'!$C$1452</f>
        <v>8304221.1999999993</v>
      </c>
      <c r="P1431" s="44">
        <f t="shared" si="284"/>
        <v>15884.12624330528</v>
      </c>
      <c r="Q1431" s="50">
        <v>9673</v>
      </c>
      <c r="R1431" s="69" t="s">
        <v>96</v>
      </c>
      <c r="S1431" s="18"/>
    </row>
    <row r="1432" spans="1:21" s="113" customFormat="1" ht="22.9" customHeight="1" x14ac:dyDescent="0.25">
      <c r="A1432" s="69" t="s">
        <v>2610</v>
      </c>
      <c r="B1432" s="45" t="s">
        <v>1824</v>
      </c>
      <c r="C1432" s="167">
        <v>1959</v>
      </c>
      <c r="D1432" s="72" t="s">
        <v>221</v>
      </c>
      <c r="E1432" s="72" t="s">
        <v>20</v>
      </c>
      <c r="F1432" s="64">
        <v>2</v>
      </c>
      <c r="G1432" s="64">
        <v>2</v>
      </c>
      <c r="H1432" s="48">
        <v>492.1</v>
      </c>
      <c r="I1432" s="48">
        <v>52.8</v>
      </c>
      <c r="J1432" s="48">
        <v>370.6</v>
      </c>
      <c r="K1432" s="37">
        <f>SUM(L1432:O1432)</f>
        <v>1254855</v>
      </c>
      <c r="L1432" s="48">
        <v>0</v>
      </c>
      <c r="M1432" s="48">
        <v>0</v>
      </c>
      <c r="N1432" s="48">
        <v>0</v>
      </c>
      <c r="O1432" s="85">
        <f>'[1]Прод. прилож'!$C$461</f>
        <v>1254855</v>
      </c>
      <c r="P1432" s="50">
        <f t="shared" si="284"/>
        <v>2550</v>
      </c>
      <c r="Q1432" s="37">
        <v>9673</v>
      </c>
      <c r="R1432" s="69" t="s">
        <v>94</v>
      </c>
      <c r="S1432" s="112"/>
      <c r="T1432" s="112"/>
      <c r="U1432" s="112"/>
    </row>
    <row r="1433" spans="1:21" ht="25.15" customHeight="1" x14ac:dyDescent="0.25">
      <c r="A1433" s="69" t="s">
        <v>2611</v>
      </c>
      <c r="B1433" s="108" t="s">
        <v>1024</v>
      </c>
      <c r="C1433" s="72">
        <v>1963</v>
      </c>
      <c r="D1433" s="72" t="s">
        <v>221</v>
      </c>
      <c r="E1433" s="72" t="s">
        <v>20</v>
      </c>
      <c r="F1433" s="71">
        <v>2</v>
      </c>
      <c r="G1433" s="71">
        <v>2</v>
      </c>
      <c r="H1433" s="37">
        <v>383.7</v>
      </c>
      <c r="I1433" s="44">
        <f>M1433</f>
        <v>0</v>
      </c>
      <c r="J1433" s="37">
        <v>383.7</v>
      </c>
      <c r="K1433" s="37">
        <f t="shared" si="283"/>
        <v>5150259.4000000004</v>
      </c>
      <c r="L1433" s="44">
        <v>0</v>
      </c>
      <c r="M1433" s="44">
        <v>0</v>
      </c>
      <c r="N1433" s="44">
        <v>0</v>
      </c>
      <c r="O1433" s="44">
        <f>'[1]Прод. прилож'!$C$1014</f>
        <v>5150259.4000000004</v>
      </c>
      <c r="P1433" s="44">
        <f t="shared" si="284"/>
        <v>13422.620276257494</v>
      </c>
      <c r="Q1433" s="50">
        <v>9673</v>
      </c>
      <c r="R1433" s="69" t="s">
        <v>95</v>
      </c>
    </row>
    <row r="1434" spans="1:21" ht="34.9" customHeight="1" x14ac:dyDescent="0.25">
      <c r="A1434" s="198" t="s">
        <v>2200</v>
      </c>
      <c r="B1434" s="198"/>
      <c r="C1434" s="198"/>
      <c r="D1434" s="198"/>
      <c r="E1434" s="198"/>
      <c r="F1434" s="198"/>
      <c r="G1434" s="198"/>
      <c r="H1434" s="198"/>
      <c r="I1434" s="198"/>
      <c r="J1434" s="198"/>
      <c r="K1434" s="198"/>
      <c r="L1434" s="198"/>
      <c r="M1434" s="198"/>
      <c r="N1434" s="198"/>
      <c r="O1434" s="198"/>
      <c r="P1434" s="198"/>
      <c r="Q1434" s="198"/>
      <c r="R1434" s="198"/>
    </row>
    <row r="1435" spans="1:21" ht="34.9" customHeight="1" x14ac:dyDescent="0.25">
      <c r="A1435" s="199" t="s">
        <v>1048</v>
      </c>
      <c r="B1435" s="199"/>
      <c r="C1435" s="158" t="s">
        <v>21</v>
      </c>
      <c r="D1435" s="158" t="s">
        <v>21</v>
      </c>
      <c r="E1435" s="158" t="s">
        <v>21</v>
      </c>
      <c r="F1435" s="96" t="s">
        <v>21</v>
      </c>
      <c r="G1435" s="96" t="s">
        <v>21</v>
      </c>
      <c r="H1435" s="97">
        <f t="shared" ref="H1435:N1435" si="290">SUM(H1436:H1438)</f>
        <v>3084.7999999999997</v>
      </c>
      <c r="I1435" s="97">
        <f t="shared" si="290"/>
        <v>103.2</v>
      </c>
      <c r="J1435" s="97">
        <f t="shared" si="290"/>
        <v>2303.1999999999998</v>
      </c>
      <c r="K1435" s="97">
        <f t="shared" si="290"/>
        <v>19891150</v>
      </c>
      <c r="L1435" s="97">
        <f t="shared" si="290"/>
        <v>0</v>
      </c>
      <c r="M1435" s="97">
        <f t="shared" si="290"/>
        <v>0</v>
      </c>
      <c r="N1435" s="97">
        <f t="shared" si="290"/>
        <v>0</v>
      </c>
      <c r="O1435" s="97">
        <f>SUM(O1436:O1438)</f>
        <v>19891150</v>
      </c>
      <c r="P1435" s="34">
        <f>K1435/H1435</f>
        <v>6448.1165715767638</v>
      </c>
      <c r="Q1435" s="98" t="s">
        <v>21</v>
      </c>
      <c r="R1435" s="99" t="s">
        <v>21</v>
      </c>
    </row>
    <row r="1436" spans="1:21" ht="26.45" customHeight="1" x14ac:dyDescent="0.25">
      <c r="A1436" s="70" t="s">
        <v>2612</v>
      </c>
      <c r="B1436" s="108" t="s">
        <v>1728</v>
      </c>
      <c r="C1436" s="72">
        <v>1990</v>
      </c>
      <c r="D1436" s="72" t="s">
        <v>221</v>
      </c>
      <c r="E1436" s="72" t="s">
        <v>20</v>
      </c>
      <c r="F1436" s="71">
        <v>2</v>
      </c>
      <c r="G1436" s="71">
        <v>2</v>
      </c>
      <c r="H1436" s="46">
        <v>1097</v>
      </c>
      <c r="I1436" s="46">
        <v>0</v>
      </c>
      <c r="J1436" s="46">
        <v>1031.4000000000001</v>
      </c>
      <c r="K1436" s="37">
        <f>SUM(L1436:O1436)</f>
        <v>5022000</v>
      </c>
      <c r="L1436" s="44">
        <v>0</v>
      </c>
      <c r="M1436" s="44">
        <v>0</v>
      </c>
      <c r="N1436" s="44">
        <v>0</v>
      </c>
      <c r="O1436" s="44">
        <f>'[1]Прод. прилож'!$C$1454</f>
        <v>5022000</v>
      </c>
      <c r="P1436" s="44">
        <f>K1436/H1436</f>
        <v>4577.9398359161351</v>
      </c>
      <c r="Q1436" s="50">
        <v>9673</v>
      </c>
      <c r="R1436" s="69" t="s">
        <v>96</v>
      </c>
      <c r="S1436" s="2"/>
      <c r="T1436" s="2"/>
      <c r="U1436" s="2"/>
    </row>
    <row r="1437" spans="1:21" ht="25.15" customHeight="1" x14ac:dyDescent="0.25">
      <c r="A1437" s="70" t="s">
        <v>2613</v>
      </c>
      <c r="B1437" s="108" t="s">
        <v>1025</v>
      </c>
      <c r="C1437" s="167">
        <v>1978</v>
      </c>
      <c r="D1437" s="167" t="s">
        <v>221</v>
      </c>
      <c r="E1437" s="72" t="s">
        <v>22</v>
      </c>
      <c r="F1437" s="71">
        <v>2</v>
      </c>
      <c r="G1437" s="71">
        <v>3</v>
      </c>
      <c r="H1437" s="44">
        <v>1206.2</v>
      </c>
      <c r="I1437" s="44">
        <v>103.2</v>
      </c>
      <c r="J1437" s="44">
        <v>740.8</v>
      </c>
      <c r="K1437" s="37">
        <f>SUM(L1437:O1437)</f>
        <v>8742000</v>
      </c>
      <c r="L1437" s="44">
        <v>0</v>
      </c>
      <c r="M1437" s="44">
        <v>0</v>
      </c>
      <c r="N1437" s="44">
        <v>0</v>
      </c>
      <c r="O1437" s="44">
        <f>'[1]Прод. прилож'!$C$463</f>
        <v>8742000</v>
      </c>
      <c r="P1437" s="44">
        <f>K1437/H1437</f>
        <v>7247.5543027690264</v>
      </c>
      <c r="Q1437" s="50">
        <v>9673</v>
      </c>
      <c r="R1437" s="69" t="s">
        <v>94</v>
      </c>
    </row>
    <row r="1438" spans="1:21" ht="25.15" customHeight="1" x14ac:dyDescent="0.25">
      <c r="A1438" s="70" t="s">
        <v>2614</v>
      </c>
      <c r="B1438" s="108" t="s">
        <v>1727</v>
      </c>
      <c r="C1438" s="167">
        <v>1978</v>
      </c>
      <c r="D1438" s="167" t="s">
        <v>221</v>
      </c>
      <c r="E1438" s="72" t="s">
        <v>22</v>
      </c>
      <c r="F1438" s="71">
        <v>2</v>
      </c>
      <c r="G1438" s="71">
        <v>2</v>
      </c>
      <c r="H1438" s="44">
        <v>781.6</v>
      </c>
      <c r="I1438" s="44">
        <v>0</v>
      </c>
      <c r="J1438" s="44">
        <v>531</v>
      </c>
      <c r="K1438" s="37">
        <f>SUM(L1438:O1438)</f>
        <v>6127150</v>
      </c>
      <c r="L1438" s="44">
        <v>0</v>
      </c>
      <c r="M1438" s="44">
        <v>0</v>
      </c>
      <c r="N1438" s="44">
        <v>0</v>
      </c>
      <c r="O1438" s="44">
        <f>'[1]Прод. прилож'!$C$1016</f>
        <v>6127150</v>
      </c>
      <c r="P1438" s="44">
        <f>K1438/H1438</f>
        <v>7839.2400204708292</v>
      </c>
      <c r="Q1438" s="50">
        <v>9673</v>
      </c>
      <c r="R1438" s="69" t="s">
        <v>95</v>
      </c>
    </row>
    <row r="1439" spans="1:21" ht="34.9" customHeight="1" x14ac:dyDescent="0.25">
      <c r="A1439" s="198" t="s">
        <v>2201</v>
      </c>
      <c r="B1439" s="198"/>
      <c r="C1439" s="198"/>
      <c r="D1439" s="198"/>
      <c r="E1439" s="198"/>
      <c r="F1439" s="198"/>
      <c r="G1439" s="198"/>
      <c r="H1439" s="198"/>
      <c r="I1439" s="198"/>
      <c r="J1439" s="198"/>
      <c r="K1439" s="198"/>
      <c r="L1439" s="198"/>
      <c r="M1439" s="198"/>
      <c r="N1439" s="198"/>
      <c r="O1439" s="198"/>
      <c r="P1439" s="198"/>
      <c r="Q1439" s="198"/>
      <c r="R1439" s="198"/>
    </row>
    <row r="1440" spans="1:21" ht="34.9" customHeight="1" x14ac:dyDescent="0.25">
      <c r="A1440" s="199" t="s">
        <v>66</v>
      </c>
      <c r="B1440" s="199"/>
      <c r="C1440" s="158" t="s">
        <v>21</v>
      </c>
      <c r="D1440" s="158" t="s">
        <v>21</v>
      </c>
      <c r="E1440" s="158" t="s">
        <v>21</v>
      </c>
      <c r="F1440" s="96" t="s">
        <v>21</v>
      </c>
      <c r="G1440" s="96" t="s">
        <v>21</v>
      </c>
      <c r="H1440" s="97">
        <f>SUM(H1441:H1443)</f>
        <v>1265.9000000000001</v>
      </c>
      <c r="I1440" s="97">
        <f t="shared" ref="I1440:O1440" si="291">SUM(I1441:I1443)</f>
        <v>38.4</v>
      </c>
      <c r="J1440" s="97">
        <f t="shared" si="291"/>
        <v>1097.5</v>
      </c>
      <c r="K1440" s="97">
        <f t="shared" si="291"/>
        <v>6708815.9000000004</v>
      </c>
      <c r="L1440" s="97">
        <f t="shared" si="291"/>
        <v>0</v>
      </c>
      <c r="M1440" s="97">
        <f t="shared" si="291"/>
        <v>0</v>
      </c>
      <c r="N1440" s="97">
        <f t="shared" si="291"/>
        <v>0</v>
      </c>
      <c r="O1440" s="97">
        <f t="shared" si="291"/>
        <v>6708815.9000000004</v>
      </c>
      <c r="P1440" s="34">
        <f>K1440/H1440</f>
        <v>5299.6412828817438</v>
      </c>
      <c r="Q1440" s="97" t="s">
        <v>21</v>
      </c>
      <c r="R1440" s="99" t="s">
        <v>21</v>
      </c>
    </row>
    <row r="1441" spans="1:21" ht="25.15" customHeight="1" x14ac:dyDescent="0.25">
      <c r="A1441" s="70" t="s">
        <v>2615</v>
      </c>
      <c r="B1441" s="108" t="s">
        <v>734</v>
      </c>
      <c r="C1441" s="72">
        <v>1963</v>
      </c>
      <c r="D1441" s="167" t="s">
        <v>221</v>
      </c>
      <c r="E1441" s="72" t="s">
        <v>20</v>
      </c>
      <c r="F1441" s="71">
        <v>2</v>
      </c>
      <c r="G1441" s="71">
        <v>2</v>
      </c>
      <c r="H1441" s="37">
        <v>455.1</v>
      </c>
      <c r="I1441" s="37">
        <v>0</v>
      </c>
      <c r="J1441" s="37">
        <v>396.9</v>
      </c>
      <c r="K1441" s="37">
        <f>SUM(L1441:O1441)</f>
        <v>2713001.2</v>
      </c>
      <c r="L1441" s="44">
        <v>0</v>
      </c>
      <c r="M1441" s="44">
        <v>0</v>
      </c>
      <c r="N1441" s="44">
        <v>0</v>
      </c>
      <c r="O1441" s="44">
        <f>'[1]Прод. прилож'!$C$1018</f>
        <v>2713001.2</v>
      </c>
      <c r="P1441" s="44">
        <f>K1441/H1441</f>
        <v>5961.3298176225007</v>
      </c>
      <c r="Q1441" s="50">
        <v>9673</v>
      </c>
      <c r="R1441" s="69" t="s">
        <v>95</v>
      </c>
    </row>
    <row r="1442" spans="1:21" s="113" customFormat="1" ht="27" customHeight="1" x14ac:dyDescent="0.25">
      <c r="A1442" s="70" t="s">
        <v>2616</v>
      </c>
      <c r="B1442" s="45" t="s">
        <v>1706</v>
      </c>
      <c r="C1442" s="72">
        <v>1957</v>
      </c>
      <c r="D1442" s="72" t="s">
        <v>221</v>
      </c>
      <c r="E1442" s="72" t="s">
        <v>20</v>
      </c>
      <c r="F1442" s="64">
        <v>2</v>
      </c>
      <c r="G1442" s="64">
        <v>2</v>
      </c>
      <c r="H1442" s="55">
        <v>329.3</v>
      </c>
      <c r="I1442" s="55">
        <v>38.4</v>
      </c>
      <c r="J1442" s="55">
        <v>219.1</v>
      </c>
      <c r="K1442" s="37">
        <f>SUM(L1442:O1442)</f>
        <v>3731057.5</v>
      </c>
      <c r="L1442" s="55">
        <v>0</v>
      </c>
      <c r="M1442" s="55">
        <v>0</v>
      </c>
      <c r="N1442" s="55">
        <v>0</v>
      </c>
      <c r="O1442" s="55">
        <f>'[1]Прод. прилож'!$C$1020</f>
        <v>3731057.5</v>
      </c>
      <c r="P1442" s="50">
        <f>K1442/H1442</f>
        <v>11330.268751897966</v>
      </c>
      <c r="Q1442" s="37">
        <v>9673</v>
      </c>
      <c r="R1442" s="69" t="s">
        <v>95</v>
      </c>
      <c r="S1442" s="112"/>
      <c r="T1442" s="112"/>
      <c r="U1442" s="112"/>
    </row>
    <row r="1443" spans="1:21" ht="25.15" customHeight="1" x14ac:dyDescent="0.25">
      <c r="A1443" s="70" t="s">
        <v>2617</v>
      </c>
      <c r="B1443" s="108" t="s">
        <v>735</v>
      </c>
      <c r="C1443" s="72">
        <v>1981</v>
      </c>
      <c r="D1443" s="167" t="s">
        <v>221</v>
      </c>
      <c r="E1443" s="72" t="s">
        <v>22</v>
      </c>
      <c r="F1443" s="71">
        <v>2</v>
      </c>
      <c r="G1443" s="71">
        <v>2</v>
      </c>
      <c r="H1443" s="37">
        <v>481.5</v>
      </c>
      <c r="I1443" s="37">
        <v>0</v>
      </c>
      <c r="J1443" s="37">
        <v>481.5</v>
      </c>
      <c r="K1443" s="37">
        <f>SUM(L1443:O1443)</f>
        <v>264757.2</v>
      </c>
      <c r="L1443" s="44">
        <v>0</v>
      </c>
      <c r="M1443" s="44">
        <v>0</v>
      </c>
      <c r="N1443" s="44">
        <v>0</v>
      </c>
      <c r="O1443" s="44">
        <f>'[1]Прод. прилож'!$C$1019</f>
        <v>264757.2</v>
      </c>
      <c r="P1443" s="44">
        <f>K1443/H1443</f>
        <v>549.85919003115271</v>
      </c>
      <c r="Q1443" s="50">
        <v>9673</v>
      </c>
      <c r="R1443" s="69" t="s">
        <v>95</v>
      </c>
    </row>
    <row r="1444" spans="1:21" ht="34.9" customHeight="1" x14ac:dyDescent="0.25">
      <c r="A1444" s="198" t="s">
        <v>2202</v>
      </c>
      <c r="B1444" s="198"/>
      <c r="C1444" s="198"/>
      <c r="D1444" s="198"/>
      <c r="E1444" s="198"/>
      <c r="F1444" s="198"/>
      <c r="G1444" s="198"/>
      <c r="H1444" s="198"/>
      <c r="I1444" s="198"/>
      <c r="J1444" s="198"/>
      <c r="K1444" s="198"/>
      <c r="L1444" s="198"/>
      <c r="M1444" s="198"/>
      <c r="N1444" s="198"/>
      <c r="O1444" s="198"/>
      <c r="P1444" s="198"/>
      <c r="Q1444" s="198"/>
      <c r="R1444" s="198"/>
    </row>
    <row r="1445" spans="1:21" ht="34.9" customHeight="1" x14ac:dyDescent="0.25">
      <c r="A1445" s="199" t="s">
        <v>65</v>
      </c>
      <c r="B1445" s="199"/>
      <c r="C1445" s="158" t="s">
        <v>21</v>
      </c>
      <c r="D1445" s="158" t="s">
        <v>21</v>
      </c>
      <c r="E1445" s="158" t="s">
        <v>21</v>
      </c>
      <c r="F1445" s="96" t="s">
        <v>21</v>
      </c>
      <c r="G1445" s="96" t="s">
        <v>21</v>
      </c>
      <c r="H1445" s="97">
        <f>SUM(H1446)</f>
        <v>389.5</v>
      </c>
      <c r="I1445" s="97">
        <f t="shared" ref="I1445:O1445" si="292">SUM(I1446)</f>
        <v>133.9</v>
      </c>
      <c r="J1445" s="97">
        <f t="shared" si="292"/>
        <v>255.6</v>
      </c>
      <c r="K1445" s="97">
        <f>O1445</f>
        <v>5941813</v>
      </c>
      <c r="L1445" s="97">
        <f t="shared" si="292"/>
        <v>0</v>
      </c>
      <c r="M1445" s="97">
        <f t="shared" si="292"/>
        <v>0</v>
      </c>
      <c r="N1445" s="97">
        <f t="shared" si="292"/>
        <v>0</v>
      </c>
      <c r="O1445" s="97">
        <f t="shared" si="292"/>
        <v>5941813</v>
      </c>
      <c r="P1445" s="34">
        <f>K1445/H1445</f>
        <v>15254.975609756097</v>
      </c>
      <c r="Q1445" s="98" t="s">
        <v>21</v>
      </c>
      <c r="R1445" s="99" t="s">
        <v>21</v>
      </c>
      <c r="S1445" s="2"/>
      <c r="T1445" s="2"/>
      <c r="U1445" s="2"/>
    </row>
    <row r="1446" spans="1:21" ht="25.15" customHeight="1" x14ac:dyDescent="0.25">
      <c r="A1446" s="69" t="s">
        <v>2619</v>
      </c>
      <c r="B1446" s="108" t="s">
        <v>736</v>
      </c>
      <c r="C1446" s="72">
        <v>1964</v>
      </c>
      <c r="D1446" s="167" t="s">
        <v>221</v>
      </c>
      <c r="E1446" s="72" t="s">
        <v>20</v>
      </c>
      <c r="F1446" s="71">
        <v>2</v>
      </c>
      <c r="G1446" s="71">
        <v>2</v>
      </c>
      <c r="H1446" s="37">
        <v>389.5</v>
      </c>
      <c r="I1446" s="37">
        <v>133.9</v>
      </c>
      <c r="J1446" s="37">
        <v>255.6</v>
      </c>
      <c r="K1446" s="37">
        <f>SUM(L1446:O1446)</f>
        <v>5941813</v>
      </c>
      <c r="L1446" s="44">
        <v>0</v>
      </c>
      <c r="M1446" s="44">
        <v>0</v>
      </c>
      <c r="N1446" s="44">
        <v>0</v>
      </c>
      <c r="O1446" s="44">
        <f>'[1]Прод. прилож'!$C$1456</f>
        <v>5941813</v>
      </c>
      <c r="P1446" s="44">
        <f>K1446/H1446</f>
        <v>15254.975609756097</v>
      </c>
      <c r="Q1446" s="50">
        <v>9673</v>
      </c>
      <c r="R1446" s="69" t="s">
        <v>96</v>
      </c>
      <c r="S1446" s="2"/>
      <c r="T1446" s="2"/>
      <c r="U1446" s="2"/>
    </row>
    <row r="1447" spans="1:21" x14ac:dyDescent="0.25">
      <c r="A1447" s="238"/>
      <c r="B1447" s="239"/>
      <c r="C1447" s="239"/>
      <c r="D1447" s="239"/>
      <c r="E1447" s="239"/>
      <c r="F1447" s="239"/>
      <c r="G1447" s="239"/>
      <c r="H1447" s="239"/>
      <c r="I1447" s="239"/>
      <c r="J1447" s="239"/>
      <c r="K1447" s="239"/>
      <c r="L1447" s="239"/>
      <c r="M1447" s="239"/>
      <c r="N1447" s="239"/>
      <c r="O1447" s="239"/>
      <c r="P1447" s="239"/>
      <c r="Q1447" s="239"/>
      <c r="R1447" s="240"/>
      <c r="S1447" s="2"/>
      <c r="T1447" s="2"/>
      <c r="U1447" s="2"/>
    </row>
    <row r="1448" spans="1:21" x14ac:dyDescent="0.25">
      <c r="F1448" s="1"/>
      <c r="G1448" s="1"/>
      <c r="H1448" s="42"/>
      <c r="I1448" s="42"/>
      <c r="J1448" s="42"/>
      <c r="K1448" s="25"/>
      <c r="L1448" s="42"/>
      <c r="M1448" s="42"/>
      <c r="N1448" s="42"/>
      <c r="O1448" s="42"/>
      <c r="P1448" s="42"/>
      <c r="Q1448" s="25"/>
      <c r="S1448" s="2"/>
      <c r="T1448" s="2"/>
      <c r="U1448" s="2"/>
    </row>
    <row r="1449" spans="1:21" x14ac:dyDescent="0.25">
      <c r="B1449" s="20"/>
      <c r="C1449" s="21"/>
      <c r="F1449" s="22"/>
      <c r="G1449" s="22"/>
      <c r="H1449" s="23"/>
      <c r="I1449" s="24"/>
      <c r="J1449" s="23"/>
      <c r="K1449" s="25"/>
      <c r="L1449" s="24"/>
      <c r="M1449" s="24"/>
      <c r="N1449" s="24"/>
      <c r="O1449" s="26"/>
      <c r="P1449" s="6"/>
      <c r="Q1449" s="25"/>
      <c r="S1449" s="2"/>
      <c r="T1449" s="2"/>
      <c r="U1449" s="2"/>
    </row>
  </sheetData>
  <sortState ref="A30:GY92">
    <sortCondition ref="B1168:B1171"/>
  </sortState>
  <mergeCells count="739">
    <mergeCell ref="H1426:H1427"/>
    <mergeCell ref="I1426:I1427"/>
    <mergeCell ref="J1426:J1427"/>
    <mergeCell ref="A484:A485"/>
    <mergeCell ref="B484:B485"/>
    <mergeCell ref="C484:C485"/>
    <mergeCell ref="D484:D485"/>
    <mergeCell ref="E484:E485"/>
    <mergeCell ref="F484:F485"/>
    <mergeCell ref="G484:G485"/>
    <mergeCell ref="J484:J485"/>
    <mergeCell ref="I484:I485"/>
    <mergeCell ref="E785:E786"/>
    <mergeCell ref="F785:F786"/>
    <mergeCell ref="F1426:F1427"/>
    <mergeCell ref="G1426:G1427"/>
    <mergeCell ref="J804:J805"/>
    <mergeCell ref="A804:A805"/>
    <mergeCell ref="B804:B805"/>
    <mergeCell ref="C804:C805"/>
    <mergeCell ref="I259:I260"/>
    <mergeCell ref="J259:J260"/>
    <mergeCell ref="H484:H485"/>
    <mergeCell ref="B1426:B1427"/>
    <mergeCell ref="C1426:C1427"/>
    <mergeCell ref="D1426:D1427"/>
    <mergeCell ref="E1426:E1427"/>
    <mergeCell ref="D908:D909"/>
    <mergeCell ref="E908:E909"/>
    <mergeCell ref="F908:F909"/>
    <mergeCell ref="G908:G909"/>
    <mergeCell ref="H908:H909"/>
    <mergeCell ref="I908:I909"/>
    <mergeCell ref="J908:J909"/>
    <mergeCell ref="J883:J884"/>
    <mergeCell ref="J1014:J1015"/>
    <mergeCell ref="J265:J266"/>
    <mergeCell ref="J270:J271"/>
    <mergeCell ref="G1014:G1015"/>
    <mergeCell ref="H1014:H1015"/>
    <mergeCell ref="I1014:I1015"/>
    <mergeCell ref="J921:J922"/>
    <mergeCell ref="E398:E399"/>
    <mergeCell ref="A405:R405"/>
    <mergeCell ref="G785:G786"/>
    <mergeCell ref="H785:H786"/>
    <mergeCell ref="I785:I786"/>
    <mergeCell ref="J845:J846"/>
    <mergeCell ref="A908:A909"/>
    <mergeCell ref="B908:B909"/>
    <mergeCell ref="C908:C909"/>
    <mergeCell ref="I781:I782"/>
    <mergeCell ref="J785:J786"/>
    <mergeCell ref="H888:H889"/>
    <mergeCell ref="I888:I889"/>
    <mergeCell ref="B853:B854"/>
    <mergeCell ref="C853:C854"/>
    <mergeCell ref="G883:G884"/>
    <mergeCell ref="H883:H884"/>
    <mergeCell ref="I883:I884"/>
    <mergeCell ref="A1426:A1427"/>
    <mergeCell ref="J350:J351"/>
    <mergeCell ref="G398:G399"/>
    <mergeCell ref="H663:H664"/>
    <mergeCell ref="J663:J664"/>
    <mergeCell ref="H711:H712"/>
    <mergeCell ref="I711:I712"/>
    <mergeCell ref="J711:J712"/>
    <mergeCell ref="H749:H750"/>
    <mergeCell ref="D749:D750"/>
    <mergeCell ref="E749:E750"/>
    <mergeCell ref="F749:F750"/>
    <mergeCell ref="G749:G750"/>
    <mergeCell ref="A785:A786"/>
    <mergeCell ref="B785:B786"/>
    <mergeCell ref="C785:C786"/>
    <mergeCell ref="D785:D786"/>
    <mergeCell ref="A265:A266"/>
    <mergeCell ref="B265:B266"/>
    <mergeCell ref="C265:C266"/>
    <mergeCell ref="D265:D266"/>
    <mergeCell ref="E265:E266"/>
    <mergeCell ref="F265:F266"/>
    <mergeCell ref="G265:G266"/>
    <mergeCell ref="H265:H266"/>
    <mergeCell ref="I265:I266"/>
    <mergeCell ref="C883:C884"/>
    <mergeCell ref="D883:D884"/>
    <mergeCell ref="E883:E884"/>
    <mergeCell ref="F883:F884"/>
    <mergeCell ref="F890:F891"/>
    <mergeCell ref="A910:A911"/>
    <mergeCell ref="B910:B911"/>
    <mergeCell ref="A270:A271"/>
    <mergeCell ref="B270:B271"/>
    <mergeCell ref="C270:C271"/>
    <mergeCell ref="D270:D271"/>
    <mergeCell ref="E270:E271"/>
    <mergeCell ref="F270:F271"/>
    <mergeCell ref="A888:A889"/>
    <mergeCell ref="B888:B889"/>
    <mergeCell ref="C888:C889"/>
    <mergeCell ref="D888:D889"/>
    <mergeCell ref="E888:E889"/>
    <mergeCell ref="A1014:A1015"/>
    <mergeCell ref="B1014:B1015"/>
    <mergeCell ref="C1014:C1015"/>
    <mergeCell ref="D1014:D1015"/>
    <mergeCell ref="E1014:E1015"/>
    <mergeCell ref="F1014:F1015"/>
    <mergeCell ref="A936:A937"/>
    <mergeCell ref="B936:B937"/>
    <mergeCell ref="C936:C937"/>
    <mergeCell ref="D936:D937"/>
    <mergeCell ref="E936:E937"/>
    <mergeCell ref="F936:F937"/>
    <mergeCell ref="G936:G937"/>
    <mergeCell ref="H936:H937"/>
    <mergeCell ref="I936:I937"/>
    <mergeCell ref="J936:J937"/>
    <mergeCell ref="A921:A922"/>
    <mergeCell ref="B921:B922"/>
    <mergeCell ref="C921:C922"/>
    <mergeCell ref="D921:D922"/>
    <mergeCell ref="E921:E922"/>
    <mergeCell ref="F921:F922"/>
    <mergeCell ref="G921:G922"/>
    <mergeCell ref="H921:H922"/>
    <mergeCell ref="I921:I922"/>
    <mergeCell ref="A602:B602"/>
    <mergeCell ref="A635:R635"/>
    <mergeCell ref="A585:R585"/>
    <mergeCell ref="A465:B465"/>
    <mergeCell ref="A555:B555"/>
    <mergeCell ref="A554:R554"/>
    <mergeCell ref="A592:B592"/>
    <mergeCell ref="A586:B586"/>
    <mergeCell ref="A588:R588"/>
    <mergeCell ref="C527:C528"/>
    <mergeCell ref="D527:D528"/>
    <mergeCell ref="E527:E528"/>
    <mergeCell ref="F527:F528"/>
    <mergeCell ref="G527:G528"/>
    <mergeCell ref="H527:H528"/>
    <mergeCell ref="I527:I528"/>
    <mergeCell ref="J527:J528"/>
    <mergeCell ref="A596:B596"/>
    <mergeCell ref="A601:R601"/>
    <mergeCell ref="A570:B570"/>
    <mergeCell ref="A560:B560"/>
    <mergeCell ref="A569:R569"/>
    <mergeCell ref="A481:R481"/>
    <mergeCell ref="A624:R624"/>
    <mergeCell ref="A595:R595"/>
    <mergeCell ref="A591:R591"/>
    <mergeCell ref="E341:E342"/>
    <mergeCell ref="F341:F342"/>
    <mergeCell ref="A301:B301"/>
    <mergeCell ref="A304:R304"/>
    <mergeCell ref="A442:R442"/>
    <mergeCell ref="A443:B443"/>
    <mergeCell ref="A464:R464"/>
    <mergeCell ref="C516:C517"/>
    <mergeCell ref="D516:D517"/>
    <mergeCell ref="A350:A351"/>
    <mergeCell ref="B350:B351"/>
    <mergeCell ref="F350:F351"/>
    <mergeCell ref="G400:G401"/>
    <mergeCell ref="H400:H401"/>
    <mergeCell ref="I37:I38"/>
    <mergeCell ref="J37:J38"/>
    <mergeCell ref="A37:A38"/>
    <mergeCell ref="B37:B38"/>
    <mergeCell ref="A113:B113"/>
    <mergeCell ref="E806:E807"/>
    <mergeCell ref="F806:F807"/>
    <mergeCell ref="G806:G807"/>
    <mergeCell ref="H806:H807"/>
    <mergeCell ref="I806:I807"/>
    <mergeCell ref="I141:I142"/>
    <mergeCell ref="A247:R247"/>
    <mergeCell ref="A360:B360"/>
    <mergeCell ref="A328:B328"/>
    <mergeCell ref="A242:R242"/>
    <mergeCell ref="A185:R185"/>
    <mergeCell ref="A352:R352"/>
    <mergeCell ref="A357:B357"/>
    <mergeCell ref="A327:R327"/>
    <mergeCell ref="A321:R321"/>
    <mergeCell ref="A322:B322"/>
    <mergeCell ref="J141:J142"/>
    <mergeCell ref="J749:J750"/>
    <mergeCell ref="C749:C750"/>
    <mergeCell ref="A109:B109"/>
    <mergeCell ref="C341:C342"/>
    <mergeCell ref="A239:R239"/>
    <mergeCell ref="A257:R257"/>
    <mergeCell ref="A248:B248"/>
    <mergeCell ref="A243:B243"/>
    <mergeCell ref="A258:B258"/>
    <mergeCell ref="J23:J24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83:J84"/>
    <mergeCell ref="C37:C38"/>
    <mergeCell ref="D37:D38"/>
    <mergeCell ref="E37:E38"/>
    <mergeCell ref="F37:F38"/>
    <mergeCell ref="G37:G38"/>
    <mergeCell ref="H37:H38"/>
    <mergeCell ref="B156:B157"/>
    <mergeCell ref="C156:C157"/>
    <mergeCell ref="D156:D157"/>
    <mergeCell ref="E156:E157"/>
    <mergeCell ref="F156:F157"/>
    <mergeCell ref="F888:F889"/>
    <mergeCell ref="G888:G889"/>
    <mergeCell ref="J53:J54"/>
    <mergeCell ref="A207:R207"/>
    <mergeCell ref="A208:B208"/>
    <mergeCell ref="A293:R293"/>
    <mergeCell ref="A294:B294"/>
    <mergeCell ref="A240:B240"/>
    <mergeCell ref="A414:R414"/>
    <mergeCell ref="A83:A84"/>
    <mergeCell ref="B83:B84"/>
    <mergeCell ref="C83:C84"/>
    <mergeCell ref="D83:D84"/>
    <mergeCell ref="E83:E84"/>
    <mergeCell ref="F83:F84"/>
    <mergeCell ref="G83:G84"/>
    <mergeCell ref="H83:H84"/>
    <mergeCell ref="A112:R112"/>
    <mergeCell ref="A108:R108"/>
    <mergeCell ref="A1236:R1236"/>
    <mergeCell ref="A119:R119"/>
    <mergeCell ref="I156:I157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A146:B146"/>
    <mergeCell ref="A141:A142"/>
    <mergeCell ref="B141:B142"/>
    <mergeCell ref="C141:C142"/>
    <mergeCell ref="D141:D142"/>
    <mergeCell ref="E141:E142"/>
    <mergeCell ref="F141:F142"/>
    <mergeCell ref="G141:G142"/>
    <mergeCell ref="A126:R126"/>
    <mergeCell ref="A127:B127"/>
    <mergeCell ref="J156:J157"/>
    <mergeCell ref="A156:A157"/>
    <mergeCell ref="A1289:R1289"/>
    <mergeCell ref="A1322:R1322"/>
    <mergeCell ref="A1317:B1317"/>
    <mergeCell ref="C1283:C1284"/>
    <mergeCell ref="A1245:B1245"/>
    <mergeCell ref="A1352:R1352"/>
    <mergeCell ref="A1316:R1316"/>
    <mergeCell ref="A1281:R1281"/>
    <mergeCell ref="A1282:B1282"/>
    <mergeCell ref="H259:H260"/>
    <mergeCell ref="A781:A782"/>
    <mergeCell ref="B781:B782"/>
    <mergeCell ref="C781:C782"/>
    <mergeCell ref="D781:D782"/>
    <mergeCell ref="E781:E782"/>
    <mergeCell ref="F781:F782"/>
    <mergeCell ref="G781:G782"/>
    <mergeCell ref="H781:H782"/>
    <mergeCell ref="A637:A638"/>
    <mergeCell ref="C711:C712"/>
    <mergeCell ref="D711:D712"/>
    <mergeCell ref="E711:E712"/>
    <mergeCell ref="F711:F712"/>
    <mergeCell ref="G711:G712"/>
    <mergeCell ref="C663:C664"/>
    <mergeCell ref="D663:D664"/>
    <mergeCell ref="A735:B735"/>
    <mergeCell ref="H637:H638"/>
    <mergeCell ref="A773:R773"/>
    <mergeCell ref="A769:R769"/>
    <mergeCell ref="A770:B770"/>
    <mergeCell ref="A753:R753"/>
    <mergeCell ref="A754:B754"/>
    <mergeCell ref="G255:G256"/>
    <mergeCell ref="H255:H256"/>
    <mergeCell ref="I255:I256"/>
    <mergeCell ref="J255:J256"/>
    <mergeCell ref="H200:H201"/>
    <mergeCell ref="I200:I201"/>
    <mergeCell ref="J200:J201"/>
    <mergeCell ref="H350:H351"/>
    <mergeCell ref="I350:I351"/>
    <mergeCell ref="A315:R315"/>
    <mergeCell ref="I341:I342"/>
    <mergeCell ref="J341:J342"/>
    <mergeCell ref="F200:F201"/>
    <mergeCell ref="G200:G201"/>
    <mergeCell ref="A200:A201"/>
    <mergeCell ref="A259:A260"/>
    <mergeCell ref="G350:G351"/>
    <mergeCell ref="B200:B201"/>
    <mergeCell ref="B259:B260"/>
    <mergeCell ref="C259:C260"/>
    <mergeCell ref="D259:D260"/>
    <mergeCell ref="E259:E260"/>
    <mergeCell ref="F259:F260"/>
    <mergeCell ref="G259:G260"/>
    <mergeCell ref="C196:C197"/>
    <mergeCell ref="D196:D197"/>
    <mergeCell ref="E196:E197"/>
    <mergeCell ref="A400:A401"/>
    <mergeCell ref="B400:B401"/>
    <mergeCell ref="C400:C401"/>
    <mergeCell ref="F400:F401"/>
    <mergeCell ref="E200:E201"/>
    <mergeCell ref="B255:B256"/>
    <mergeCell ref="A255:A256"/>
    <mergeCell ref="C255:C256"/>
    <mergeCell ref="D255:D256"/>
    <mergeCell ref="E255:E256"/>
    <mergeCell ref="F255:F256"/>
    <mergeCell ref="A305:B305"/>
    <mergeCell ref="A316:B316"/>
    <mergeCell ref="A300:R300"/>
    <mergeCell ref="A378:B378"/>
    <mergeCell ref="A370:B370"/>
    <mergeCell ref="A369:R369"/>
    <mergeCell ref="A349:B349"/>
    <mergeCell ref="G270:G271"/>
    <mergeCell ref="H270:H271"/>
    <mergeCell ref="I270:I271"/>
    <mergeCell ref="A221:B221"/>
    <mergeCell ref="A152:B152"/>
    <mergeCell ref="A131:R131"/>
    <mergeCell ref="A151:R151"/>
    <mergeCell ref="A194:R194"/>
    <mergeCell ref="A195:B195"/>
    <mergeCell ref="I8:I9"/>
    <mergeCell ref="A217:B217"/>
    <mergeCell ref="K8:K9"/>
    <mergeCell ref="A216:R216"/>
    <mergeCell ref="A145:R145"/>
    <mergeCell ref="A94:B94"/>
    <mergeCell ref="D8:D10"/>
    <mergeCell ref="A28:B28"/>
    <mergeCell ref="C200:C201"/>
    <mergeCell ref="D200:D201"/>
    <mergeCell ref="J196:J197"/>
    <mergeCell ref="G156:G157"/>
    <mergeCell ref="A14:B14"/>
    <mergeCell ref="H7:H9"/>
    <mergeCell ref="F196:F197"/>
    <mergeCell ref="A196:A197"/>
    <mergeCell ref="B196:B197"/>
    <mergeCell ref="G196:G197"/>
    <mergeCell ref="A388:B388"/>
    <mergeCell ref="H398:H399"/>
    <mergeCell ref="I398:I399"/>
    <mergeCell ref="C350:C351"/>
    <mergeCell ref="D350:D351"/>
    <mergeCell ref="E350:E351"/>
    <mergeCell ref="A461:B461"/>
    <mergeCell ref="A415:B415"/>
    <mergeCell ref="A365:R365"/>
    <mergeCell ref="A387:R387"/>
    <mergeCell ref="A395:R395"/>
    <mergeCell ref="A396:B396"/>
    <mergeCell ref="A412:B412"/>
    <mergeCell ref="D398:D399"/>
    <mergeCell ref="I400:I401"/>
    <mergeCell ref="A482:B482"/>
    <mergeCell ref="A527:A528"/>
    <mergeCell ref="B527:B528"/>
    <mergeCell ref="A433:R433"/>
    <mergeCell ref="A434:B434"/>
    <mergeCell ref="A472:R472"/>
    <mergeCell ref="A473:B473"/>
    <mergeCell ref="D400:D401"/>
    <mergeCell ref="E400:E401"/>
    <mergeCell ref="A406:B406"/>
    <mergeCell ref="A516:A517"/>
    <mergeCell ref="B516:B517"/>
    <mergeCell ref="A411:R411"/>
    <mergeCell ref="A460:R460"/>
    <mergeCell ref="J400:J401"/>
    <mergeCell ref="A625:B625"/>
    <mergeCell ref="A734:R734"/>
    <mergeCell ref="A731:B731"/>
    <mergeCell ref="A630:B630"/>
    <mergeCell ref="A651:B651"/>
    <mergeCell ref="A650:R650"/>
    <mergeCell ref="E663:E664"/>
    <mergeCell ref="F663:F664"/>
    <mergeCell ref="G663:G664"/>
    <mergeCell ref="A629:R629"/>
    <mergeCell ref="A722:R722"/>
    <mergeCell ref="A723:B723"/>
    <mergeCell ref="D637:D638"/>
    <mergeCell ref="E637:E638"/>
    <mergeCell ref="F637:F638"/>
    <mergeCell ref="G637:G638"/>
    <mergeCell ref="I637:I638"/>
    <mergeCell ref="J637:J638"/>
    <mergeCell ref="I687:I688"/>
    <mergeCell ref="J687:J688"/>
    <mergeCell ref="A730:R730"/>
    <mergeCell ref="A636:B636"/>
    <mergeCell ref="A663:A664"/>
    <mergeCell ref="B663:B664"/>
    <mergeCell ref="A559:R559"/>
    <mergeCell ref="A687:A688"/>
    <mergeCell ref="B687:B688"/>
    <mergeCell ref="C687:C688"/>
    <mergeCell ref="D687:D688"/>
    <mergeCell ref="E687:E688"/>
    <mergeCell ref="F687:F688"/>
    <mergeCell ref="G687:G688"/>
    <mergeCell ref="G341:G342"/>
    <mergeCell ref="A348:R348"/>
    <mergeCell ref="F398:F399"/>
    <mergeCell ref="J398:J399"/>
    <mergeCell ref="A398:A399"/>
    <mergeCell ref="B398:B399"/>
    <mergeCell ref="C398:C399"/>
    <mergeCell ref="A353:B353"/>
    <mergeCell ref="A356:R356"/>
    <mergeCell ref="A366:B366"/>
    <mergeCell ref="D341:D342"/>
    <mergeCell ref="A359:R359"/>
    <mergeCell ref="A341:A342"/>
    <mergeCell ref="B341:B342"/>
    <mergeCell ref="A377:R377"/>
    <mergeCell ref="H341:H342"/>
    <mergeCell ref="O1:R2"/>
    <mergeCell ref="A3:R3"/>
    <mergeCell ref="A7:A10"/>
    <mergeCell ref="B7:B10"/>
    <mergeCell ref="C7:D7"/>
    <mergeCell ref="A220:R220"/>
    <mergeCell ref="A5:R5"/>
    <mergeCell ref="A12:B12"/>
    <mergeCell ref="I7:J7"/>
    <mergeCell ref="K7:O7"/>
    <mergeCell ref="A186:B186"/>
    <mergeCell ref="Q7:Q9"/>
    <mergeCell ref="L8:O8"/>
    <mergeCell ref="J8:J9"/>
    <mergeCell ref="A132:B132"/>
    <mergeCell ref="A93:R93"/>
    <mergeCell ref="A27:R27"/>
    <mergeCell ref="G7:G10"/>
    <mergeCell ref="H156:H157"/>
    <mergeCell ref="H141:H142"/>
    <mergeCell ref="R7:R10"/>
    <mergeCell ref="F7:F10"/>
    <mergeCell ref="H196:H197"/>
    <mergeCell ref="I196:I197"/>
    <mergeCell ref="A1447:R1447"/>
    <mergeCell ref="A1383:R1383"/>
    <mergeCell ref="A1330:R1330"/>
    <mergeCell ref="A1323:B1323"/>
    <mergeCell ref="A1239:R1239"/>
    <mergeCell ref="E7:E10"/>
    <mergeCell ref="P7:P9"/>
    <mergeCell ref="A13:R13"/>
    <mergeCell ref="I83:I84"/>
    <mergeCell ref="A120:B120"/>
    <mergeCell ref="C8:C10"/>
    <mergeCell ref="A1434:R1434"/>
    <mergeCell ref="A1360:R1360"/>
    <mergeCell ref="A1357:R1357"/>
    <mergeCell ref="A1240:B1240"/>
    <mergeCell ref="E1283:E1284"/>
    <mergeCell ref="F1283:F1284"/>
    <mergeCell ref="G1283:G1284"/>
    <mergeCell ref="H1283:H1284"/>
    <mergeCell ref="I1283:I1284"/>
    <mergeCell ref="J1283:J1284"/>
    <mergeCell ref="A1335:B1335"/>
    <mergeCell ref="A1334:R1334"/>
    <mergeCell ref="A1319:R1319"/>
    <mergeCell ref="A1445:B1445"/>
    <mergeCell ref="A1439:R1439"/>
    <mergeCell ref="A1440:B1440"/>
    <mergeCell ref="A1384:B1384"/>
    <mergeCell ref="A1444:R1444"/>
    <mergeCell ref="A1358:B1358"/>
    <mergeCell ref="A1380:R1380"/>
    <mergeCell ref="A1331:B1331"/>
    <mergeCell ref="A1264:B1264"/>
    <mergeCell ref="A1272:R1272"/>
    <mergeCell ref="A1435:B1435"/>
    <mergeCell ref="A1320:B1320"/>
    <mergeCell ref="A1283:A1284"/>
    <mergeCell ref="B1283:B1284"/>
    <mergeCell ref="A1372:B1372"/>
    <mergeCell ref="A1374:R1374"/>
    <mergeCell ref="A1375:B1375"/>
    <mergeCell ref="A1381:B1381"/>
    <mergeCell ref="A1367:B1367"/>
    <mergeCell ref="A1377:R1377"/>
    <mergeCell ref="A1290:B1290"/>
    <mergeCell ref="I1354:I1355"/>
    <mergeCell ref="J1354:J1355"/>
    <mergeCell ref="A1347:R1347"/>
    <mergeCell ref="J781:J782"/>
    <mergeCell ref="I663:I664"/>
    <mergeCell ref="A746:R746"/>
    <mergeCell ref="A742:B742"/>
    <mergeCell ref="B637:B638"/>
    <mergeCell ref="C637:C638"/>
    <mergeCell ref="A749:A750"/>
    <mergeCell ref="B749:B750"/>
    <mergeCell ref="A711:A712"/>
    <mergeCell ref="B711:B712"/>
    <mergeCell ref="A741:R741"/>
    <mergeCell ref="H687:H688"/>
    <mergeCell ref="I749:I750"/>
    <mergeCell ref="J789:J790"/>
    <mergeCell ref="A789:A790"/>
    <mergeCell ref="B789:B790"/>
    <mergeCell ref="C789:C790"/>
    <mergeCell ref="D789:D790"/>
    <mergeCell ref="E789:E790"/>
    <mergeCell ref="F789:F790"/>
    <mergeCell ref="G789:G790"/>
    <mergeCell ref="H789:H790"/>
    <mergeCell ref="I789:I790"/>
    <mergeCell ref="J910:J911"/>
    <mergeCell ref="A853:A854"/>
    <mergeCell ref="A747:B747"/>
    <mergeCell ref="A1225:B1225"/>
    <mergeCell ref="A1273:B1273"/>
    <mergeCell ref="A1237:B1237"/>
    <mergeCell ref="A640:R640"/>
    <mergeCell ref="A641:B641"/>
    <mergeCell ref="A1219:B1219"/>
    <mergeCell ref="A1203:B1203"/>
    <mergeCell ref="A890:A891"/>
    <mergeCell ref="B890:B891"/>
    <mergeCell ref="C890:C891"/>
    <mergeCell ref="D890:D891"/>
    <mergeCell ref="A1175:R1175"/>
    <mergeCell ref="A1176:B1176"/>
    <mergeCell ref="A1169:R1169"/>
    <mergeCell ref="A1170:B1170"/>
    <mergeCell ref="A1218:R1218"/>
    <mergeCell ref="A1182:R1182"/>
    <mergeCell ref="A1183:B1183"/>
    <mergeCell ref="A1244:R1244"/>
    <mergeCell ref="A1250:R1250"/>
    <mergeCell ref="I899:I900"/>
    <mergeCell ref="I890:I891"/>
    <mergeCell ref="J890:J891"/>
    <mergeCell ref="A758:R758"/>
    <mergeCell ref="A759:B759"/>
    <mergeCell ref="J516:J517"/>
    <mergeCell ref="E516:E517"/>
    <mergeCell ref="F516:F517"/>
    <mergeCell ref="G516:G517"/>
    <mergeCell ref="H516:H517"/>
    <mergeCell ref="I516:I517"/>
    <mergeCell ref="A765:R765"/>
    <mergeCell ref="E890:E891"/>
    <mergeCell ref="A766:B766"/>
    <mergeCell ref="J837:J838"/>
    <mergeCell ref="D806:D807"/>
    <mergeCell ref="D853:D854"/>
    <mergeCell ref="E853:E854"/>
    <mergeCell ref="F853:F854"/>
    <mergeCell ref="G853:G854"/>
    <mergeCell ref="H853:H854"/>
    <mergeCell ref="I853:I854"/>
    <mergeCell ref="J853:J854"/>
    <mergeCell ref="A589:B589"/>
    <mergeCell ref="A774:B774"/>
    <mergeCell ref="A806:A807"/>
    <mergeCell ref="B806:B807"/>
    <mergeCell ref="C806:C807"/>
    <mergeCell ref="C910:C911"/>
    <mergeCell ref="D910:D911"/>
    <mergeCell ref="E910:E911"/>
    <mergeCell ref="F910:F911"/>
    <mergeCell ref="G910:G911"/>
    <mergeCell ref="H910:H911"/>
    <mergeCell ref="A899:A900"/>
    <mergeCell ref="B899:B900"/>
    <mergeCell ref="C899:C900"/>
    <mergeCell ref="D899:D900"/>
    <mergeCell ref="E899:E900"/>
    <mergeCell ref="F899:F900"/>
    <mergeCell ref="G899:G900"/>
    <mergeCell ref="H899:H900"/>
    <mergeCell ref="G890:G891"/>
    <mergeCell ref="H890:H891"/>
    <mergeCell ref="A845:A846"/>
    <mergeCell ref="B845:B846"/>
    <mergeCell ref="C845:C846"/>
    <mergeCell ref="A883:A884"/>
    <mergeCell ref="B883:B884"/>
    <mergeCell ref="G800:G801"/>
    <mergeCell ref="H800:H801"/>
    <mergeCell ref="D845:D846"/>
    <mergeCell ref="E845:E846"/>
    <mergeCell ref="F845:F846"/>
    <mergeCell ref="G845:G846"/>
    <mergeCell ref="H845:H846"/>
    <mergeCell ref="I845:I846"/>
    <mergeCell ref="J806:J807"/>
    <mergeCell ref="A837:A838"/>
    <mergeCell ref="B837:B838"/>
    <mergeCell ref="C837:C838"/>
    <mergeCell ref="D837:D838"/>
    <mergeCell ref="E837:E838"/>
    <mergeCell ref="F837:F838"/>
    <mergeCell ref="G837:G838"/>
    <mergeCell ref="H837:H838"/>
    <mergeCell ref="I837:I838"/>
    <mergeCell ref="I794:I795"/>
    <mergeCell ref="J800:J801"/>
    <mergeCell ref="D804:D805"/>
    <mergeCell ref="E804:E805"/>
    <mergeCell ref="F804:F805"/>
    <mergeCell ref="G804:G805"/>
    <mergeCell ref="H804:H805"/>
    <mergeCell ref="I804:I805"/>
    <mergeCell ref="A800:A801"/>
    <mergeCell ref="J794:J795"/>
    <mergeCell ref="I800:I801"/>
    <mergeCell ref="A794:A795"/>
    <mergeCell ref="B794:B795"/>
    <mergeCell ref="C794:C795"/>
    <mergeCell ref="D794:D795"/>
    <mergeCell ref="E794:E795"/>
    <mergeCell ref="F794:F795"/>
    <mergeCell ref="G794:G795"/>
    <mergeCell ref="H794:H795"/>
    <mergeCell ref="B800:B801"/>
    <mergeCell ref="C800:C801"/>
    <mergeCell ref="D800:D801"/>
    <mergeCell ref="E800:E801"/>
    <mergeCell ref="F800:F801"/>
    <mergeCell ref="J1064:J1065"/>
    <mergeCell ref="A1064:A1065"/>
    <mergeCell ref="B1064:B1065"/>
    <mergeCell ref="C1064:C1065"/>
    <mergeCell ref="D1064:D1065"/>
    <mergeCell ref="E1064:E1065"/>
    <mergeCell ref="F1064:F1065"/>
    <mergeCell ref="G1064:G1065"/>
    <mergeCell ref="H1064:H1065"/>
    <mergeCell ref="I1064:I1065"/>
    <mergeCell ref="J899:J900"/>
    <mergeCell ref="I910:I911"/>
    <mergeCell ref="J888:J889"/>
    <mergeCell ref="J919:J920"/>
    <mergeCell ref="J1422:J1423"/>
    <mergeCell ref="A1422:A1423"/>
    <mergeCell ref="B1422:B1423"/>
    <mergeCell ref="C1422:C1423"/>
    <mergeCell ref="D1422:D1423"/>
    <mergeCell ref="E1422:E1423"/>
    <mergeCell ref="F1422:F1423"/>
    <mergeCell ref="G1422:G1423"/>
    <mergeCell ref="H1422:H1423"/>
    <mergeCell ref="I1422:I1423"/>
    <mergeCell ref="I1138:I1139"/>
    <mergeCell ref="A1378:B1378"/>
    <mergeCell ref="A1354:A1355"/>
    <mergeCell ref="B1354:B1355"/>
    <mergeCell ref="C1354:C1355"/>
    <mergeCell ref="D1354:D1355"/>
    <mergeCell ref="E1354:E1355"/>
    <mergeCell ref="F1354:F1355"/>
    <mergeCell ref="G1354:G1355"/>
    <mergeCell ref="H1354:H1355"/>
    <mergeCell ref="A1231:R1231"/>
    <mergeCell ref="A1232:B1232"/>
    <mergeCell ref="A1224:R1224"/>
    <mergeCell ref="A1366:R1366"/>
    <mergeCell ref="A1361:B1361"/>
    <mergeCell ref="A1353:B1353"/>
    <mergeCell ref="D1283:D1284"/>
    <mergeCell ref="A1338:R1338"/>
    <mergeCell ref="A1339:B1339"/>
    <mergeCell ref="J1325:J1326"/>
    <mergeCell ref="A1325:A1326"/>
    <mergeCell ref="B1325:B1326"/>
    <mergeCell ref="C1325:C1326"/>
    <mergeCell ref="D1325:D1326"/>
    <mergeCell ref="E1325:E1326"/>
    <mergeCell ref="F1325:F1326"/>
    <mergeCell ref="G1325:G1326"/>
    <mergeCell ref="H1325:H1326"/>
    <mergeCell ref="I1325:I1326"/>
    <mergeCell ref="A1251:B1251"/>
    <mergeCell ref="A1256:R1256"/>
    <mergeCell ref="A1257:B1257"/>
    <mergeCell ref="A1263:R1263"/>
    <mergeCell ref="A1348:B1348"/>
    <mergeCell ref="A1205:R1205"/>
    <mergeCell ref="A1206:B1206"/>
    <mergeCell ref="A1202:R1202"/>
    <mergeCell ref="A1185:R1185"/>
    <mergeCell ref="A1186:B1186"/>
    <mergeCell ref="A1371:R1371"/>
    <mergeCell ref="A919:A920"/>
    <mergeCell ref="B919:B920"/>
    <mergeCell ref="C919:C920"/>
    <mergeCell ref="D919:D920"/>
    <mergeCell ref="E919:E920"/>
    <mergeCell ref="F919:F920"/>
    <mergeCell ref="G919:G920"/>
    <mergeCell ref="H919:H920"/>
    <mergeCell ref="I919:I920"/>
    <mergeCell ref="J1138:J1139"/>
    <mergeCell ref="A1138:A1139"/>
    <mergeCell ref="B1138:B1139"/>
    <mergeCell ref="C1138:C1139"/>
    <mergeCell ref="D1138:D1139"/>
    <mergeCell ref="E1138:E1139"/>
    <mergeCell ref="F1138:F1139"/>
    <mergeCell ref="G1138:G1139"/>
    <mergeCell ref="H1138:H1139"/>
  </mergeCells>
  <phoneticPr fontId="4" type="noConversion"/>
  <conditionalFormatting sqref="H1160:H1163 H1155:J1159 H1168 H1136:J1137 H1150:J1153 H851:J852 H787 H1126:J1132 H777:J781 H783:J785 H806:J806 H788:J789 H808:J837 H791:J794 H796:J800 H802:J803 J787 H839:J845">
    <cfRule type="cellIs" dxfId="0" priority="47" operator="lessThan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0" firstPageNumber="2" orientation="landscape" useFirstPageNumber="1" r:id="rId1"/>
  <headerFooter>
    <oddHeader>&amp;C&amp;P</oddHeader>
  </headerFooter>
  <rowBreaks count="34" manualBreakCount="34">
    <brk id="32" max="17" man="1"/>
    <brk id="73" max="17" man="1"/>
    <brk id="111" max="17" man="1"/>
    <brk id="149" max="17" man="1"/>
    <brk id="190" max="17" man="1"/>
    <brk id="229" max="17" man="1"/>
    <brk id="268" max="17" man="1"/>
    <brk id="307" max="17" man="1"/>
    <brk id="345" max="17" man="1"/>
    <brk id="381" max="17" man="1"/>
    <brk id="417" max="17" man="1"/>
    <brk id="456" max="17" man="1"/>
    <brk id="496" max="17" man="1"/>
    <brk id="537" max="17" man="1"/>
    <brk id="577" max="17" man="1"/>
    <brk id="615" max="17" man="1"/>
    <brk id="652" max="17" man="1"/>
    <brk id="693" max="17" man="1"/>
    <brk id="732" max="17" man="1"/>
    <brk id="767" max="17" man="1"/>
    <brk id="807" max="17" man="1"/>
    <brk id="848" max="17" man="1"/>
    <brk id="889" max="17" man="1"/>
    <brk id="930" max="17" man="1"/>
    <brk id="972" max="17" man="1"/>
    <brk id="1015" max="17" man="1"/>
    <brk id="1056" max="17" man="1"/>
    <brk id="1098" max="17" man="1"/>
    <brk id="1139" max="17" man="1"/>
    <brk id="1179" max="17" man="1"/>
    <brk id="1216" max="17" man="1"/>
    <brk id="1250" max="17" man="1"/>
    <brk id="1285" max="17" man="1"/>
    <brk id="143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</vt:lpstr>
      <vt:lpstr>Прилож!_GoBack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Титенкова Дарья Владимировна</cp:lastModifiedBy>
  <cp:lastPrinted>2023-11-28T14:37:03Z</cp:lastPrinted>
  <dcterms:created xsi:type="dcterms:W3CDTF">2012-12-13T11:50:40Z</dcterms:created>
  <dcterms:modified xsi:type="dcterms:W3CDTF">2023-11-28T14:37:10Z</dcterms:modified>
</cp:coreProperties>
</file>